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nielabaez/Downloads/"/>
    </mc:Choice>
  </mc:AlternateContent>
  <xr:revisionPtr revIDLastSave="0" documentId="13_ncr:1_{F9579988-E343-D04B-BE27-E549E69A0BD0}" xr6:coauthVersionLast="47" xr6:coauthVersionMax="47" xr10:uidLastSave="{00000000-0000-0000-0000-000000000000}"/>
  <bookViews>
    <workbookView xWindow="0" yWindow="760" windowWidth="26760" windowHeight="13580" activeTab="1" xr2:uid="{00000000-000D-0000-FFFF-FFFF00000000}"/>
  </bookViews>
  <sheets>
    <sheet name="Theater Outcomes Base on Launch" sheetId="3" r:id="rId1"/>
    <sheet name="Outcomes Base in Goals" sheetId="4" r:id="rId2"/>
    <sheet name="Kickstarter" sheetId="1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2" i="4"/>
  <c r="C13" i="4"/>
  <c r="C12" i="4"/>
  <c r="C11" i="4"/>
  <c r="C10" i="4"/>
  <c r="C9" i="4"/>
  <c r="C8" i="4"/>
  <c r="C7" i="4"/>
  <c r="C6" i="4"/>
  <c r="C5" i="4"/>
  <c r="C4" i="4"/>
  <c r="C3" i="4"/>
  <c r="C2" i="4"/>
  <c r="D13" i="4"/>
  <c r="D12" i="4"/>
  <c r="D11" i="4"/>
  <c r="D10" i="4"/>
  <c r="D9" i="4"/>
  <c r="D8" i="4"/>
  <c r="D7" i="4"/>
  <c r="D6" i="4"/>
  <c r="D5" i="4"/>
  <c r="D4" i="4"/>
  <c r="D3" i="4"/>
  <c r="D2" i="4"/>
  <c r="B13" i="4"/>
  <c r="B12" i="4"/>
  <c r="B11" i="4"/>
  <c r="B10" i="4"/>
  <c r="B9" i="4"/>
  <c r="B8" i="4"/>
  <c r="B7" i="4"/>
  <c r="B6" i="4"/>
  <c r="B5" i="4"/>
  <c r="B4" i="4"/>
  <c r="B2" i="4"/>
  <c r="B3" i="4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</calcChain>
</file>

<file path=xl/sharedStrings.xml><?xml version="1.0" encoding="utf-8"?>
<sst xmlns="http://schemas.openxmlformats.org/spreadsheetml/2006/main" count="28858" uniqueCount="8350">
  <si>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</si>
  <si>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</si>
  <si>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</si>
  <si>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</si>
  <si>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</si>
  <si>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</si>
  <si>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</si>
  <si>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</si>
  <si>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</si>
  <si>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</si>
  <si>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</si>
  <si>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</si>
  <si>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</si>
  <si>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</si>
  <si>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</si>
  <si>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</si>
  <si>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</si>
  <si>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</si>
  <si>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</si>
  <si>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</si>
  <si>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</si>
  <si>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</si>
  <si>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</si>
  <si>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</si>
  <si>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</si>
  <si>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</si>
  <si>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</si>
  <si>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</si>
  <si>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</si>
  <si>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</si>
  <si>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</si>
  <si>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</si>
  <si>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</si>
  <si>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</si>
  <si>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</si>
  <si>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</si>
  <si>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</si>
  <si>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</si>
  <si>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</si>
  <si>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</si>
  <si>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</si>
  <si>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</si>
  <si>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</si>
  <si>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</si>
  <si>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</si>
  <si>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</si>
  <si>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</si>
  <si>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</si>
  <si>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</si>
  <si>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</si>
  <si>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</si>
  <si>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</si>
  <si>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</si>
  <si>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</si>
  <si>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</si>
  <si>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</si>
  <si>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</si>
  <si>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</si>
  <si>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</si>
  <si>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</si>
  <si>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</si>
  <si>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</si>
  <si>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</si>
  <si>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</si>
  <si>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</si>
  <si>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</si>
  <si>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</si>
  <si>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</si>
  <si>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</si>
  <si>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</si>
  <si>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</si>
  <si>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</si>
  <si>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</si>
  <si>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</si>
  <si>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</si>
  <si>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</si>
  <si>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</si>
  <si>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</si>
  <si>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</si>
  <si>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</si>
  <si>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</si>
  <si>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</si>
  <si>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</si>
  <si>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</si>
  <si>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</si>
  <si>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</si>
  <si>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</si>
  <si>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</si>
  <si>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</si>
  <si>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</si>
  <si>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</si>
  <si>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</si>
  <si>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</si>
  <si>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</si>
  <si>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</si>
  <si>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</si>
  <si>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</si>
  <si>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</si>
  <si>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</si>
  <si>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</si>
  <si>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</si>
  <si>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</si>
  <si>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</si>
  <si>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</si>
  <si>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</si>
  <si>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</si>
  <si>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</si>
  <si>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</si>
  <si>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</si>
  <si>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</si>
  <si>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</si>
  <si>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</si>
  <si>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</si>
  <si>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</si>
  <si>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</si>
  <si>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</si>
  <si>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</si>
  <si>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</si>
  <si>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</si>
  <si>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</si>
  <si>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</si>
  <si>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</si>
  <si>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</si>
  <si>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</si>
  <si>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</si>
  <si>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</si>
  <si>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</si>
  <si>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</si>
  <si>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</si>
  <si>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</si>
  <si>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</si>
  <si>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</si>
  <si>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</si>
  <si>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</si>
  <si>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</si>
  <si>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</si>
  <si>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</si>
  <si>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</si>
  <si>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</si>
  <si>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</si>
  <si>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</si>
  <si>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</si>
  <si>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</si>
  <si>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</si>
  <si>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</si>
  <si>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</si>
  <si>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</si>
  <si>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</si>
  <si>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</si>
  <si>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</si>
  <si>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</si>
  <si>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</si>
  <si>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</si>
  <si>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</si>
  <si>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</si>
  <si>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</si>
  <si>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</si>
  <si>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</si>
  <si>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</si>
  <si>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</si>
  <si>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</si>
  <si>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</si>
  <si>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</si>
  <si>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</si>
  <si>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</si>
  <si>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</si>
  <si>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</si>
  <si>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</si>
  <si>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</si>
  <si>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</si>
  <si>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</si>
  <si>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</si>
  <si>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</si>
  <si>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</si>
  <si>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</si>
  <si>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</si>
  <si>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</si>
  <si>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</si>
  <si>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</si>
  <si>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</si>
  <si>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</si>
  <si>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</si>
  <si>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</si>
  <si>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</si>
  <si>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</si>
  <si>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</si>
  <si>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</si>
  <si>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</si>
  <si>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</si>
  <si>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</si>
  <si>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</si>
  <si>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</si>
  <si>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</si>
  <si>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</si>
  <si>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</si>
  <si>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</si>
  <si>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</si>
  <si>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</si>
  <si>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</si>
  <si>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</si>
  <si>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</si>
  <si>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</si>
  <si>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</si>
  <si>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</si>
  <si>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</si>
  <si>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</si>
  <si>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</si>
  <si>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</si>
  <si>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</si>
  <si>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</si>
  <si>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</si>
  <si>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</si>
  <si>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</si>
  <si>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</si>
  <si>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</si>
  <si>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</si>
  <si>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</si>
  <si>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</si>
  <si>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</si>
  <si>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</si>
  <si>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</si>
  <si>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</si>
  <si>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</si>
  <si>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</si>
  <si>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</si>
  <si>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</si>
  <si>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</si>
  <si>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</si>
  <si>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</si>
  <si>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</si>
  <si>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</si>
  <si>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</si>
  <si>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</si>
  <si>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</si>
  <si>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</si>
  <si>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</si>
  <si>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</si>
  <si>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</si>
  <si>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</si>
  <si>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</si>
  <si>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</si>
  <si>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</si>
  <si>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</si>
  <si>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</si>
  <si>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</si>
  <si>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</si>
  <si>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</si>
  <si>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</si>
  <si>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</si>
  <si>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</si>
  <si>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</si>
  <si>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</si>
  <si>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</si>
  <si>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</si>
  <si>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</si>
  <si>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</si>
  <si>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</si>
  <si>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</si>
  <si>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</si>
  <si>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</si>
  <si>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</si>
  <si>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</si>
  <si>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</si>
  <si>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</si>
  <si>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</si>
  <si>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</si>
  <si>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</si>
  <si>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</si>
  <si>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</si>
  <si>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</si>
  <si>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</si>
  <si>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</si>
  <si>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</si>
  <si>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</si>
  <si>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</si>
  <si>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</si>
  <si>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</si>
  <si>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</si>
  <si>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</si>
  <si>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</si>
  <si>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</si>
  <si>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</si>
  <si>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</si>
  <si>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</si>
  <si>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</si>
  <si>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</si>
  <si>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</si>
  <si>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</si>
  <si>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</si>
  <si>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</si>
  <si>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</si>
  <si>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</si>
  <si>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</si>
  <si>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</si>
  <si>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</si>
  <si>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</si>
  <si>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</si>
  <si>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</si>
  <si>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</si>
  <si>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</si>
  <si>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</si>
  <si>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</si>
  <si>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</si>
  <si>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</si>
  <si>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</si>
  <si>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</si>
  <si>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</si>
  <si>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</si>
  <si>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</si>
  <si>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</si>
  <si>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</si>
  <si>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</si>
  <si>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</si>
  <si>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</si>
  <si>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</si>
  <si>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</si>
  <si>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</si>
  <si>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</si>
  <si>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</si>
  <si>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</si>
  <si>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</si>
  <si>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</si>
  <si>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</si>
  <si>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</si>
  <si>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</si>
  <si>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</si>
  <si>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</si>
  <si>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</si>
  <si>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</si>
  <si>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</si>
  <si>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</si>
  <si>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</si>
  <si>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</si>
  <si>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</si>
  <si>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</si>
  <si>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</si>
  <si>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</si>
  <si>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</si>
  <si>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</si>
  <si>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</si>
  <si>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</si>
  <si>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</si>
  <si>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</si>
  <si>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</si>
  <si>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</si>
  <si>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</si>
  <si>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</si>
  <si>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</si>
  <si>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</si>
  <si>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</si>
  <si>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</si>
  <si>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</si>
  <si>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</si>
  <si>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</si>
  <si>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</si>
  <si>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</si>
  <si>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</si>
  <si>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</si>
  <si>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</si>
  <si>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</si>
  <si>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</si>
  <si>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</si>
  <si>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</si>
  <si>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</si>
  <si>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</si>
  <si>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</si>
  <si>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</si>
  <si>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</si>
  <si>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</si>
  <si>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</si>
  <si>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</si>
  <si>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</si>
  <si>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</si>
  <si>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</si>
  <si>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</si>
  <si>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</si>
  <si>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</si>
  <si>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</si>
  <si>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</si>
  <si>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</si>
  <si>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</si>
  <si>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</si>
  <si>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</si>
  <si>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</si>
  <si>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</si>
  <si>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</si>
  <si>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</si>
  <si>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</si>
  <si>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</si>
  <si>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</si>
  <si>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</si>
  <si>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</si>
  <si>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</si>
  <si>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</si>
  <si>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</si>
  <si>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</si>
  <si>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</si>
  <si>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</si>
  <si>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</si>
  <si>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</si>
  <si>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</si>
  <si>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</si>
  <si>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</si>
  <si>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</si>
  <si>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</si>
  <si>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</si>
  <si>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</si>
  <si>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</si>
  <si>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</si>
  <si>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</si>
  <si>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</si>
  <si>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</si>
  <si>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</si>
  <si>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</si>
  <si>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</si>
  <si>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</si>
  <si>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</si>
  <si>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</si>
  <si>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</si>
  <si>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</si>
  <si>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</si>
  <si>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</si>
  <si>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</si>
  <si>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</si>
  <si>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</si>
  <si>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</si>
  <si>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</si>
  <si>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</si>
  <si>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</si>
  <si>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</si>
  <si>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</si>
  <si>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</si>
  <si>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</si>
  <si>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</si>
  <si>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</si>
  <si>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</si>
  <si>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</si>
  <si>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</si>
  <si>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</si>
  <si>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</si>
  <si>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</si>
  <si>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</si>
  <si>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</si>
  <si>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</si>
  <si>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</si>
  <si>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</si>
  <si>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</si>
  <si>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</si>
  <si>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</si>
  <si>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</si>
  <si>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</si>
  <si>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</si>
  <si>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</si>
  <si>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</si>
  <si>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</si>
  <si>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</si>
  <si>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</si>
  <si>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</si>
  <si>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</si>
  <si>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</si>
  <si>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</si>
  <si>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</si>
  <si>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</si>
  <si>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</si>
  <si>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</si>
  <si>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</si>
  <si>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</si>
  <si>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</si>
  <si>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</si>
  <si>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</si>
  <si>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</si>
  <si>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</si>
  <si>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</si>
  <si>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</si>
  <si>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</si>
  <si>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</si>
  <si>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</si>
  <si>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</si>
  <si>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</si>
  <si>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</si>
  <si>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</si>
  <si>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</si>
  <si>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</si>
  <si>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</si>
  <si>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</si>
  <si>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</si>
  <si>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</si>
  <si>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</si>
  <si>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</si>
  <si>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</si>
  <si>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</si>
  <si>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</si>
  <si>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</si>
  <si>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</si>
  <si>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</si>
  <si>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</si>
  <si>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</si>
  <si>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</si>
  <si>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</si>
  <si>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</si>
  <si>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</si>
  <si>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</si>
  <si>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</si>
  <si>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</si>
  <si>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</si>
  <si>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</si>
  <si>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</si>
  <si>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</si>
  <si>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</si>
  <si>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</si>
  <si>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</si>
  <si>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</si>
  <si>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</si>
  <si>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</si>
  <si>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</si>
  <si>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</si>
  <si>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</si>
  <si>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</si>
  <si>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</si>
  <si>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</si>
  <si>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</si>
  <si>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</si>
  <si>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</si>
  <si>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</si>
  <si>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</si>
  <si>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</si>
  <si>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</si>
  <si>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</si>
  <si>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</si>
  <si>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</si>
  <si>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</si>
  <si>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</si>
  <si>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</si>
  <si>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</si>
  <si>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</si>
  <si>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</si>
  <si>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</si>
  <si>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</si>
  <si>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</si>
  <si>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</si>
  <si>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</si>
  <si>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</si>
  <si>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</si>
  <si>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</si>
  <si>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</si>
  <si>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</si>
  <si>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</si>
  <si>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</si>
  <si>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</si>
  <si>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</si>
  <si>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</si>
  <si>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</si>
  <si>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</si>
  <si>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</si>
  <si>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</si>
  <si>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</si>
  <si>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</si>
  <si>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</si>
  <si>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</si>
  <si>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</si>
  <si>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</si>
  <si>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</si>
  <si>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</si>
  <si>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</si>
  <si>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</si>
  <si>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</si>
  <si>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</si>
  <si>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</si>
  <si>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</si>
  <si>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</si>
  <si>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</si>
  <si>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</si>
  <si>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</si>
  <si>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</si>
  <si>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</si>
  <si>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</si>
  <si>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</si>
  <si>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</si>
  <si>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</si>
  <si>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</si>
  <si>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</si>
  <si>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</si>
  <si>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</si>
  <si>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</si>
  <si>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</si>
  <si>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</si>
  <si>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</si>
  <si>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</si>
  <si>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</si>
  <si>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</si>
  <si>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</si>
  <si>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</si>
  <si>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</si>
  <si>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</si>
  <si>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</si>
  <si>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</si>
  <si>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</si>
  <si>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</si>
  <si>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</si>
  <si>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</si>
  <si>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</si>
  <si>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</si>
  <si>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</si>
  <si>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</si>
  <si>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</si>
  <si>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</si>
  <si>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</si>
  <si>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</si>
  <si>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</si>
  <si>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</si>
  <si>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</si>
  <si>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</si>
  <si>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</si>
  <si>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</si>
  <si>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</si>
  <si>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</si>
  <si>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</si>
  <si>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</si>
  <si>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</si>
  <si>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</si>
  <si>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</si>
  <si>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</si>
  <si>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</si>
  <si>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</si>
  <si>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</si>
  <si>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</si>
  <si>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</si>
  <si>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</si>
  <si>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</si>
  <si>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</si>
  <si>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</si>
  <si>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</si>
  <si>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</si>
  <si>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</si>
  <si>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</si>
  <si>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</si>
  <si>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</si>
  <si>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</si>
  <si>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</si>
  <si>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</si>
  <si>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</si>
  <si>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</si>
  <si>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</si>
  <si>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</si>
  <si>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</si>
  <si>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</si>
  <si>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</si>
  <si>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</si>
  <si>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</si>
  <si>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</si>
  <si>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</si>
  <si>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</si>
  <si>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</si>
  <si>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</si>
  <si>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</si>
  <si>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</si>
  <si>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</si>
  <si>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</si>
  <si>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</si>
  <si>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</si>
  <si>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</si>
  <si>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</si>
  <si>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</si>
  <si>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</si>
  <si>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</si>
  <si>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</si>
  <si>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</si>
  <si>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</si>
  <si>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</si>
  <si>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</si>
  <si>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</si>
  <si>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</si>
  <si>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</si>
  <si>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</si>
  <si>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</si>
  <si>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</si>
  <si>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</si>
  <si>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</si>
  <si>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</si>
  <si>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</si>
  <si>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</si>
  <si>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</si>
  <si>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</si>
  <si>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</si>
  <si>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</si>
  <si>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</si>
  <si>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</si>
  <si>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</si>
  <si>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</si>
  <si>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</si>
  <si>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</si>
  <si>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</si>
  <si>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</si>
  <si>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</si>
  <si>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</si>
  <si>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</si>
  <si>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</si>
  <si>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</si>
  <si>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</si>
  <si>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</si>
  <si>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</si>
  <si>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</si>
  <si>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</si>
  <si>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</si>
  <si>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</si>
  <si>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</si>
  <si>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</si>
  <si>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</si>
  <si>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</si>
  <si>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</si>
  <si>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</si>
  <si>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</si>
  <si>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</si>
  <si>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</si>
  <si>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</si>
  <si>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</si>
  <si>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</si>
  <si>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</si>
  <si>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</si>
  <si>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</si>
  <si>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</si>
  <si>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</si>
  <si>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</si>
  <si>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</si>
  <si>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</si>
  <si>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</si>
  <si>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</si>
  <si>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</si>
  <si>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</si>
  <si>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</si>
  <si>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</si>
  <si>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</si>
  <si>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</si>
  <si>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</si>
  <si>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</si>
  <si>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</si>
  <si>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</si>
  <si>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</si>
  <si>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</si>
  <si>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</si>
  <si>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</si>
  <si>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</si>
  <si>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</si>
  <si>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</si>
  <si>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</si>
  <si>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</si>
  <si>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</si>
  <si>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</si>
  <si>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</si>
  <si>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</si>
  <si>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</si>
  <si>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</si>
  <si>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</si>
  <si>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</si>
  <si>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</si>
  <si>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</si>
  <si>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</si>
  <si>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</si>
  <si>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</si>
  <si>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</si>
  <si>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</si>
  <si>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</si>
  <si>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</si>
  <si>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</si>
  <si>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</si>
  <si>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</si>
  <si>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</si>
  <si>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</si>
  <si>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</si>
  <si>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</si>
  <si>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</si>
  <si>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</si>
  <si>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</si>
  <si>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</si>
  <si>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</si>
  <si>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</si>
  <si>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</si>
  <si>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</si>
  <si>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</si>
  <si>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</si>
  <si>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</si>
  <si>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</si>
  <si>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</si>
  <si>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</si>
  <si>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</si>
  <si>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</si>
  <si>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</si>
  <si>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</si>
  <si>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</si>
  <si>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</si>
  <si>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</si>
  <si>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</si>
  <si>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</si>
  <si>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</si>
  <si>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</si>
  <si>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</si>
  <si>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</si>
  <si>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</si>
  <si>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</si>
  <si>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</si>
  <si>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</si>
  <si>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</si>
  <si>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</si>
  <si>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</si>
  <si>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</si>
  <si>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</si>
  <si>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</si>
  <si>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</si>
  <si>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</si>
  <si>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</si>
  <si>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</si>
  <si>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</si>
  <si>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</si>
  <si>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</si>
  <si>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</si>
  <si>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</si>
  <si>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</si>
  <si>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</si>
  <si>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</si>
  <si>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</si>
  <si>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</si>
  <si>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</si>
  <si>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</si>
  <si>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</si>
  <si>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</si>
  <si>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</si>
  <si>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</si>
  <si>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</si>
  <si>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</si>
  <si>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</si>
  <si>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</si>
  <si>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</si>
  <si>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</si>
  <si>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</si>
  <si>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</si>
  <si>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</si>
  <si>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</si>
  <si>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</si>
  <si>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</si>
  <si>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</si>
  <si>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</si>
  <si>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</si>
  <si>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</si>
  <si>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</si>
  <si>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</si>
  <si>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</si>
  <si>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</si>
  <si>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</si>
  <si>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</si>
  <si>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</si>
  <si>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</si>
  <si>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</si>
  <si>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</si>
  <si>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</si>
  <si>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</si>
  <si>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</si>
  <si>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</si>
  <si>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</si>
  <si>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</si>
  <si>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</si>
  <si>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</si>
  <si>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</si>
  <si>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</si>
  <si>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</si>
  <si>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</si>
  <si>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</si>
  <si>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</si>
  <si>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</si>
  <si>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</si>
  <si>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</si>
  <si>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</si>
  <si>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</si>
  <si>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</si>
  <si>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</si>
  <si>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</si>
  <si>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</si>
  <si>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</si>
  <si>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</si>
  <si>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</si>
  <si>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</si>
  <si>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</si>
  <si>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</si>
  <si>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</si>
  <si>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</si>
  <si>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</si>
  <si>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</si>
  <si>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</si>
  <si>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</si>
  <si>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</si>
  <si>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</si>
  <si>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</si>
  <si>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</si>
  <si>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</si>
  <si>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</si>
  <si>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</si>
  <si>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</si>
  <si>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</si>
  <si>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</si>
  <si>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</si>
  <si>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</si>
  <si>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</si>
  <si>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</si>
  <si>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</si>
  <si>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</si>
  <si>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</si>
  <si>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</si>
  <si>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</si>
  <si>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</si>
  <si>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</si>
  <si>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</si>
  <si>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</si>
  <si>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</si>
  <si>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</si>
  <si>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</si>
  <si>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</si>
  <si>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</si>
  <si>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</si>
  <si>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</si>
  <si>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</si>
  <si>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</si>
  <si>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</si>
  <si>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</si>
  <si>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</si>
  <si>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</si>
  <si>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</si>
  <si>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</si>
  <si>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</si>
  <si>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</si>
  <si>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</si>
  <si>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</si>
  <si>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</si>
  <si>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</si>
  <si>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</si>
  <si>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</si>
  <si>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</si>
  <si>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</si>
  <si>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</si>
  <si>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</si>
  <si>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</si>
  <si>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</si>
  <si>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</si>
  <si>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</si>
  <si>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</si>
  <si>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</si>
  <si>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</si>
  <si>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</si>
  <si>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</si>
  <si>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</si>
  <si>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</si>
  <si>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</si>
  <si>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</si>
  <si>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</si>
  <si>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</si>
  <si>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</si>
  <si>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</si>
  <si>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</si>
  <si>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</si>
  <si>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</si>
  <si>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</si>
  <si>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</si>
  <si>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</si>
  <si>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</si>
  <si>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</si>
  <si>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</si>
  <si>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</si>
  <si>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</si>
  <si>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</si>
  <si>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</si>
  <si>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</si>
  <si>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</si>
  <si>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</si>
  <si>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</si>
  <si>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</si>
  <si>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</si>
  <si>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</si>
  <si>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</si>
  <si>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</si>
  <si>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</si>
  <si>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</si>
  <si>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</si>
  <si>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</si>
  <si>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</si>
  <si>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</si>
  <si>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</si>
  <si>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</si>
  <si>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</si>
  <si>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</si>
  <si>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</si>
  <si>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</si>
  <si>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</si>
  <si>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</si>
  <si>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</si>
  <si>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</si>
  <si>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</si>
  <si>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</si>
  <si>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</si>
  <si>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</si>
  <si>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</si>
  <si>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</si>
  <si>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</si>
  <si>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</si>
  <si>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</si>
  <si>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</si>
  <si>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</si>
  <si>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</si>
  <si>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</si>
  <si>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</si>
  <si>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</si>
  <si>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</si>
  <si>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</si>
  <si>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</si>
  <si>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</si>
  <si>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</si>
  <si>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</si>
  <si>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</si>
  <si>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</si>
  <si>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</si>
  <si>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</si>
  <si>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</si>
  <si>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</si>
  <si>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</si>
  <si>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</si>
  <si>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</si>
  <si>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</si>
  <si>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</si>
  <si>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</si>
  <si>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</si>
  <si>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</si>
  <si>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</si>
  <si>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</si>
  <si>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</si>
  <si>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</si>
  <si>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</si>
  <si>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</si>
  <si>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</si>
  <si>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</si>
  <si>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</si>
  <si>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</si>
  <si>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</si>
  <si>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</si>
  <si>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</si>
  <si>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</si>
  <si>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</si>
  <si>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</si>
  <si>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</si>
  <si>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</si>
  <si>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</si>
  <si>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</si>
  <si>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</si>
  <si>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</si>
  <si>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</si>
  <si>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</si>
  <si>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</si>
  <si>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</si>
  <si>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</si>
  <si>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</si>
  <si>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</si>
  <si>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</si>
  <si>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</si>
  <si>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</si>
  <si>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</si>
  <si>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</si>
  <si>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</si>
  <si>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</si>
  <si>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</si>
  <si>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</si>
  <si>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</si>
  <si>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</si>
  <si>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</si>
  <si>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</si>
  <si>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</si>
  <si>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</si>
  <si>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</si>
  <si>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</si>
  <si>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</si>
  <si>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</si>
  <si>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</si>
  <si>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</si>
  <si>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</si>
  <si>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</si>
  <si>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</si>
  <si>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</si>
  <si>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</si>
  <si>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</si>
  <si>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</si>
  <si>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</si>
  <si>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</si>
  <si>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</si>
  <si>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</si>
  <si>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</si>
  <si>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</si>
  <si>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</si>
  <si>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</si>
  <si>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</si>
  <si>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</si>
  <si>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</si>
  <si>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</si>
  <si>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</si>
  <si>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</si>
  <si>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</si>
  <si>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</si>
  <si>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</si>
  <si>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</si>
  <si>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</si>
  <si>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</si>
  <si>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</si>
  <si>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</si>
  <si>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</si>
  <si>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</si>
  <si>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</si>
  <si>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</si>
  <si>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</si>
  <si>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</si>
  <si>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</si>
  <si>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</si>
  <si>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</si>
  <si>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</si>
  <si>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</si>
  <si>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</si>
  <si>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</si>
  <si>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</si>
  <si>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</si>
  <si>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</si>
  <si>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</si>
  <si>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</si>
  <si>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</si>
  <si>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</si>
  <si>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</si>
  <si>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</si>
  <si>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</si>
  <si>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</si>
  <si>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</si>
  <si>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</si>
  <si>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</si>
  <si>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</si>
  <si>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</si>
  <si>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</si>
  <si>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</si>
  <si>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</si>
  <si>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</si>
  <si>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</si>
  <si>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</si>
  <si>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</si>
  <si>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</si>
  <si>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</si>
  <si>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</si>
  <si>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</si>
  <si>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</si>
  <si>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</si>
  <si>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</si>
  <si>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</si>
  <si>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</si>
  <si>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</si>
  <si>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</si>
  <si>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</si>
  <si>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</si>
  <si>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</si>
  <si>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</si>
  <si>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</si>
  <si>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</si>
  <si>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</si>
  <si>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</si>
  <si>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</si>
  <si>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</si>
  <si>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</si>
  <si>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</si>
  <si>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</si>
  <si>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</si>
  <si>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</si>
  <si>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</si>
  <si>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</si>
  <si>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</si>
  <si>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</si>
  <si>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</si>
  <si>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</si>
  <si>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</si>
  <si>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</si>
  <si>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</si>
  <si>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</si>
  <si>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</si>
  <si>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</si>
  <si>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</si>
  <si>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</si>
  <si>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</si>
  <si>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</si>
  <si>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</si>
  <si>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</si>
  <si>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</si>
  <si>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</si>
  <si>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</si>
  <si>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</si>
  <si>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</si>
  <si>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</si>
  <si>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</si>
  <si>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</si>
  <si>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</si>
  <si>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</si>
  <si>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</si>
  <si>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</si>
  <si>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</si>
  <si>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</si>
  <si>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</si>
  <si>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</si>
  <si>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</si>
  <si>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</si>
  <si>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</si>
  <si>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</si>
  <si>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</si>
  <si>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</si>
  <si>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</si>
  <si>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</si>
  <si>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</si>
  <si>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</si>
  <si>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</si>
  <si>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</si>
  <si>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</si>
  <si>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</si>
  <si>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</si>
  <si>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</si>
  <si>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</si>
  <si>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</si>
  <si>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</si>
  <si>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</si>
  <si>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</si>
  <si>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</si>
  <si>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</si>
  <si>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</si>
  <si>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</si>
  <si>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</si>
  <si>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</si>
  <si>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</si>
  <si>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</si>
  <si>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</si>
  <si>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</si>
  <si>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</si>
  <si>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</si>
  <si>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</si>
  <si>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</si>
  <si>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</si>
  <si>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</si>
  <si>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</si>
  <si>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</si>
  <si>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</si>
  <si>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</si>
  <si>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</si>
  <si>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</si>
  <si>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</si>
  <si>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</si>
  <si>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</si>
  <si>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</si>
  <si>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</si>
  <si>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</si>
  <si>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</si>
  <si>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</si>
  <si>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</si>
  <si>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</si>
  <si>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</si>
  <si>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</si>
  <si>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</si>
  <si>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</si>
  <si>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</si>
  <si>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</si>
  <si>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</si>
  <si>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</si>
  <si>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</si>
  <si>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</si>
  <si>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</si>
  <si>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</si>
  <si>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</si>
  <si>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</si>
  <si>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</si>
  <si>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</si>
  <si>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</si>
  <si>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</si>
  <si>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</si>
  <si>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</si>
  <si>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</si>
  <si>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</si>
  <si>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</si>
  <si>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</si>
  <si>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</si>
  <si>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</si>
  <si>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</si>
  <si>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</si>
  <si>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</si>
  <si>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</si>
  <si>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</si>
  <si>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</si>
  <si>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</si>
  <si>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</si>
  <si>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</si>
  <si>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</si>
  <si>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</si>
  <si>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</si>
  <si>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</si>
  <si>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</si>
  <si>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</si>
  <si>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</si>
  <si>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</si>
  <si>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</si>
  <si>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</si>
  <si>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</si>
  <si>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</si>
  <si>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</si>
  <si>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</si>
  <si>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</si>
  <si>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</si>
  <si>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</si>
  <si>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</si>
  <si>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</si>
  <si>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</si>
  <si>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</si>
  <si>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</si>
  <si>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</si>
  <si>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</si>
  <si>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</si>
  <si>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</si>
  <si>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</si>
  <si>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</si>
  <si>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</si>
  <si>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</si>
  <si>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</si>
  <si>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</si>
  <si>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</si>
  <si>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</si>
  <si>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</si>
  <si>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</si>
  <si>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</si>
  <si>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</si>
  <si>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</si>
  <si>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</si>
  <si>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</si>
  <si>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</si>
  <si>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</si>
  <si>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</si>
  <si>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</si>
  <si>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</si>
  <si>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</si>
  <si>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</si>
  <si>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</si>
  <si>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</si>
  <si>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</si>
  <si>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</si>
  <si>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</si>
  <si>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</si>
  <si>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</si>
  <si>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</si>
  <si>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</si>
  <si>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</si>
  <si>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</si>
  <si>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</si>
  <si>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</si>
  <si>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</si>
  <si>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</si>
  <si>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</si>
  <si>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</si>
  <si>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</si>
  <si>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</si>
  <si>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</si>
  <si>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</si>
  <si>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</si>
  <si>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</si>
  <si>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</si>
  <si>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</si>
  <si>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</si>
  <si>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</si>
  <si>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</si>
  <si>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</si>
  <si>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</si>
  <si>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</si>
  <si>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</si>
  <si>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</si>
  <si>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</si>
  <si>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</si>
  <si>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</si>
  <si>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</si>
  <si>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</si>
  <si>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</si>
  <si>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</si>
  <si>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</si>
  <si>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</si>
  <si>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</si>
  <si>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</si>
  <si>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</si>
  <si>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</si>
  <si>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</si>
  <si>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</si>
  <si>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</si>
  <si>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</si>
  <si>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</si>
  <si>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</si>
  <si>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</si>
  <si>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</si>
  <si>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</si>
  <si>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</si>
  <si>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</si>
  <si>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</si>
  <si>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</si>
  <si>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</si>
  <si>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</si>
  <si>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</si>
  <si>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</si>
  <si>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</si>
  <si>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</si>
  <si>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</si>
  <si>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</si>
  <si>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</si>
  <si>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</si>
  <si>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</si>
  <si>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</si>
  <si>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</si>
  <si>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</si>
  <si>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</si>
  <si>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</si>
  <si>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</si>
  <si>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</si>
  <si>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</si>
  <si>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</si>
  <si>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</si>
  <si>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</si>
  <si>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</si>
  <si>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</si>
  <si>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</si>
  <si>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</si>
  <si>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</si>
  <si>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</si>
  <si>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</si>
  <si>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</si>
  <si>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</si>
  <si>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</si>
  <si>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</si>
  <si>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</si>
  <si>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</si>
  <si>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</si>
  <si>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</si>
  <si>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</si>
  <si>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</si>
  <si>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</si>
  <si>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</si>
  <si>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</si>
  <si>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</si>
  <si>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</si>
  <si>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</si>
  <si>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</si>
  <si>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</si>
  <si>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</si>
  <si>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</si>
  <si>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</si>
  <si>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</si>
  <si>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</si>
  <si>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</si>
  <si>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</si>
  <si>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</si>
  <si>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</si>
  <si>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</si>
  <si>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</si>
  <si>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</si>
  <si>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</si>
  <si>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</si>
  <si>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</si>
  <si>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</si>
  <si>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</si>
  <si>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</si>
  <si>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</si>
  <si>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</si>
  <si>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</si>
  <si>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</si>
  <si>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</si>
  <si>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</si>
  <si>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</si>
  <si>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</si>
  <si>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</si>
  <si>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</si>
  <si>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</si>
  <si>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</si>
  <si>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</si>
  <si>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</si>
  <si>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</si>
  <si>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</si>
  <si>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</si>
  <si>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</si>
  <si>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</si>
  <si>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</si>
  <si>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</si>
  <si>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</si>
  <si>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</si>
  <si>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</si>
  <si>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</si>
  <si>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</si>
  <si>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</si>
  <si>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</si>
  <si>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</si>
  <si>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</si>
  <si>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</si>
  <si>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</si>
  <si>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</si>
  <si>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</si>
  <si>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</si>
  <si>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</si>
  <si>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</si>
  <si>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</si>
  <si>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</si>
  <si>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</si>
  <si>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</si>
  <si>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</si>
  <si>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</si>
  <si>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</si>
  <si>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</si>
  <si>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</si>
  <si>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</si>
  <si>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</si>
  <si>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</si>
  <si>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</si>
  <si>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</si>
  <si>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</si>
  <si>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</si>
  <si>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</si>
  <si>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</si>
  <si>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</si>
  <si>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</si>
  <si>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</si>
  <si>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</si>
  <si>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</si>
  <si>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</si>
  <si>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</si>
  <si>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</si>
  <si>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</si>
  <si>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</si>
  <si>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</si>
  <si>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</si>
  <si>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</si>
  <si>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</si>
  <si>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</si>
  <si>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</si>
  <si>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</si>
  <si>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</si>
  <si>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</si>
  <si>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</si>
  <si>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</si>
  <si>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</si>
  <si>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</si>
  <si>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</si>
  <si>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</si>
  <si>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</si>
  <si>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</si>
  <si>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</si>
  <si>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</si>
  <si>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</si>
  <si>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</si>
  <si>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</si>
  <si>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</si>
  <si>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</si>
  <si>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</si>
  <si>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</si>
  <si>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</si>
  <si>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</si>
  <si>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</si>
  <si>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</si>
  <si>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</si>
  <si>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</si>
  <si>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</si>
  <si>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</si>
  <si>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</si>
  <si>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</si>
  <si>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</si>
  <si>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</si>
  <si>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</si>
  <si>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</si>
  <si>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</si>
  <si>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</si>
  <si>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</si>
  <si>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</si>
  <si>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</si>
  <si>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</si>
  <si>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</si>
  <si>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</si>
  <si>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</si>
  <si>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</si>
  <si>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</si>
  <si>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</si>
  <si>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</si>
  <si>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</si>
  <si>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</si>
  <si>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</si>
  <si>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</si>
  <si>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</si>
  <si>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</si>
  <si>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</si>
  <si>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</si>
  <si>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</si>
  <si>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</si>
  <si>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</si>
  <si>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</si>
  <si>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</si>
  <si>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</si>
  <si>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</si>
  <si>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</si>
  <si>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</si>
  <si>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</si>
  <si>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</si>
  <si>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</si>
  <si>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</si>
  <si>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</si>
  <si>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</si>
  <si>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</si>
  <si>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</si>
  <si>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</si>
  <si>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</si>
  <si>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</si>
  <si>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</si>
  <si>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</si>
  <si>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</si>
  <si>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</si>
  <si>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</si>
  <si>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</si>
  <si>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</si>
  <si>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</si>
  <si>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</si>
  <si>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</si>
  <si>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</si>
  <si>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</si>
  <si>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</si>
  <si>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</si>
  <si>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</si>
  <si>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</si>
  <si>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</si>
  <si>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</si>
  <si>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</si>
  <si>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</si>
  <si>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</si>
  <si>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</si>
  <si>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</si>
  <si>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</si>
  <si>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</si>
  <si>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</si>
  <si>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</si>
  <si>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</si>
  <si>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</si>
  <si>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</si>
  <si>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</si>
  <si>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</si>
  <si>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</si>
  <si>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</si>
  <si>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</si>
  <si>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</si>
  <si>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</si>
  <si>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</si>
  <si>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</si>
  <si>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</si>
  <si>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</si>
  <si>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</si>
  <si>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</si>
  <si>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</si>
  <si>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</si>
  <si>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</si>
  <si>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</si>
  <si>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</si>
  <si>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</si>
  <si>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</si>
  <si>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</si>
  <si>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</si>
  <si>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</si>
  <si>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</si>
  <si>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</si>
  <si>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</si>
  <si>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</si>
  <si>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</si>
  <si>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</si>
  <si>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</si>
  <si>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</si>
  <si>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</si>
  <si>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</si>
  <si>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</si>
  <si>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</si>
  <si>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</si>
  <si>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</si>
  <si>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</si>
  <si>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</si>
  <si>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</si>
  <si>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</si>
  <si>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</si>
  <si>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</si>
  <si>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</si>
  <si>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</si>
  <si>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</si>
  <si>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</si>
  <si>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</si>
  <si>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</si>
  <si>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</si>
  <si>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</si>
  <si>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</si>
  <si>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</si>
  <si>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</si>
  <si>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</si>
  <si>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</si>
  <si>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</si>
  <si>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</si>
  <si>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</si>
  <si>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</si>
  <si>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</si>
  <si>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</si>
  <si>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</si>
  <si>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</si>
  <si>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</si>
  <si>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</si>
  <si>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</si>
  <si>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</si>
  <si>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</si>
  <si>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</si>
  <si>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</si>
  <si>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</si>
  <si>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</si>
  <si>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</si>
  <si>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</si>
  <si>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</si>
  <si>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</si>
  <si>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</si>
  <si>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</si>
  <si>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</si>
  <si>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</si>
  <si>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</si>
  <si>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</si>
  <si>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</si>
  <si>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</si>
  <si>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</si>
  <si>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</si>
  <si>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</si>
  <si>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</si>
  <si>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</si>
  <si>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</si>
  <si>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</si>
  <si>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</si>
  <si>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</si>
  <si>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</si>
  <si>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</si>
  <si>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</si>
  <si>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</si>
  <si>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</si>
  <si>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</si>
  <si>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</si>
  <si>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</si>
  <si>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</si>
  <si>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</si>
  <si>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</si>
  <si>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</si>
  <si>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</si>
  <si>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</si>
  <si>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</si>
  <si>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</si>
  <si>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</si>
  <si>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</si>
  <si>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</si>
  <si>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</si>
  <si>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</si>
  <si>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</si>
  <si>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</si>
  <si>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</si>
  <si>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</si>
  <si>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</si>
  <si>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</si>
  <si>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</si>
  <si>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</si>
  <si>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</si>
  <si>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</si>
  <si>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</si>
  <si>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</si>
  <si>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</si>
  <si>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</si>
  <si>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</si>
  <si>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</si>
  <si>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</si>
  <si>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</si>
  <si>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</si>
  <si>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</si>
  <si>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</si>
  <si>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</si>
  <si>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</si>
  <si>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</si>
  <si>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</si>
  <si>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</si>
  <si>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</si>
  <si>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</si>
  <si>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</si>
  <si>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</si>
  <si>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</si>
  <si>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</si>
  <si>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</si>
  <si>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</si>
  <si>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</si>
  <si>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</si>
  <si>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</si>
  <si>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</si>
  <si>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</si>
  <si>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</si>
  <si>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</si>
  <si>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</si>
  <si>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</si>
  <si>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</si>
  <si>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</si>
  <si>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</si>
  <si>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</si>
  <si>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</si>
  <si>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</si>
  <si>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</si>
  <si>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</si>
  <si>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</si>
  <si>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</si>
  <si>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</si>
  <si>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</si>
  <si>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</si>
  <si>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</si>
  <si>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</si>
  <si>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</si>
  <si>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</si>
  <si>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</si>
  <si>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</si>
  <si>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</si>
  <si>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</si>
  <si>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</si>
  <si>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</si>
  <si>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</si>
  <si>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</si>
  <si>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</si>
  <si>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</si>
  <si>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</si>
  <si>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</si>
  <si>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</si>
  <si>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</si>
  <si>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</si>
  <si>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</si>
  <si>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</si>
  <si>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</si>
  <si>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</si>
  <si>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</si>
  <si>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</si>
  <si>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</si>
  <si>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</si>
  <si>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</si>
  <si>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</si>
  <si>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</si>
  <si>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</si>
  <si>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</si>
  <si>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</si>
  <si>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</si>
  <si>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</si>
  <si>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</si>
  <si>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</si>
  <si>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</si>
  <si>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</si>
  <si>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</si>
  <si>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</si>
  <si>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</si>
  <si>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</si>
  <si>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</si>
  <si>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</si>
  <si>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</si>
  <si>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</si>
  <si>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</si>
  <si>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</si>
  <si>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</si>
  <si>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</si>
  <si>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</si>
  <si>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</si>
  <si>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</si>
  <si>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</si>
  <si>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</si>
  <si>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</si>
  <si>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</si>
  <si>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</si>
  <si>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</si>
  <si>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</si>
  <si>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</si>
  <si>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</si>
  <si>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</si>
  <si>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</si>
  <si>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</si>
  <si>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</si>
  <si>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</si>
  <si>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</si>
  <si>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</si>
  <si>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</si>
  <si>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</si>
  <si>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</si>
  <si>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</si>
  <si>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</si>
  <si>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</si>
  <si>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</si>
  <si>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</si>
  <si>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</si>
  <si>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</si>
  <si>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</si>
  <si>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</si>
  <si>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</si>
  <si>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</si>
  <si>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</si>
  <si>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</si>
  <si>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</si>
  <si>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</si>
  <si>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</si>
  <si>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</si>
  <si>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</si>
  <si>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</si>
  <si>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</si>
  <si>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</si>
  <si>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</si>
  <si>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</si>
  <si>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</si>
  <si>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</si>
  <si>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</si>
  <si>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</si>
  <si>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</si>
  <si>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</si>
  <si>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</si>
  <si>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</si>
  <si>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</si>
  <si>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</si>
  <si>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</si>
  <si>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</si>
  <si>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</si>
  <si>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</si>
  <si>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</si>
  <si>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</si>
  <si>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</si>
  <si>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</si>
  <si>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</si>
  <si>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</si>
  <si>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</si>
  <si>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</si>
  <si>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</si>
  <si>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</si>
  <si>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</si>
  <si>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</si>
  <si>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</si>
  <si>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</si>
  <si>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</si>
  <si>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</si>
  <si>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</si>
  <si>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</si>
  <si>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</si>
  <si>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</si>
  <si>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</si>
  <si>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</si>
  <si>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</si>
  <si>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</si>
  <si>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</si>
  <si>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</si>
  <si>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</si>
  <si>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</si>
  <si>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</si>
  <si>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</si>
  <si>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</si>
  <si>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</si>
  <si>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</si>
  <si>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</si>
  <si>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</si>
  <si>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</si>
  <si>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</si>
  <si>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</si>
  <si>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</si>
  <si>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</si>
  <si>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</si>
  <si>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</si>
  <si>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</si>
  <si>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</si>
  <si>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</si>
  <si>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</si>
  <si>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</si>
  <si>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</si>
  <si>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</si>
  <si>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</si>
  <si>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</si>
  <si>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</si>
  <si>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</si>
  <si>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</si>
  <si>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</si>
  <si>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</si>
  <si>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</si>
  <si>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</si>
  <si>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</si>
  <si>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</si>
  <si>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</si>
  <si>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</si>
  <si>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</si>
  <si>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</si>
  <si>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</si>
  <si>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</si>
  <si>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</si>
  <si>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</si>
  <si>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</si>
  <si>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</si>
  <si>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</si>
  <si>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</si>
  <si>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</si>
  <si>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</si>
  <si>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</si>
  <si>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</si>
  <si>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</si>
  <si>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</si>
  <si>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</si>
  <si>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</si>
  <si>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</si>
  <si>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</si>
  <si>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</si>
  <si>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</si>
  <si>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</si>
  <si>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</si>
  <si>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</si>
  <si>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</si>
  <si>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</si>
  <si>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</si>
  <si>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</si>
  <si>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</si>
  <si>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</si>
  <si>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</si>
  <si>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</si>
  <si>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</si>
  <si>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</si>
  <si>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</si>
  <si>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</si>
  <si>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</si>
  <si>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</si>
  <si>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</si>
  <si>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</si>
  <si>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</si>
  <si>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</si>
  <si>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</si>
  <si>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</si>
  <si>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</si>
  <si>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</si>
  <si>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</si>
  <si>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</si>
  <si>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</si>
  <si>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</si>
  <si>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</si>
  <si>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</si>
  <si>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</si>
  <si>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</si>
  <si>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</si>
  <si>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</si>
  <si>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</si>
  <si>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</si>
  <si>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</si>
  <si>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</si>
  <si>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</si>
  <si>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</si>
  <si>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</si>
  <si>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</si>
  <si>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</si>
  <si>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</si>
  <si>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</si>
  <si>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</si>
  <si>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</si>
  <si>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</si>
  <si>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</si>
  <si>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</si>
  <si>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</si>
  <si>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</si>
  <si>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</si>
  <si>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</si>
  <si>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</si>
  <si>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</si>
  <si>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</si>
  <si>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</si>
  <si>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</si>
  <si>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</si>
  <si>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</si>
  <si>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</si>
  <si>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</si>
  <si>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</si>
  <si>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</si>
  <si>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</si>
  <si>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</si>
  <si>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</si>
  <si>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</si>
  <si>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</si>
  <si>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</si>
  <si>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</si>
  <si>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</si>
  <si>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</si>
  <si>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</si>
  <si>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</si>
  <si>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</si>
  <si>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</si>
  <si>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</si>
  <si>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</si>
  <si>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</si>
  <si>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</si>
  <si>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</si>
  <si>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</si>
  <si>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</si>
  <si>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</si>
  <si>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</si>
  <si>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</si>
  <si>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</si>
  <si>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</si>
  <si>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</si>
  <si>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</si>
  <si>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</si>
  <si>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</si>
  <si>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</si>
  <si>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</si>
  <si>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</si>
  <si>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</si>
  <si>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</si>
  <si>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</si>
  <si>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</si>
  <si>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</si>
  <si>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</si>
  <si>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</si>
  <si>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</si>
  <si>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</si>
  <si>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</si>
  <si>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</si>
  <si>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</si>
  <si>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</si>
  <si>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</si>
  <si>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</si>
  <si>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</si>
  <si>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</si>
  <si>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</si>
  <si>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</si>
  <si>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</si>
  <si>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</si>
  <si>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</si>
  <si>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</si>
  <si>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</si>
  <si>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</si>
  <si>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</si>
  <si>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</si>
  <si>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</si>
  <si>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</si>
  <si>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</si>
  <si>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</si>
  <si>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</si>
  <si>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</si>
  <si>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</si>
  <si>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</si>
  <si>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</si>
  <si>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</si>
  <si>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</si>
  <si>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</si>
  <si>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</si>
  <si>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</si>
  <si>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</si>
  <si>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</si>
  <si>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</si>
  <si>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</si>
  <si>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</si>
  <si>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</si>
  <si>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</si>
  <si>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</si>
  <si>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</si>
  <si>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</si>
  <si>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</si>
  <si>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</si>
  <si>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</si>
  <si>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</si>
  <si>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</si>
  <si>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</si>
  <si>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</si>
  <si>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</si>
  <si>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</si>
  <si>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</si>
  <si>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</si>
  <si>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</si>
  <si>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</si>
  <si>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</si>
  <si>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</si>
  <si>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</si>
  <si>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</si>
  <si>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</si>
  <si>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</si>
  <si>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</si>
  <si>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</si>
  <si>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</si>
  <si>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</si>
  <si>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</si>
  <si>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</si>
  <si>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</si>
  <si>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</si>
  <si>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</si>
  <si>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</si>
  <si>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</si>
  <si>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</si>
  <si>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</si>
  <si>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</si>
  <si>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</si>
  <si>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</si>
  <si>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</si>
  <si>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</si>
  <si>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</si>
  <si>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</si>
  <si>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</si>
  <si>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</si>
  <si>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</si>
  <si>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</si>
  <si>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</si>
  <si>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</si>
  <si>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</si>
  <si>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</si>
  <si>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</si>
  <si>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</si>
  <si>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</si>
  <si>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</si>
  <si>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</si>
  <si>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</si>
  <si>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</si>
  <si>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</si>
  <si>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</si>
  <si>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</si>
  <si>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</si>
  <si>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</si>
  <si>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</si>
  <si>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</si>
  <si>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</si>
  <si>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</si>
  <si>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</si>
  <si>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</si>
  <si>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</si>
  <si>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</si>
  <si>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</si>
  <si>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</si>
  <si>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</si>
  <si>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</si>
  <si>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</si>
  <si>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</si>
  <si>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</si>
  <si>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</si>
  <si>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</si>
  <si>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</si>
  <si>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</si>
  <si>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</si>
  <si>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</si>
  <si>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</si>
  <si>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</si>
  <si>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</si>
  <si>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</si>
  <si>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</si>
  <si>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</si>
  <si>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</si>
  <si>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</si>
  <si>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</si>
  <si>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</si>
  <si>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</si>
  <si>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</si>
  <si>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</si>
  <si>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</si>
  <si>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</si>
  <si>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</si>
  <si>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</si>
  <si>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</si>
  <si>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</si>
  <si>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</si>
  <si>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</si>
  <si>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</si>
  <si>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</si>
  <si>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</si>
  <si>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</si>
  <si>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</si>
  <si>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</si>
  <si>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</si>
  <si>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</si>
  <si>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</si>
  <si>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</si>
  <si>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</si>
  <si>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</si>
  <si>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</si>
  <si>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</si>
  <si>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</si>
  <si>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</si>
  <si>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</si>
  <si>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</si>
  <si>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</si>
  <si>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</si>
  <si>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</si>
  <si>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</si>
  <si>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</si>
  <si>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</si>
  <si>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</si>
  <si>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</si>
  <si>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</si>
  <si>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</si>
  <si>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</si>
  <si>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</si>
  <si>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</si>
  <si>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</si>
  <si>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</si>
  <si>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</si>
  <si>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</si>
  <si>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</si>
  <si>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</si>
  <si>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</si>
  <si>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</si>
  <si>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</si>
  <si>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</si>
  <si>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</si>
  <si>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</si>
  <si>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</si>
  <si>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</si>
  <si>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</si>
  <si>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</si>
  <si>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</si>
  <si>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</si>
  <si>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</si>
  <si>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</si>
  <si>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</si>
  <si>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</si>
  <si>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</si>
  <si>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</si>
  <si>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</si>
  <si>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</si>
  <si>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</si>
  <si>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</si>
  <si>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</si>
  <si>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</si>
  <si>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</si>
  <si>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</si>
  <si>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</si>
  <si>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</si>
  <si>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</si>
  <si>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</si>
  <si>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</si>
  <si>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</si>
  <si>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</si>
  <si>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</si>
  <si>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</si>
  <si>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</si>
  <si>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</si>
  <si>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</si>
  <si>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</si>
  <si>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</si>
  <si>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</si>
  <si>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</si>
  <si>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</si>
  <si>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</si>
  <si>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</si>
  <si>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</si>
  <si>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</si>
  <si>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</si>
  <si>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</si>
  <si>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</si>
  <si>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</si>
  <si>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</si>
  <si>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</si>
  <si>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</si>
  <si>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</si>
  <si>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</si>
  <si>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</si>
  <si>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</si>
  <si>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</si>
  <si>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</si>
  <si>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</si>
  <si>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</si>
  <si>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</si>
  <si>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</si>
  <si>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</si>
  <si>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</si>
  <si>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</si>
  <si>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</si>
  <si>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</si>
  <si>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</si>
  <si>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</si>
  <si>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</si>
  <si>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</si>
  <si>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</si>
  <si>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</si>
  <si>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</si>
  <si>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</si>
  <si>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</si>
  <si>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</si>
  <si>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</si>
  <si>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</si>
  <si>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</si>
  <si>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</si>
  <si>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</si>
  <si>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</si>
  <si>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</si>
  <si>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</si>
  <si>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</si>
  <si>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</si>
  <si>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</si>
  <si>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</si>
  <si>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</si>
  <si>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</si>
  <si>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</si>
  <si>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</si>
  <si>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</si>
  <si>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</si>
  <si>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</si>
  <si>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</si>
  <si>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</si>
  <si>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</si>
  <si>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</si>
  <si>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</si>
  <si>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</si>
  <si>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</si>
  <si>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</si>
  <si>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</si>
  <si>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</si>
  <si>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</si>
  <si>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</si>
  <si>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</si>
  <si>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</si>
  <si>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</si>
  <si>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</si>
  <si>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</si>
  <si>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</si>
  <si>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</si>
  <si>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</si>
  <si>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</si>
  <si>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</si>
  <si>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</si>
  <si>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</si>
  <si>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</si>
  <si>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</si>
  <si>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</si>
  <si>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</si>
  <si>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</si>
  <si>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</si>
  <si>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</si>
  <si>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</si>
  <si>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</si>
  <si>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</si>
  <si>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</si>
  <si>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</si>
  <si>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</si>
  <si>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</si>
  <si>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</si>
  <si>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</si>
  <si>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</si>
  <si>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</si>
  <si>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</si>
  <si>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</si>
  <si>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</si>
  <si>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</si>
  <si>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</si>
  <si>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</si>
  <si>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</si>
  <si>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</si>
  <si>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</si>
  <si>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</si>
  <si>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</si>
  <si>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</si>
  <si>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</si>
  <si>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</si>
  <si>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</si>
  <si>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</si>
  <si>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</si>
  <si>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</si>
  <si>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</si>
  <si>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</si>
  <si>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</si>
  <si>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</si>
  <si>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</si>
  <si>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</si>
  <si>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</si>
  <si>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</si>
  <si>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</si>
  <si>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</si>
  <si>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</si>
  <si>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</si>
  <si>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</si>
  <si>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</si>
  <si>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</si>
  <si>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</si>
  <si>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</si>
  <si>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</si>
  <si>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</si>
  <si>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</si>
  <si>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</si>
  <si>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</si>
  <si>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</si>
  <si>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</si>
  <si>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</si>
  <si>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</si>
  <si>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</si>
  <si>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</si>
  <si>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</si>
  <si>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</si>
  <si>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</si>
  <si>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</si>
  <si>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</si>
  <si>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</si>
  <si>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</si>
  <si>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</si>
  <si>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</si>
  <si>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</si>
  <si>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</si>
  <si>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</si>
  <si>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</si>
  <si>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</si>
  <si>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</si>
  <si>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</si>
  <si>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</si>
  <si>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</si>
  <si>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</si>
  <si>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</si>
  <si>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</si>
  <si>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</si>
  <si>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</si>
  <si>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</si>
  <si>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</si>
  <si>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</si>
  <si>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</si>
  <si>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</si>
  <si>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</si>
  <si>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</si>
  <si>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</si>
  <si>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</si>
  <si>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</si>
  <si>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</si>
  <si>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</si>
  <si>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</si>
  <si>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</si>
  <si>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</si>
  <si>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</si>
  <si>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</si>
  <si>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</si>
  <si>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</si>
  <si>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</si>
  <si>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</si>
  <si>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</si>
  <si>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</si>
  <si>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</si>
  <si>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</si>
  <si>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</si>
  <si>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</si>
  <si>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</si>
  <si>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</si>
  <si>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</si>
  <si>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</si>
  <si>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</si>
  <si>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</si>
  <si>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</si>
  <si>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</si>
  <si>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</si>
  <si>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</si>
  <si>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</si>
  <si>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</si>
  <si>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</si>
  <si>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</si>
  <si>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</si>
  <si>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</si>
  <si>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</si>
  <si>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</si>
  <si>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</si>
  <si>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</si>
  <si>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</si>
  <si>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</si>
  <si>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</si>
  <si>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</si>
  <si>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</si>
  <si>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</si>
  <si>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</si>
  <si>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</si>
  <si>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</si>
  <si>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</si>
  <si>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</si>
  <si>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</si>
  <si>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</si>
  <si>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</si>
  <si>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</si>
  <si>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</si>
  <si>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</si>
  <si>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</si>
  <si>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</si>
  <si>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</si>
  <si>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</si>
  <si>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</si>
  <si>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</si>
  <si>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</si>
  <si>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</si>
  <si>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</si>
  <si>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</si>
  <si>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</si>
  <si>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</si>
  <si>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</si>
  <si>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</si>
  <si>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</si>
  <si>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</si>
  <si>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</si>
  <si>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</si>
  <si>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</si>
  <si>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</si>
  <si>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</si>
  <si>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</si>
  <si>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</si>
  <si>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</si>
  <si>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</si>
  <si>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</si>
  <si>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</si>
  <si>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</si>
  <si>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</si>
  <si>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</si>
  <si>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</si>
  <si>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</si>
  <si>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</si>
  <si>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</si>
  <si>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</si>
  <si>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</si>
  <si>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</si>
  <si>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</si>
  <si>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</si>
  <si>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</si>
  <si>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</si>
  <si>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</si>
  <si>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</si>
  <si>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</si>
  <si>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</si>
  <si>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</si>
  <si>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</si>
  <si>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</si>
  <si>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</si>
  <si>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</si>
  <si>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</si>
  <si>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</si>
  <si>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</si>
  <si>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</si>
  <si>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</si>
  <si>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</si>
  <si>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</si>
  <si>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</si>
  <si>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</si>
  <si>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</si>
  <si>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</si>
  <si>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</si>
  <si>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</si>
  <si>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</si>
  <si>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</si>
  <si>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</si>
  <si>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</si>
  <si>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</si>
  <si>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</si>
  <si>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</si>
  <si>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</si>
  <si>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</si>
  <si>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</si>
  <si>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</si>
  <si>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</si>
  <si>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</si>
  <si>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</si>
  <si>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</si>
  <si>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</si>
  <si>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</si>
  <si>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</si>
  <si>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</si>
  <si>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</si>
  <si>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</si>
  <si>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</si>
  <si>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</si>
  <si>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</si>
  <si>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</si>
  <si>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</si>
  <si>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</si>
  <si>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</si>
  <si>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</si>
  <si>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</si>
  <si>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</si>
  <si>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</si>
  <si>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</si>
  <si>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</si>
  <si>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</si>
  <si>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</si>
  <si>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</si>
  <si>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</si>
  <si>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</si>
  <si>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</si>
  <si>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</si>
  <si>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</si>
  <si>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</si>
  <si>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</si>
  <si>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</si>
  <si>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</si>
  <si>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</si>
  <si>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</si>
  <si>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</si>
  <si>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</si>
  <si>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</si>
  <si>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</si>
  <si>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</si>
  <si>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</si>
  <si>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</si>
  <si>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</si>
  <si>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</si>
  <si>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</si>
  <si>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</si>
  <si>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</si>
  <si>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</si>
  <si>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</si>
  <si>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</si>
  <si>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</si>
  <si>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</si>
  <si>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</si>
  <si>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</si>
  <si>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</si>
  <si>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</si>
  <si>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</si>
  <si>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</si>
  <si>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</si>
  <si>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</si>
  <si>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</si>
  <si>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</si>
  <si>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</si>
  <si>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</si>
  <si>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</si>
  <si>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</si>
  <si>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</si>
  <si>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</si>
  <si>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</si>
  <si>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</si>
  <si>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</si>
  <si>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</si>
  <si>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</si>
  <si>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</si>
  <si>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</si>
  <si>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</si>
  <si>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</si>
  <si>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</si>
  <si>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</si>
  <si>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</si>
  <si>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</si>
  <si>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</si>
  <si>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</si>
  <si>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</si>
  <si>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</si>
  <si>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</si>
  <si>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</si>
  <si>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</si>
  <si>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</si>
  <si>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</si>
  <si>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</si>
  <si>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</si>
  <si>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</si>
  <si>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</si>
  <si>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</si>
  <si>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</si>
  <si>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</si>
  <si>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</si>
  <si>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</si>
  <si>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</si>
  <si>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</si>
  <si>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</si>
  <si>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</si>
  <si>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</si>
  <si>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</si>
  <si>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</si>
  <si>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</si>
  <si>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</si>
  <si>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</si>
  <si>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</si>
  <si>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</si>
  <si>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</si>
  <si>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</si>
  <si>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</si>
  <si>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</si>
  <si>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</si>
  <si>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</si>
  <si>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</si>
  <si>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</si>
  <si>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</si>
  <si>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</si>
  <si>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</si>
  <si>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</si>
  <si>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</si>
  <si>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</si>
  <si>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</si>
  <si>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</si>
  <si>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</si>
  <si>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</si>
  <si>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</si>
  <si>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</si>
  <si>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</si>
  <si>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</si>
  <si>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</si>
  <si>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</si>
  <si>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</si>
  <si>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</si>
  <si>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</si>
  <si>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</si>
  <si>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</si>
  <si>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</si>
  <si>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</si>
  <si>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</si>
  <si>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</si>
  <si>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</si>
  <si>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</si>
  <si>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</si>
  <si>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</si>
  <si>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</si>
  <si>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</si>
  <si>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</si>
  <si>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</si>
  <si>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</si>
  <si>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</si>
  <si>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</si>
  <si>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</si>
  <si>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</si>
  <si>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</si>
  <si>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</si>
  <si>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</si>
  <si>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</si>
  <si>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</si>
  <si>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</si>
  <si>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</si>
  <si>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</si>
  <si>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</si>
  <si>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</si>
  <si>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</si>
  <si>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</si>
  <si>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</si>
  <si>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</si>
  <si>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</si>
  <si>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</si>
  <si>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</si>
  <si>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</si>
  <si>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</si>
  <si>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</si>
  <si>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</si>
  <si>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</si>
  <si>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</si>
  <si>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</si>
  <si>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</si>
  <si>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</si>
  <si>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</si>
  <si>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</si>
  <si>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</si>
  <si>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</si>
  <si>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</si>
  <si>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</si>
  <si>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</si>
  <si>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</si>
  <si>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</si>
  <si>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</si>
  <si>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</si>
  <si>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</si>
  <si>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</si>
  <si>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</si>
  <si>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</si>
  <si>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</si>
  <si>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</si>
  <si>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</si>
  <si>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</si>
  <si>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</si>
  <si>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</si>
  <si>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</si>
  <si>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</si>
  <si>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</si>
  <si>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</si>
  <si>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</si>
  <si>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</si>
  <si>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</si>
  <si>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</si>
  <si>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</si>
  <si>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</si>
  <si>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</si>
  <si>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</si>
  <si>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</si>
  <si>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</si>
  <si>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</si>
  <si>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</si>
  <si>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</si>
  <si>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</si>
  <si>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</si>
  <si>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</si>
  <si>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</si>
  <si>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</si>
  <si>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</si>
  <si>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</si>
  <si>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</si>
  <si>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</si>
  <si>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</si>
  <si>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</si>
  <si>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</si>
  <si>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</si>
  <si>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</si>
  <si>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</si>
  <si>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</si>
  <si>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</si>
  <si>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</si>
  <si>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</si>
  <si>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</si>
  <si>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</si>
  <si>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</si>
  <si>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</si>
  <si>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</si>
  <si>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</si>
  <si>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</si>
  <si>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</si>
  <si>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</si>
  <si>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</si>
  <si>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</si>
  <si>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</si>
  <si>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</si>
  <si>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</si>
  <si>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</si>
  <si>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</si>
  <si>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</si>
  <si>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</si>
  <si>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</si>
  <si>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</si>
  <si>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</si>
  <si>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</si>
  <si>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</si>
  <si>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</si>
  <si>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</si>
  <si>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</si>
  <si>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</si>
  <si>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</si>
  <si>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</si>
  <si>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</si>
  <si>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</si>
  <si>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</si>
  <si>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</si>
  <si>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</si>
  <si>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</si>
  <si>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</si>
  <si>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</si>
  <si>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</si>
  <si>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</si>
  <si>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</si>
  <si>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</si>
  <si>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</si>
  <si>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</si>
  <si>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</si>
  <si>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</si>
  <si>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</si>
  <si>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</si>
  <si>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</si>
  <si>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</si>
  <si>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</si>
  <si>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</si>
  <si>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</si>
  <si>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</si>
  <si>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</si>
  <si>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</si>
  <si>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</si>
  <si>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</si>
  <si>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</si>
  <si>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</si>
  <si>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</si>
  <si>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</si>
  <si>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</si>
  <si>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</si>
  <si>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</si>
  <si>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</si>
  <si>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</si>
  <si>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</si>
  <si>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</si>
  <si>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</si>
  <si>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</si>
  <si>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</si>
  <si>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</si>
  <si>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</si>
  <si>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</si>
  <si>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</si>
  <si>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</si>
  <si>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</si>
  <si>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</si>
  <si>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</si>
  <si>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</si>
  <si>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</si>
  <si>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</si>
  <si>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</si>
  <si>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</si>
  <si>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</si>
  <si>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</si>
  <si>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</si>
  <si>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</si>
  <si>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</si>
  <si>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</si>
  <si>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</si>
  <si>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</si>
  <si>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</si>
  <si>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</si>
  <si>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</si>
  <si>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</si>
  <si>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</si>
  <si>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</si>
  <si>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</si>
  <si>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</si>
  <si>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</si>
  <si>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</si>
  <si>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</si>
  <si>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</si>
  <si>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</si>
  <si>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</si>
  <si>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</si>
  <si>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</si>
  <si>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</si>
  <si>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</si>
  <si>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</si>
  <si>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</si>
  <si>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</si>
  <si>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</si>
  <si>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</si>
  <si>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</si>
  <si>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</si>
  <si>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</si>
  <si>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</si>
  <si>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</si>
  <si>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</si>
  <si>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</si>
  <si>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</si>
  <si>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</si>
  <si>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</si>
  <si>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</si>
  <si>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</si>
  <si>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</si>
  <si>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</si>
  <si>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</si>
  <si>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</si>
  <si>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</si>
  <si>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</si>
  <si>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</si>
  <si>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</si>
  <si>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</si>
  <si>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</si>
  <si>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</si>
  <si>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</si>
  <si>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</si>
  <si>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</si>
  <si>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</si>
  <si>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</si>
  <si>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</si>
  <si>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</si>
  <si>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</si>
  <si>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</si>
  <si>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</si>
  <si>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</si>
  <si>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</si>
  <si>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</si>
  <si>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</si>
  <si>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</si>
  <si>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</si>
  <si>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</si>
  <si>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</si>
  <si>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</si>
  <si>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</si>
  <si>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</si>
  <si>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</si>
  <si>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</si>
  <si>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</si>
  <si>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</si>
  <si>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</si>
  <si>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</si>
  <si>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</si>
  <si>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</si>
  <si>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</si>
  <si>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</si>
  <si>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</si>
  <si>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</si>
  <si>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</si>
  <si>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</si>
  <si>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</si>
  <si>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</si>
  <si>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</si>
  <si>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</si>
  <si>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</si>
  <si>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</si>
  <si>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</si>
  <si>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</si>
  <si>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</si>
  <si>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</si>
  <si>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</si>
  <si>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</si>
  <si>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</si>
  <si>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</si>
  <si>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</si>
  <si>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</si>
  <si>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</si>
  <si>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</si>
  <si>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</si>
  <si>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</si>
  <si>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</si>
  <si>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</si>
  <si>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</si>
  <si>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</si>
  <si>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</si>
  <si>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</si>
  <si>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</si>
  <si>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</si>
  <si>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</si>
  <si>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</si>
  <si>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</si>
  <si>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</si>
  <si>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</si>
  <si>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</si>
  <si>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</si>
  <si>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</si>
  <si>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</si>
  <si>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</si>
  <si>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</si>
  <si>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</si>
  <si>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</si>
  <si>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</si>
  <si>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</si>
  <si>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</si>
  <si>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</si>
  <si>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</si>
  <si>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</si>
  <si>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</si>
  <si>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</si>
  <si>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</si>
  <si>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</si>
  <si>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</si>
  <si>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</si>
  <si>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</si>
  <si>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</si>
  <si>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</si>
  <si>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</si>
  <si>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</si>
  <si>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</si>
  <si>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</si>
  <si>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</si>
  <si>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</si>
  <si>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</si>
  <si>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</si>
  <si>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</si>
  <si>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</si>
  <si>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</si>
  <si>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</si>
  <si>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</si>
  <si>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</si>
  <si>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</si>
  <si>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</si>
  <si>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</si>
  <si>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</si>
  <si>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</si>
  <si>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</si>
  <si>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</si>
  <si>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</si>
  <si>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</si>
  <si>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</si>
  <si>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</si>
  <si>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</si>
  <si>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</si>
  <si>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</si>
  <si>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</si>
  <si>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</si>
  <si>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</si>
  <si>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</si>
  <si>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</si>
  <si>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</si>
  <si>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</si>
  <si>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</si>
  <si>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</si>
  <si>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</si>
  <si>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</si>
  <si>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</si>
  <si>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</si>
  <si>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</si>
  <si>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</si>
  <si>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</si>
  <si>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</si>
  <si>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</si>
  <si>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</si>
  <si>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</si>
  <si>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</si>
  <si>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</si>
  <si>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</si>
  <si>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</si>
  <si>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</si>
  <si>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</si>
  <si>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</si>
  <si>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</si>
  <si>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</si>
  <si>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</si>
  <si>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</si>
  <si>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</si>
  <si>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</si>
  <si>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</si>
  <si>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</si>
  <si>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</si>
  <si>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</si>
  <si>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</si>
  <si>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</si>
  <si>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</si>
  <si>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</si>
  <si>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</si>
  <si>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</si>
  <si>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</si>
  <si>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</si>
  <si>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</si>
  <si>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</si>
  <si>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</si>
  <si>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</si>
  <si>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</si>
  <si>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</si>
  <si>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</si>
  <si>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</si>
  <si>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</si>
  <si>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</si>
  <si>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</si>
  <si>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</si>
  <si>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</si>
  <si>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</si>
  <si>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</si>
  <si>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</si>
  <si>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</si>
  <si>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</si>
  <si>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</si>
  <si>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</si>
  <si>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</si>
  <si>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</si>
  <si>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</si>
  <si>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</si>
  <si>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</si>
  <si>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</si>
  <si>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</si>
  <si>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</si>
  <si>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</si>
  <si>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</si>
  <si>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</si>
  <si>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</si>
  <si>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</si>
  <si>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</si>
  <si>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</si>
  <si>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</si>
  <si>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</si>
  <si>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</si>
  <si>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</si>
  <si>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</si>
  <si>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</si>
  <si>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</si>
  <si>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</si>
  <si>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</si>
  <si>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</si>
  <si>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</si>
  <si>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</si>
  <si>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</si>
  <si>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</si>
  <si>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</si>
  <si>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</si>
  <si>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</si>
  <si>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</si>
  <si>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</si>
  <si>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</si>
  <si>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</si>
  <si>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</si>
  <si>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</si>
  <si>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</si>
  <si>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</si>
  <si>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</si>
  <si>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</si>
  <si>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</si>
  <si>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</si>
  <si>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</si>
  <si>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</si>
  <si>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</si>
  <si>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</si>
  <si>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</si>
  <si>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</si>
  <si>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</si>
  <si>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</si>
  <si>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</si>
  <si>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</si>
  <si>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</si>
  <si>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</si>
  <si>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</si>
  <si>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</si>
  <si>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</si>
  <si>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</si>
  <si>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</si>
  <si>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</si>
  <si>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</si>
  <si>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</si>
  <si>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</si>
  <si>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</si>
  <si>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</si>
  <si>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</si>
  <si>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</si>
  <si>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</si>
  <si>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</si>
  <si>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</si>
  <si>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</si>
  <si>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</si>
  <si>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</si>
  <si>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</si>
  <si>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</si>
  <si>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</si>
  <si>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</si>
  <si>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</si>
  <si>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</si>
  <si>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</si>
  <si>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</si>
  <si>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</si>
  <si>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</si>
  <si>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</si>
  <si>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</si>
  <si>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</si>
  <si>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</si>
  <si>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</si>
  <si>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</si>
  <si>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</si>
  <si>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</si>
  <si>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</si>
  <si>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</si>
  <si>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</si>
  <si>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</si>
  <si>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</si>
  <si>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</si>
  <si>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</si>
  <si>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</si>
  <si>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</si>
  <si>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</si>
  <si>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</si>
  <si>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</si>
  <si>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</si>
  <si>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</si>
  <si>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</si>
  <si>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</si>
  <si>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</si>
  <si>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</si>
  <si>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</si>
  <si>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</si>
  <si>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</si>
  <si>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</si>
  <si>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</si>
  <si>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</si>
  <si>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</si>
  <si>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</si>
  <si>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</si>
  <si>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</si>
  <si>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</si>
  <si>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</si>
  <si>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</si>
  <si>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</si>
  <si>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</si>
  <si>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</si>
  <si>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</si>
  <si>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</si>
  <si>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</si>
  <si>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</si>
  <si>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</si>
  <si>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</si>
  <si>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</si>
  <si>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</si>
  <si>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</si>
  <si>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</si>
  <si>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</si>
  <si>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</si>
  <si>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</si>
  <si>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</si>
  <si>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</si>
  <si>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</si>
  <si>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</si>
  <si>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</si>
  <si>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</si>
  <si>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</si>
  <si>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</si>
  <si>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</si>
  <si>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</si>
  <si>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</si>
  <si>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</si>
  <si>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</si>
  <si>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</si>
  <si>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</si>
  <si>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</si>
  <si>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</si>
  <si>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</si>
  <si>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</si>
  <si>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</si>
  <si>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</si>
  <si>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</si>
  <si>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</si>
  <si>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</si>
  <si>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</si>
  <si>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</si>
  <si>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</si>
  <si>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</si>
  <si>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</si>
  <si>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</si>
  <si>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</si>
  <si>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</si>
  <si>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</si>
  <si>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</si>
  <si>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</si>
  <si>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</si>
  <si>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</si>
  <si>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</si>
  <si>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</si>
  <si>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</si>
  <si>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</si>
  <si>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</si>
  <si>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</si>
  <si>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</si>
  <si>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</si>
  <si>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</si>
  <si>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</si>
  <si>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</si>
  <si>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</si>
  <si>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</si>
  <si>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</si>
  <si>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</si>
  <si>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</si>
  <si>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</si>
  <si>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</si>
  <si>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</si>
  <si>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</si>
  <si>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</si>
  <si>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</si>
  <si>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</si>
  <si>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</si>
  <si>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</si>
  <si>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</si>
  <si>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</si>
  <si>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</si>
  <si>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</si>
  <si>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</si>
  <si>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</si>
  <si>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</si>
  <si>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</si>
  <si>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</si>
  <si>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</si>
  <si>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</si>
  <si>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</si>
  <si>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</si>
  <si>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</si>
  <si>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</si>
  <si>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</si>
  <si>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</si>
  <si>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</si>
  <si>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</si>
  <si>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</si>
  <si>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</si>
  <si>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</si>
  <si>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</si>
  <si>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</si>
  <si>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</si>
  <si>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</si>
  <si>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</si>
  <si>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</si>
  <si>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</si>
  <si>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</si>
  <si>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</si>
  <si>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</si>
  <si>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</si>
  <si>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</si>
  <si>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</si>
  <si>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</si>
  <si>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</si>
  <si>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</si>
  <si>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</si>
  <si>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</si>
  <si>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</si>
  <si>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</si>
  <si>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</si>
  <si>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</si>
  <si>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</si>
  <si>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</si>
  <si>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</si>
  <si>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</si>
  <si>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</si>
  <si>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</si>
  <si>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</si>
  <si>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</si>
  <si>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</si>
  <si>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</si>
  <si>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</si>
  <si>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</si>
  <si>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</si>
  <si>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</si>
  <si>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</si>
  <si>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</si>
  <si>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</si>
  <si>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</si>
  <si>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</si>
  <si>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</si>
  <si>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</si>
  <si>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</si>
  <si>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</si>
  <si>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</si>
  <si>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</si>
  <si>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</si>
  <si>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</si>
  <si>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</si>
  <si>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</si>
  <si>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</si>
  <si>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</si>
  <si>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</si>
  <si>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</si>
  <si>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</si>
  <si>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</si>
  <si>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</si>
  <si>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</si>
  <si>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</si>
  <si>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</si>
  <si>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</si>
  <si>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</si>
  <si>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</si>
  <si>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</si>
  <si>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</si>
  <si>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</si>
  <si>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</si>
  <si>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</si>
  <si>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</si>
  <si>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</si>
  <si>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</si>
  <si>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</si>
  <si>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</si>
  <si>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</si>
  <si>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</si>
  <si>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</si>
  <si>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</si>
  <si>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</si>
  <si>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</si>
  <si>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</si>
  <si>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</si>
  <si>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</si>
  <si>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</si>
  <si>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</si>
  <si>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</si>
  <si>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</si>
  <si>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</si>
  <si>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</si>
  <si>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</si>
  <si>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</si>
  <si>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</si>
  <si>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</si>
  <si>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</si>
  <si>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</si>
  <si>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</si>
  <si>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</si>
  <si>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</si>
  <si>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</si>
  <si>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</si>
  <si>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</si>
  <si>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</si>
  <si>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</si>
  <si>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</si>
  <si>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</si>
  <si>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</si>
  <si>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</si>
  <si>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</si>
  <si>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</si>
  <si>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</si>
  <si>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</si>
  <si>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</si>
  <si>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</si>
  <si>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</si>
  <si>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</si>
  <si>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</si>
  <si>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</si>
  <si>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</si>
  <si>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</si>
  <si>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</si>
  <si>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</si>
  <si>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</si>
  <si>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</si>
  <si>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</si>
  <si>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</si>
  <si>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</si>
  <si>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</si>
  <si>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</si>
  <si>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</si>
  <si>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</si>
  <si>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</si>
  <si>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</si>
  <si>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</si>
  <si>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</si>
  <si>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</si>
  <si>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</si>
  <si>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</si>
  <si>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</si>
  <si>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</si>
  <si>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</si>
  <si>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</si>
  <si>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</si>
  <si>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</si>
  <si>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</si>
  <si>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</si>
  <si>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</si>
  <si>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</si>
  <si>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</si>
  <si>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</si>
  <si>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</si>
  <si>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</si>
  <si>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</si>
  <si>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</si>
  <si>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</si>
  <si>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</si>
  <si>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</si>
  <si>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</si>
  <si>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</si>
  <si>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</si>
  <si>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</si>
  <si>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</si>
  <si>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</si>
  <si>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</si>
  <si>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</si>
  <si>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</si>
  <si>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</si>
  <si>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</si>
  <si>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</si>
  <si>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</si>
  <si>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</si>
  <si>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</si>
  <si>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</si>
  <si>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</si>
  <si>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</si>
  <si>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</si>
  <si>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</si>
  <si>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</si>
  <si>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</si>
  <si>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</si>
  <si>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</si>
  <si>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</si>
  <si>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</si>
  <si>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</si>
  <si>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</si>
  <si>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</si>
  <si>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</si>
  <si>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</si>
  <si>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</si>
  <si>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</si>
  <si>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</si>
  <si>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</si>
  <si>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</si>
  <si>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</si>
  <si>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</si>
  <si>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</si>
  <si>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</si>
  <si>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</si>
  <si>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</si>
  <si>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</si>
  <si>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</si>
  <si>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</si>
  <si>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</si>
  <si>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</si>
  <si>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</si>
  <si>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</si>
  <si>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</si>
  <si>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</si>
  <si>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</si>
  <si>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</si>
  <si>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</si>
  <si>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</si>
  <si>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</si>
  <si>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</si>
  <si>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</si>
  <si>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</si>
  <si>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</si>
  <si>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</si>
  <si>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</si>
  <si>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</si>
  <si>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</si>
  <si>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</si>
  <si>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</si>
  <si>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</si>
  <si>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</si>
  <si>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</si>
  <si>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</si>
  <si>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</si>
  <si>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</si>
  <si>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</si>
  <si>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</si>
  <si>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</si>
  <si>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</si>
  <si>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</si>
  <si>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</si>
  <si>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</si>
  <si>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</si>
  <si>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</si>
  <si>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</si>
  <si>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</si>
  <si>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</si>
  <si>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</si>
  <si>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</si>
  <si>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</si>
  <si>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</si>
  <si>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</si>
  <si>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</si>
  <si>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</si>
  <si>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</si>
  <si>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</si>
  <si>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</si>
  <si>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</si>
  <si>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</si>
  <si>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</si>
  <si>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</si>
  <si>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</si>
  <si>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</si>
  <si>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</si>
  <si>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</si>
  <si>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</si>
  <si>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</si>
  <si>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</si>
  <si>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</si>
  <si>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</si>
  <si>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</si>
  <si>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</si>
  <si>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</si>
  <si>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</si>
  <si>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</si>
  <si>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</si>
  <si>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</si>
  <si>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</si>
  <si>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</si>
  <si>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</si>
  <si>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</si>
  <si>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</si>
  <si>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</si>
  <si>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</si>
  <si>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</si>
  <si>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</si>
  <si>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</si>
  <si>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</si>
  <si>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</si>
  <si>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</si>
  <si>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</si>
  <si>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</si>
  <si>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</si>
  <si>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</si>
  <si>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</si>
  <si>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</si>
  <si>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</si>
  <si>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</si>
  <si>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</si>
  <si>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</si>
  <si>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</si>
  <si>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</si>
  <si>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</si>
  <si>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</si>
  <si>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</si>
  <si>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</si>
  <si>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</si>
  <si>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</si>
  <si>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</si>
  <si>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</si>
  <si>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</si>
  <si>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</si>
  <si>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</si>
  <si>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</si>
  <si>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</si>
  <si>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</si>
  <si>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</si>
  <si>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</si>
  <si>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</si>
  <si>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</si>
  <si>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</si>
  <si>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</si>
  <si>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</si>
  <si>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</si>
  <si>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</si>
  <si>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</si>
  <si>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</si>
  <si>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</si>
  <si>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</si>
  <si>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</si>
  <si>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</si>
  <si>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</si>
  <si>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</si>
  <si>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</si>
  <si>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</si>
  <si>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</si>
  <si>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</si>
  <si>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</si>
  <si>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</si>
  <si>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</si>
  <si>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</si>
  <si>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</si>
  <si>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</si>
  <si>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</si>
  <si>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</si>
  <si>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</si>
  <si>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</si>
  <si>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</si>
  <si>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</si>
  <si>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</si>
  <si>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</si>
  <si>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</si>
  <si>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</si>
  <si>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</si>
  <si>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</si>
  <si>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</si>
  <si>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</si>
  <si>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</si>
  <si>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</si>
  <si>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</si>
  <si>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</si>
  <si>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</si>
  <si>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</si>
  <si>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</si>
  <si>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</si>
  <si>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</si>
  <si>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</si>
  <si>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</si>
  <si>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</si>
  <si>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</si>
  <si>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</si>
  <si>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</si>
  <si>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</si>
  <si>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</si>
  <si>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</si>
  <si>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</si>
  <si>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</si>
  <si>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</si>
  <si>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</si>
  <si>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</si>
  <si>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</si>
  <si>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</si>
  <si>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</si>
  <si>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</si>
  <si>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</si>
  <si>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</si>
  <si>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</si>
  <si>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</si>
  <si>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</si>
  <si>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</si>
  <si>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</si>
  <si>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</si>
  <si>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</si>
  <si>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</si>
  <si>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</si>
  <si>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</si>
  <si>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</si>
  <si>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</si>
  <si>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</si>
  <si>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</si>
  <si>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</si>
  <si>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</si>
  <si>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</si>
  <si>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</si>
  <si>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</si>
  <si>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</si>
  <si>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</si>
  <si>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</si>
  <si>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</si>
  <si>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</si>
  <si>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</si>
  <si>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</si>
  <si>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</si>
  <si>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</si>
  <si>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</si>
  <si>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</si>
  <si>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</si>
  <si>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</si>
  <si>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</si>
  <si>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</si>
  <si>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</si>
  <si>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</si>
  <si>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</si>
  <si>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</si>
  <si>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</si>
  <si>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</si>
  <si>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</si>
  <si>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</si>
  <si>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</si>
  <si>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</si>
  <si>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</si>
  <si>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</si>
  <si>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</si>
  <si>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</si>
  <si>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</si>
  <si>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</si>
  <si>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</si>
  <si>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</si>
  <si>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</si>
  <si>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</si>
  <si>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</si>
  <si>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</si>
  <si>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</si>
  <si>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</si>
  <si>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</si>
  <si>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</si>
  <si>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</si>
  <si>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</si>
  <si>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</si>
  <si>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</si>
  <si>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</si>
  <si>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</si>
  <si>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</si>
  <si>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</si>
  <si>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</si>
  <si>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</si>
  <si>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</si>
  <si>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</si>
  <si>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</si>
  <si>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</si>
  <si>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</si>
  <si>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</si>
  <si>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</si>
  <si>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</si>
  <si>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</si>
  <si>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</si>
  <si>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</si>
  <si>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</si>
  <si>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</si>
  <si>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</si>
  <si>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</si>
  <si>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</si>
  <si>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</si>
  <si>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</si>
  <si>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</si>
  <si>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</si>
  <si>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</si>
  <si>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</si>
  <si>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</si>
  <si>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</si>
  <si>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</si>
  <si>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</si>
  <si>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</si>
  <si>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</si>
  <si>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</si>
  <si>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</si>
  <si>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</si>
  <si>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</si>
  <si>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</si>
  <si>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</si>
  <si>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</si>
  <si>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</si>
  <si>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</si>
  <si>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</si>
  <si>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</si>
  <si>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</si>
  <si>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</si>
  <si>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</si>
  <si>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</si>
  <si>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</si>
  <si>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</si>
  <si>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</si>
  <si>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</si>
  <si>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</si>
  <si>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</si>
  <si>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</si>
  <si>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</si>
  <si>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</si>
  <si>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</si>
  <si>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</si>
  <si>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</si>
  <si>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</si>
  <si>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</si>
  <si>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</si>
  <si>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</si>
  <si>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</si>
  <si>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</si>
  <si>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</si>
  <si>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</si>
  <si>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</si>
  <si>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</si>
  <si>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</si>
  <si>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</si>
  <si>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</si>
  <si>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</si>
  <si>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</si>
  <si>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</si>
  <si>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</si>
  <si>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</si>
  <si>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</si>
  <si>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</si>
  <si>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</si>
  <si>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</si>
  <si>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</si>
  <si>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</si>
  <si>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</si>
  <si>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</si>
  <si>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</si>
  <si>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</si>
  <si>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</si>
  <si>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</si>
  <si>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</si>
  <si>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</si>
  <si>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</si>
  <si>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</si>
  <si>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</si>
  <si>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</si>
  <si>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</si>
  <si>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</si>
  <si>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</si>
  <si>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</si>
  <si>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</si>
  <si>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</si>
  <si>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</si>
  <si>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</si>
  <si>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</si>
  <si>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</si>
  <si>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</si>
  <si>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</si>
  <si>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</si>
  <si>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</si>
  <si>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</si>
  <si>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</si>
  <si>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</si>
  <si>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</si>
  <si>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</si>
  <si>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</si>
  <si>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</si>
  <si>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</si>
  <si>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</si>
  <si>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</si>
  <si>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</si>
  <si>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</si>
  <si>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</si>
  <si>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</si>
  <si>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</si>
  <si>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</si>
  <si>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</si>
  <si>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</si>
  <si>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</si>
  <si>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</si>
  <si>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</si>
  <si>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</si>
  <si>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</si>
  <si>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</si>
  <si>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</si>
  <si>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</si>
  <si>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</si>
  <si>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</si>
  <si>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</si>
  <si>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</si>
  <si>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</si>
  <si>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</si>
  <si>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</si>
  <si>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</si>
  <si>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</si>
  <si>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</si>
  <si>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</si>
  <si>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</si>
  <si>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</si>
  <si>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</si>
  <si>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</si>
  <si>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</si>
  <si>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</si>
  <si>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</si>
  <si>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</si>
  <si>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</si>
  <si>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</si>
  <si>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</si>
  <si>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</si>
  <si>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</si>
  <si>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</si>
  <si>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</si>
  <si>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</si>
  <si>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</si>
  <si>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</si>
  <si>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</si>
  <si>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</si>
  <si>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</si>
  <si>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</si>
  <si>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</si>
  <si>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</si>
  <si>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</si>
  <si>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</si>
  <si>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</si>
  <si>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</si>
  <si>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</si>
  <si>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</si>
  <si>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</si>
  <si>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</si>
  <si>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</si>
  <si>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</si>
  <si>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</si>
  <si>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</si>
  <si>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</si>
  <si>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</si>
  <si>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</si>
  <si>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</si>
  <si>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</si>
  <si>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</si>
  <si>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</si>
  <si>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</si>
  <si>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</si>
  <si>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</si>
  <si>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</si>
  <si>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</si>
  <si>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</si>
  <si>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</si>
  <si>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</si>
  <si>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</si>
  <si>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</si>
  <si>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</si>
  <si>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</si>
  <si>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</si>
  <si>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</si>
  <si>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</si>
  <si>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</si>
  <si>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</si>
  <si>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</si>
  <si>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</si>
  <si>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</si>
  <si>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</si>
  <si>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</si>
  <si>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</si>
  <si>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</si>
  <si>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</si>
  <si>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</si>
  <si>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</si>
  <si>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</si>
  <si>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</si>
  <si>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</si>
  <si>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</si>
  <si>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</si>
  <si>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</si>
  <si>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</si>
  <si>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</si>
  <si>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</si>
  <si>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</si>
  <si>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</si>
  <si>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</si>
  <si>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</si>
  <si>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</si>
  <si>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</si>
  <si>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</si>
  <si>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</si>
  <si>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</si>
  <si>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</si>
  <si>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</si>
  <si>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</si>
  <si>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</si>
  <si>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</si>
  <si>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</si>
  <si>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</si>
  <si>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</si>
  <si>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</si>
  <si>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</si>
  <si>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</si>
  <si>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</si>
  <si>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</si>
  <si>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</si>
  <si>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</si>
  <si>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</si>
  <si>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</si>
  <si>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</si>
  <si>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</si>
  <si>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</si>
  <si>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</si>
  <si>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</si>
  <si>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</si>
  <si>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</si>
  <si>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</si>
  <si>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</si>
  <si>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</si>
  <si>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</si>
  <si>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</si>
  <si>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</si>
  <si>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</si>
  <si>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</si>
  <si>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</si>
  <si>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</si>
  <si>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</si>
  <si>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</si>
  <si>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</si>
  <si>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</si>
  <si>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</si>
  <si>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</si>
  <si>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</si>
  <si>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</si>
  <si>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</si>
  <si>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</si>
  <si>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</si>
  <si>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</si>
  <si>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</si>
  <si>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</si>
  <si>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</si>
  <si>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</si>
  <si>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</si>
  <si>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</si>
  <si>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</si>
  <si>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</si>
  <si>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</si>
  <si>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</si>
  <si>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</si>
  <si>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</si>
  <si>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</si>
  <si>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</si>
  <si>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</si>
  <si>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</si>
  <si>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</si>
  <si>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</si>
  <si>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</si>
  <si>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</si>
  <si>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</si>
  <si>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</si>
  <si>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</si>
  <si>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</si>
  <si>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</si>
  <si>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</si>
  <si>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</si>
  <si>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</si>
  <si>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</si>
  <si>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</si>
  <si>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</si>
  <si>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</si>
  <si>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</si>
  <si>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</si>
  <si>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</si>
  <si>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</si>
  <si>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</si>
  <si>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</si>
  <si>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</si>
  <si>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</si>
  <si>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</si>
  <si>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</si>
  <si>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</si>
  <si>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</si>
  <si>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</si>
  <si>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</si>
  <si>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</si>
  <si>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</si>
  <si>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</si>
  <si>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</si>
  <si>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</si>
  <si>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</si>
  <si>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</si>
  <si>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</si>
  <si>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</si>
  <si>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</si>
  <si>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</si>
  <si>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</si>
  <si>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</si>
  <si>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</si>
  <si>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</si>
  <si>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</si>
  <si>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</si>
  <si>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</si>
  <si>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</si>
  <si>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</si>
  <si>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</si>
  <si>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</si>
  <si>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</si>
  <si>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</si>
  <si>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</si>
  <si>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</si>
  <si>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</si>
  <si>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</si>
  <si>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</si>
  <si>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</si>
  <si>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</si>
  <si>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</si>
  <si>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</si>
  <si>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</si>
  <si>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</si>
  <si>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</si>
  <si>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</si>
  <si>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</si>
  <si>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</si>
  <si>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</si>
  <si>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</si>
  <si>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</si>
  <si>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</si>
  <si>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</si>
  <si>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</si>
  <si>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</si>
  <si>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</si>
  <si>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</si>
  <si>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</si>
  <si>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</si>
  <si>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</si>
  <si>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</si>
  <si>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</si>
  <si>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</si>
  <si>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</si>
  <si>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</si>
  <si>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</si>
  <si>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</si>
  <si>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</si>
  <si>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</si>
  <si>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</si>
  <si>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</si>
  <si>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</si>
  <si>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</si>
  <si>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</si>
  <si>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</si>
  <si>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</si>
  <si>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</si>
  <si>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</si>
  <si>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</si>
  <si>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</si>
  <si>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</si>
  <si>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</si>
  <si>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</si>
  <si>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</si>
  <si>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</si>
  <si>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</si>
  <si>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</si>
  <si>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</si>
  <si>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</si>
  <si>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</si>
  <si>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</si>
  <si>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</si>
  <si>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</si>
  <si>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</si>
  <si>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</si>
  <si>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</si>
  <si>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</si>
  <si>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</si>
  <si>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</si>
  <si>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</si>
  <si>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</si>
  <si>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</si>
  <si>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</si>
  <si>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</si>
  <si>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</si>
  <si>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</si>
  <si>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</si>
  <si>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</si>
  <si>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</si>
  <si>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</si>
  <si>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</si>
  <si>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</si>
  <si>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</si>
  <si>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</si>
  <si>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</si>
  <si>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</si>
  <si>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</si>
  <si>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</si>
  <si>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</si>
  <si>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</si>
  <si>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</si>
  <si>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</si>
  <si>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</si>
  <si>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</si>
  <si>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</si>
  <si>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</si>
  <si>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</si>
  <si>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</si>
  <si>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</si>
  <si>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</si>
  <si>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</si>
  <si>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</si>
  <si>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</si>
  <si>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</si>
  <si>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</si>
  <si>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</si>
  <si>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</si>
  <si>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</si>
  <si>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</si>
  <si>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</si>
  <si>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</si>
  <si>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</si>
  <si>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</si>
  <si>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</si>
  <si>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</si>
  <si>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</si>
  <si>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</si>
  <si>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</si>
  <si>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</si>
  <si>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</si>
  <si>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</si>
  <si>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</si>
  <si>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</si>
  <si>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</si>
  <si>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</si>
  <si>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</si>
  <si>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</si>
  <si>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</si>
  <si>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</si>
  <si>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</si>
  <si>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</si>
  <si>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</si>
  <si>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</si>
  <si>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</si>
  <si>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</si>
  <si>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</si>
  <si>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</si>
  <si>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</si>
  <si>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</si>
  <si>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</si>
  <si>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</si>
  <si>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</si>
  <si>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</si>
  <si>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</si>
  <si>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</si>
  <si>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</si>
  <si>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</si>
  <si>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</si>
  <si>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</si>
  <si>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</si>
  <si>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</si>
  <si>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</si>
  <si>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</si>
  <si>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</si>
  <si>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</si>
  <si>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</si>
  <si>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</si>
  <si>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</si>
  <si>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</si>
  <si>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</si>
  <si>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</si>
  <si>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</si>
  <si>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</si>
  <si>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</si>
  <si>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</si>
  <si>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</si>
  <si>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</si>
  <si>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</si>
  <si>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</si>
  <si>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</si>
  <si>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</si>
  <si>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</si>
  <si>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</si>
  <si>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</si>
  <si>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</si>
  <si>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</si>
  <si>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</si>
  <si>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</si>
  <si>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</si>
  <si>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</si>
  <si>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</si>
  <si>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</si>
  <si>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</si>
  <si>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</si>
  <si>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</si>
  <si>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</si>
  <si>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</si>
  <si>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</si>
  <si>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</si>
  <si>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</si>
  <si>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</si>
  <si>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</si>
  <si>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</si>
  <si>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</si>
  <si>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</si>
  <si>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</si>
  <si>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</si>
  <si>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</si>
  <si>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</si>
  <si>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</si>
  <si>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</si>
  <si>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</si>
  <si>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</si>
  <si>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</si>
  <si>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</si>
  <si>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</si>
  <si>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</si>
  <si>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</si>
  <si>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</si>
  <si>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</si>
  <si>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</si>
  <si>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</si>
  <si>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</si>
  <si>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</si>
  <si>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</si>
  <si>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</si>
  <si>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</si>
  <si>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</si>
  <si>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</si>
  <si>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</si>
  <si>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</si>
  <si>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</si>
  <si>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</si>
  <si>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</si>
  <si>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</si>
  <si>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</si>
  <si>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</si>
  <si>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</si>
  <si>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</si>
  <si>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</si>
  <si>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</si>
  <si>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</si>
  <si>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</si>
  <si>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</si>
  <si>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</si>
  <si>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</si>
  <si>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</si>
  <si>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</si>
  <si>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</si>
  <si>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</si>
  <si>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</si>
  <si>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</si>
  <si>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</si>
  <si>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</si>
  <si>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</si>
  <si>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</si>
  <si>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</si>
  <si>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</si>
  <si>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</si>
  <si>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</si>
  <si>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</si>
  <si>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</si>
  <si>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</si>
  <si>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</si>
  <si>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</si>
  <si>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</si>
  <si>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</si>
  <si>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</si>
  <si>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</si>
  <si>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</si>
  <si>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</si>
  <si>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</si>
  <si>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</si>
  <si>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</si>
  <si>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</si>
  <si>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</si>
  <si>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</si>
  <si>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</si>
  <si>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</si>
  <si>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</si>
  <si>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</si>
  <si>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</si>
  <si>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</si>
  <si>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</si>
  <si>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</si>
  <si>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</si>
  <si>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</si>
  <si>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</si>
  <si>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</si>
  <si>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</si>
  <si>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</si>
  <si>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</si>
  <si>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</si>
  <si>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</si>
  <si>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</si>
  <si>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</si>
  <si>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</si>
  <si>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</si>
  <si>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</si>
  <si>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</si>
  <si>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</si>
  <si>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</si>
  <si>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</si>
  <si>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</si>
  <si>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</si>
  <si>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</si>
  <si>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</si>
  <si>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</si>
  <si>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</si>
  <si>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</si>
  <si>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</si>
  <si>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</si>
  <si>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</si>
  <si>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</si>
  <si>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</si>
  <si>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</si>
  <si>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</si>
  <si>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</si>
  <si>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</si>
  <si>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</si>
  <si>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</si>
  <si>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</si>
  <si>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</si>
  <si>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</si>
  <si>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</si>
  <si>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</si>
  <si>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</si>
  <si>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</si>
  <si>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</si>
  <si>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</si>
  <si>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</si>
  <si>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</si>
  <si>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</si>
  <si>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</si>
  <si>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</si>
  <si>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</si>
  <si>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</si>
  <si>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</si>
  <si>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</si>
  <si>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</si>
  <si>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</si>
  <si>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</si>
  <si>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</si>
  <si>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</si>
  <si>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</si>
  <si>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</si>
  <si>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</si>
  <si>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</si>
  <si>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</si>
  <si>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</si>
  <si>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</si>
  <si>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</si>
  <si>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</si>
  <si>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</si>
  <si>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</si>
  <si>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</si>
  <si>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</si>
  <si>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</si>
  <si>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</si>
  <si>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</si>
  <si>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</si>
  <si>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</si>
  <si>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</si>
  <si>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</si>
  <si>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</si>
  <si>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</si>
  <si>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</si>
  <si>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</si>
  <si>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</si>
  <si>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</si>
  <si>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</si>
  <si>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</si>
  <si>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</si>
  <si>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</si>
  <si>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</si>
  <si>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</si>
  <si>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</si>
  <si>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</si>
  <si>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</si>
  <si>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</si>
  <si>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</si>
  <si>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</si>
  <si>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</si>
  <si>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</si>
  <si>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</si>
  <si>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</si>
  <si>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</si>
  <si>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</si>
  <si>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</si>
  <si>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</si>
  <si>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</si>
  <si>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</si>
  <si>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</si>
  <si>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</si>
  <si>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</si>
  <si>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</si>
  <si>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</si>
  <si>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</si>
  <si>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</si>
  <si>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</si>
  <si>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</si>
  <si>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</si>
  <si>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</si>
  <si>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</si>
  <si>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</si>
  <si>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</si>
  <si>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</si>
  <si>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</si>
  <si>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</si>
  <si>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</si>
  <si>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</si>
  <si>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</si>
  <si>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</si>
  <si>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</si>
  <si>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</si>
  <si>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</si>
  <si>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</si>
  <si>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</si>
  <si>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</si>
  <si>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</si>
  <si>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</si>
  <si>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</si>
  <si>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</si>
  <si>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</si>
  <si>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</si>
  <si>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</si>
  <si>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</si>
  <si>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</si>
  <si>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</si>
  <si>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</si>
  <si>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</si>
  <si>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</si>
  <si>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</si>
  <si>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</si>
  <si>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</si>
  <si>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</si>
  <si>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</si>
  <si>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</si>
  <si>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</si>
  <si>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</si>
  <si>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</si>
  <si>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</si>
  <si>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</si>
  <si>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</si>
  <si>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</si>
  <si>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</si>
  <si>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</si>
  <si>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</si>
  <si>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</si>
  <si>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</si>
  <si>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</si>
  <si>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</si>
  <si>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</si>
  <si>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</si>
  <si>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</si>
  <si>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</si>
  <si>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</si>
  <si>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</si>
  <si>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</si>
  <si>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</si>
  <si>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</si>
  <si>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</si>
  <si>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</si>
  <si>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</si>
  <si>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</si>
  <si>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</si>
  <si>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</si>
  <si>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</si>
  <si>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</si>
  <si>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</si>
  <si>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</si>
  <si>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</si>
  <si>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</si>
  <si>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</si>
  <si>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</si>
  <si>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</si>
  <si>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</si>
  <si>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</si>
  <si>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</si>
  <si>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</si>
  <si>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</si>
  <si>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</si>
  <si>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</si>
  <si>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</si>
  <si>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</si>
  <si>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</si>
  <si>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</si>
  <si>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</si>
  <si>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</si>
  <si>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</si>
  <si>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</si>
  <si>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</si>
  <si>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</si>
  <si>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</si>
  <si>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</si>
  <si>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</si>
  <si>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</si>
  <si>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</si>
  <si>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</si>
  <si>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</si>
  <si>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</si>
  <si>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</si>
  <si>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</si>
  <si>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</si>
  <si>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</si>
  <si>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</si>
  <si>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</si>
  <si>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</si>
  <si>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</si>
  <si>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</si>
  <si>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</si>
  <si>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</si>
  <si>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</si>
  <si>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</si>
  <si>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</si>
  <si>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</si>
  <si>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</si>
  <si>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</si>
  <si>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</si>
  <si>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</si>
  <si>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</si>
  <si>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</si>
  <si>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</si>
  <si>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</si>
  <si>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</si>
  <si>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</si>
  <si>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</si>
  <si>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</si>
  <si>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</si>
  <si>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</si>
  <si>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</si>
  <si>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</si>
  <si>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</si>
  <si>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</si>
  <si>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</si>
  <si>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</si>
  <si>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</si>
  <si>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</si>
  <si>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</si>
  <si>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</si>
  <si>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</si>
  <si>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</si>
  <si>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</si>
  <si>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</si>
  <si>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</si>
  <si>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</si>
  <si>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</si>
  <si>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</si>
  <si>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</si>
  <si>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</si>
  <si>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</si>
  <si>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</si>
  <si>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</si>
  <si>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</si>
  <si>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</si>
  <si>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</si>
  <si>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</si>
  <si>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</si>
  <si>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</si>
  <si>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</si>
  <si>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</si>
  <si>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</si>
  <si>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</si>
  <si>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</si>
  <si>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</si>
  <si>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</si>
  <si>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</si>
  <si>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</si>
  <si>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</si>
  <si>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</si>
  <si>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</si>
  <si>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</si>
  <si>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</si>
  <si>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</si>
  <si>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</si>
  <si>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</si>
  <si>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</si>
  <si>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</si>
  <si>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</si>
  <si>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</si>
  <si>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</si>
  <si>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</si>
  <si>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</si>
  <si>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</si>
  <si>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</si>
  <si>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</si>
  <si>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</si>
  <si>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</si>
  <si>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</si>
  <si>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</si>
  <si>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</si>
  <si>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</si>
  <si>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</si>
  <si>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</si>
  <si>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</si>
  <si>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</si>
  <si>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</si>
  <si>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</si>
  <si>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</si>
  <si>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</si>
  <si>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</si>
  <si>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</si>
  <si>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</si>
  <si>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</si>
  <si>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</si>
  <si>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</si>
  <si>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</si>
  <si>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</si>
  <si>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</si>
  <si>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</si>
  <si>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</si>
  <si>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</si>
  <si>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</si>
  <si>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</si>
  <si>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</si>
  <si>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</si>
  <si>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</si>
  <si>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</si>
  <si>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</si>
  <si>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</si>
  <si>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</si>
  <si>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</si>
  <si>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</si>
  <si>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</si>
  <si>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</si>
  <si>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</si>
  <si>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</si>
  <si>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</si>
  <si>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</si>
  <si>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</si>
  <si>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</si>
  <si>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</si>
  <si>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</si>
  <si>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</si>
  <si>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</si>
  <si>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</si>
  <si>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</si>
  <si>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</si>
  <si>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</si>
  <si>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</si>
  <si>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</si>
  <si>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</si>
  <si>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</si>
  <si>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</si>
  <si>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</si>
  <si>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</si>
  <si>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</si>
  <si>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</si>
  <si>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</si>
  <si>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</si>
  <si>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</si>
  <si>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</si>
  <si>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</si>
  <si>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</si>
  <si>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</si>
  <si>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</si>
  <si>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</si>
  <si>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</si>
  <si>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</si>
  <si>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</si>
  <si>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</si>
  <si>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</si>
  <si>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</si>
  <si>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</si>
  <si>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</si>
  <si>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</si>
  <si>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</si>
  <si>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</si>
  <si>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</si>
  <si>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</si>
  <si>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</si>
  <si>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</si>
  <si>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</si>
  <si>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</si>
  <si>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</si>
  <si>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</si>
  <si>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</si>
  <si>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</si>
  <si>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</si>
  <si>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</si>
  <si>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</si>
  <si>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</si>
  <si>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</si>
  <si>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</si>
  <si>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</si>
  <si>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</si>
  <si>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</si>
  <si>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</si>
  <si>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</si>
  <si>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</si>
  <si>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</si>
  <si>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</si>
  <si>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</si>
  <si>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</si>
  <si>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</si>
  <si>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</si>
  <si>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</si>
  <si>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</si>
  <si>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</si>
  <si>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</si>
  <si>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</si>
  <si>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</si>
  <si>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</si>
  <si>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</si>
  <si>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</si>
  <si>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</si>
  <si>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</si>
  <si>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</si>
  <si>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</si>
  <si>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</si>
  <si>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</si>
  <si>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</si>
  <si>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</si>
  <si>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</si>
  <si>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</si>
  <si>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</si>
  <si>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</si>
  <si>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</si>
  <si>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</si>
  <si>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</si>
  <si>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</si>
  <si>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</si>
  <si>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</si>
  <si>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</si>
  <si>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</si>
  <si>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</si>
  <si>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</si>
  <si>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</si>
  <si>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</si>
  <si>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</si>
  <si>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</si>
  <si>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</si>
  <si>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</si>
  <si>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</si>
  <si>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</si>
  <si>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</si>
  <si>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</si>
  <si>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</si>
  <si>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</si>
  <si>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</si>
  <si>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</si>
  <si>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</si>
  <si>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</si>
  <si>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</si>
  <si>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</si>
  <si>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</si>
  <si>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</si>
  <si>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</si>
  <si>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</si>
  <si>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</si>
  <si>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</si>
  <si>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</si>
  <si>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</si>
  <si>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</si>
  <si>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</si>
  <si>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</si>
  <si>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</si>
  <si>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</si>
  <si>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</si>
  <si>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</si>
  <si>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</si>
  <si>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</si>
  <si>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</si>
  <si>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</si>
  <si>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</si>
  <si>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</si>
  <si>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</si>
  <si>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</si>
  <si>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</si>
  <si>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</si>
  <si>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</si>
  <si>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</si>
  <si>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</si>
  <si>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</si>
  <si>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</si>
  <si>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</si>
  <si>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</si>
  <si>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</si>
  <si>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</si>
  <si>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</si>
  <si>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</si>
  <si>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</si>
  <si>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</si>
  <si>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</si>
  <si>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</si>
  <si>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</si>
  <si>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</si>
  <si>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</si>
  <si>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</si>
  <si>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</si>
  <si>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</si>
  <si>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</si>
  <si>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</si>
  <si>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</si>
  <si>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</si>
  <si>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</si>
  <si>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</si>
  <si>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</si>
  <si>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</si>
  <si>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</si>
  <si>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</si>
  <si>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</si>
  <si>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</si>
  <si>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</si>
  <si>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</si>
  <si>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</si>
  <si>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</si>
  <si>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</si>
  <si>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</si>
  <si>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</si>
  <si>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</si>
  <si>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</si>
  <si>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</si>
  <si>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</si>
  <si>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</si>
  <si>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</si>
  <si>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</si>
  <si>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</si>
  <si>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</si>
  <si>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</si>
  <si>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</si>
  <si>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</si>
  <si>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</si>
  <si>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</si>
  <si>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</si>
  <si>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</si>
  <si>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</si>
  <si>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</si>
  <si>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</si>
  <si>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</si>
  <si>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</si>
  <si>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</si>
  <si>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</si>
  <si>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</si>
  <si>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</si>
  <si>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</si>
  <si>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</si>
  <si>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</si>
  <si>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</si>
  <si>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</si>
  <si>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</si>
  <si>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</si>
  <si>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</si>
  <si>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</si>
  <si>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</si>
  <si>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</si>
  <si>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</si>
  <si>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</si>
  <si>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</si>
  <si>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</si>
  <si>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</si>
  <si>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</si>
  <si>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</si>
  <si>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</si>
  <si>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</si>
  <si>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</si>
  <si>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</si>
  <si>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</si>
  <si>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</si>
  <si>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</si>
  <si>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</si>
  <si>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</si>
  <si>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</si>
  <si>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</si>
  <si>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</si>
  <si>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</si>
  <si>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</si>
  <si>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</si>
  <si>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</si>
  <si>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</si>
  <si>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</si>
  <si>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</si>
  <si>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</si>
  <si>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</si>
  <si>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</si>
  <si>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</si>
  <si>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</si>
  <si>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</si>
  <si>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</si>
  <si>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</si>
  <si>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</si>
  <si>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</si>
  <si>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</si>
  <si>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</si>
  <si>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</si>
  <si>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</si>
  <si>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</si>
  <si>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</si>
  <si>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</si>
  <si>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</si>
  <si>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</si>
  <si>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</si>
  <si>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</si>
  <si>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</si>
  <si>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</si>
  <si>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</si>
  <si>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</si>
  <si>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</si>
  <si>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</si>
  <si>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</si>
  <si>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</si>
  <si>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</si>
  <si>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</si>
  <si>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</si>
  <si>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</si>
  <si>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</si>
  <si>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</si>
  <si>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</si>
  <si>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</si>
  <si>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</si>
  <si>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</si>
  <si>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</si>
  <si>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</si>
  <si>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</si>
  <si>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</si>
  <si>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</si>
  <si>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</si>
  <si>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</si>
  <si>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</si>
  <si>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</si>
  <si>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</si>
  <si>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</si>
  <si>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</si>
  <si>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</si>
  <si>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</si>
  <si>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</si>
  <si>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</si>
  <si>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</si>
  <si>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</si>
  <si>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</si>
  <si>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</si>
  <si>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</si>
  <si>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</si>
  <si>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</si>
  <si>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</si>
  <si>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</si>
  <si>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</si>
  <si>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</si>
  <si>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</si>
  <si>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</si>
  <si>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</si>
  <si>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</si>
  <si>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</si>
  <si>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</si>
  <si>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</si>
  <si>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</si>
  <si>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</si>
  <si>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</si>
  <si>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</si>
  <si>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</si>
  <si>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</si>
  <si>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</si>
  <si>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</si>
  <si>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</si>
  <si>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</si>
  <si>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</si>
  <si>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</si>
  <si>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</si>
  <si>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</si>
  <si>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</si>
  <si>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</si>
  <si>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</si>
  <si>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</si>
  <si>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</si>
  <si>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</si>
  <si>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</si>
  <si>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</si>
  <si>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</si>
  <si>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</si>
  <si>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</si>
  <si>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</si>
  <si>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</si>
  <si>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</si>
  <si>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</si>
  <si>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</si>
  <si>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</si>
  <si>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</si>
  <si>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</si>
  <si>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</si>
  <si>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</si>
  <si>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</si>
  <si>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</si>
  <si>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</si>
  <si>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</si>
  <si>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</si>
  <si>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</si>
  <si>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</si>
  <si>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</si>
  <si>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</si>
  <si>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</si>
  <si>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</si>
  <si>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</si>
  <si>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</si>
  <si>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</si>
  <si>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</si>
  <si>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</si>
  <si>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</si>
  <si>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</si>
  <si>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</si>
  <si>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</si>
  <si>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</si>
  <si>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</si>
  <si>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</si>
  <si>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</si>
  <si>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</si>
  <si>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</si>
  <si>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</si>
  <si>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</si>
  <si>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</si>
  <si>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</si>
  <si>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</si>
  <si>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</si>
  <si>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</si>
  <si>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</si>
  <si>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</si>
  <si>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</si>
  <si>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</si>
  <si>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</si>
  <si>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</si>
  <si>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</si>
  <si>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</si>
  <si>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</si>
  <si>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</si>
  <si>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</si>
  <si>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</si>
  <si>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</si>
  <si>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</si>
  <si>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</si>
  <si>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</si>
  <si>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</si>
  <si>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</si>
  <si>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</si>
  <si>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</si>
  <si>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</si>
  <si>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</si>
  <si>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</si>
  <si>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</si>
  <si>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</si>
  <si>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</si>
  <si>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</si>
  <si>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</si>
  <si>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</si>
  <si>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</si>
  <si>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</si>
  <si>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</si>
  <si>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</si>
  <si>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</si>
  <si>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</si>
  <si>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</si>
  <si>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</si>
  <si>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</si>
  <si>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</si>
  <si>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</si>
  <si>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</si>
  <si>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</si>
  <si>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</si>
  <si>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</si>
  <si>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</si>
  <si>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</si>
  <si>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</si>
  <si>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</si>
  <si>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</si>
  <si>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</si>
  <si>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</si>
  <si>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</si>
  <si>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</si>
  <si>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</si>
  <si>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</si>
  <si>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</si>
  <si>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</si>
  <si>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</si>
  <si>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</si>
  <si>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</si>
  <si>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</si>
  <si>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</si>
  <si>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</si>
  <si>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</si>
  <si>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</si>
  <si>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</si>
  <si>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</si>
  <si>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</si>
  <si>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</si>
  <si>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</si>
  <si>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</si>
  <si>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</si>
  <si>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</si>
  <si>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</si>
  <si>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</si>
  <si>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</si>
  <si>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</si>
  <si>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</si>
  <si>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</si>
  <si>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</si>
  <si>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</si>
  <si>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</si>
  <si>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</si>
  <si>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</si>
  <si>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</si>
  <si>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</si>
  <si>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</si>
  <si>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</si>
  <si>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</si>
  <si>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</si>
  <si>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</si>
  <si>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</si>
  <si>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</si>
  <si>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</si>
  <si>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</si>
  <si>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</si>
  <si>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</si>
  <si>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</si>
  <si>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</si>
  <si>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</si>
  <si>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</si>
  <si>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</si>
  <si>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</si>
  <si>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</si>
  <si>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</si>
  <si>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</si>
  <si>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</si>
  <si>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</si>
  <si>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</si>
  <si>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</si>
  <si>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</si>
  <si>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</si>
  <si>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</si>
  <si>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</si>
  <si>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</si>
  <si>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</si>
  <si>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</si>
  <si>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</si>
  <si>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</si>
  <si>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</si>
  <si>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</si>
  <si>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</si>
  <si>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</si>
  <si>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</si>
  <si>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</si>
  <si>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</si>
  <si>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</si>
  <si>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</si>
  <si>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</si>
  <si>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</si>
  <si>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</si>
  <si>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</si>
  <si>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</si>
  <si>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</si>
  <si>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</si>
  <si>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</si>
  <si>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</si>
  <si>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</si>
  <si>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</si>
  <si>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</si>
  <si>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</si>
  <si>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</si>
  <si>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</si>
  <si>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</si>
  <si>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</si>
  <si>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</si>
  <si>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</si>
  <si>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</si>
  <si>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</si>
  <si>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</si>
  <si>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</si>
  <si>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</si>
  <si>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</si>
  <si>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</si>
  <si>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</si>
  <si>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</si>
  <si>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</si>
  <si>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</si>
  <si>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</si>
  <si>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</si>
  <si>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</si>
  <si>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</si>
  <si>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</si>
  <si>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</si>
  <si>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</si>
  <si>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</si>
  <si>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</si>
  <si>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</si>
  <si>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</si>
  <si>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</si>
  <si>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</si>
  <si>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</si>
  <si>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</si>
  <si>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</si>
  <si>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</si>
  <si>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</si>
  <si>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</si>
  <si>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</si>
  <si>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</si>
  <si>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</si>
  <si>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</si>
  <si>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</si>
  <si>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</si>
  <si>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</si>
  <si>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</si>
  <si>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</si>
  <si>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</si>
  <si>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</si>
  <si>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</si>
  <si>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</si>
  <si>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</si>
  <si>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</si>
  <si>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</si>
  <si>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</si>
  <si>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</si>
  <si>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</si>
  <si>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</si>
  <si>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</si>
  <si>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</si>
  <si>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</si>
  <si>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</si>
  <si>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</si>
  <si>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</si>
  <si>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</si>
  <si>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</si>
  <si>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</si>
  <si>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</si>
  <si>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</si>
  <si>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</si>
  <si>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</si>
  <si>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</si>
  <si>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</si>
  <si>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</si>
  <si>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</si>
  <si>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</si>
  <si>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</si>
  <si>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</si>
  <si>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</si>
  <si>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</si>
  <si>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</si>
  <si>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</si>
  <si>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</si>
  <si>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</si>
  <si>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</si>
  <si>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</si>
  <si>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</si>
  <si>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</si>
  <si>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</si>
  <si>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</si>
  <si>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</si>
  <si>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</si>
  <si>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</si>
  <si>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</si>
  <si>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</si>
  <si>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</si>
  <si>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</si>
  <si>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</si>
  <si>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</si>
  <si>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</si>
  <si>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</si>
  <si>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</si>
  <si>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</si>
  <si>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</si>
  <si>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</si>
  <si>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</si>
  <si>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</si>
  <si>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</si>
  <si>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</si>
  <si>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</si>
  <si>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</si>
  <si>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</si>
  <si>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</si>
  <si>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</si>
  <si>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</si>
  <si>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</si>
  <si>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</si>
  <si>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</si>
  <si>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</si>
  <si>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</si>
  <si>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</si>
  <si>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</si>
  <si>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</si>
  <si>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</si>
  <si>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</si>
  <si>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</si>
  <si>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</si>
  <si>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</si>
  <si>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</si>
  <si>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</si>
  <si>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</si>
  <si>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</si>
  <si>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</si>
  <si>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</si>
  <si>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</si>
  <si>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</si>
  <si>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</si>
  <si>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</si>
  <si>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</si>
  <si>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</si>
  <si>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</si>
  <si>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</si>
  <si>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</si>
  <si>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</si>
  <si>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</si>
  <si>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</si>
  <si>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</si>
  <si>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</si>
  <si>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</si>
  <si>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</si>
  <si>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</si>
  <si>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</si>
  <si>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</si>
  <si>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</si>
  <si>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</si>
  <si>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</si>
  <si>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</si>
  <si>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</si>
  <si>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</si>
  <si>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</si>
  <si>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</si>
  <si>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</si>
  <si>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</si>
  <si>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</si>
  <si>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</si>
  <si>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</si>
  <si>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</si>
  <si>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</si>
  <si>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</si>
  <si>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</si>
  <si>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</si>
  <si>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</si>
  <si>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</si>
  <si>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</si>
  <si>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</si>
  <si>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</si>
  <si>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</si>
  <si>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</si>
  <si>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</si>
  <si>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</si>
  <si>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</si>
  <si>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</si>
  <si>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</si>
  <si>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</si>
  <si>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</si>
  <si>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</si>
  <si>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</si>
  <si>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</si>
  <si>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</si>
  <si>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</si>
  <si>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</si>
  <si>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</si>
  <si>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</si>
  <si>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</si>
  <si>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</si>
  <si>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</si>
  <si>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</si>
  <si>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</si>
  <si>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</si>
  <si>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</si>
  <si>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</si>
  <si>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</si>
  <si>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</si>
  <si>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</si>
  <si>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</si>
  <si>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</si>
  <si>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</si>
  <si>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</si>
  <si>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</si>
  <si>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</si>
  <si>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</si>
  <si>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</si>
  <si>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</si>
  <si>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</si>
  <si>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</si>
  <si>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</si>
  <si>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</si>
  <si>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</si>
  <si>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</si>
  <si>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</si>
  <si>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</si>
  <si>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</si>
  <si>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</si>
  <si>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</si>
  <si>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</si>
  <si>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</si>
  <si>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</si>
  <si>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</si>
  <si>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</si>
  <si>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</si>
  <si>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</si>
  <si>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</si>
  <si>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</si>
  <si>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</si>
  <si>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</si>
  <si>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</si>
  <si>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</si>
  <si>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</si>
  <si>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</si>
  <si>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</si>
  <si>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</si>
  <si>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</si>
  <si>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</si>
  <si>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</si>
  <si>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</si>
  <si>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</si>
  <si>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</si>
  <si>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</si>
  <si>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</si>
  <si>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</si>
  <si>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</si>
  <si>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</si>
  <si>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</si>
  <si>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</si>
  <si>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</si>
  <si>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</si>
  <si>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</si>
  <si>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</si>
  <si>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</si>
  <si>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</si>
  <si>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</si>
  <si>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</si>
  <si>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</si>
  <si>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</si>
  <si>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</si>
  <si>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</si>
  <si>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</si>
  <si>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</si>
  <si>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</si>
  <si>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</si>
  <si>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</si>
  <si>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</si>
  <si>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</si>
  <si>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</si>
  <si>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</si>
  <si>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</si>
  <si>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</si>
  <si>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</si>
  <si>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</si>
  <si>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</si>
  <si>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</si>
  <si>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</si>
  <si>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</si>
  <si>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</si>
  <si>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</si>
  <si>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</si>
  <si>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</si>
  <si>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</si>
  <si>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</si>
  <si>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</si>
  <si>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</si>
  <si>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</si>
  <si>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</si>
  <si>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</si>
  <si>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</si>
  <si>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</si>
  <si>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</si>
  <si>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</si>
  <si>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</si>
  <si>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</si>
  <si>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</si>
  <si>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</si>
  <si>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</si>
  <si>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</si>
  <si>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</si>
  <si>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</si>
  <si>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</si>
  <si>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</si>
  <si>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</si>
  <si>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</si>
  <si>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</si>
  <si>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</si>
  <si>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</si>
  <si>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</si>
  <si>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</si>
  <si>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</si>
  <si>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</si>
  <si>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</si>
  <si>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</si>
  <si>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</si>
  <si>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</si>
  <si>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</si>
  <si>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</si>
  <si>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</si>
  <si>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</si>
  <si>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</si>
  <si>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</si>
  <si>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</si>
  <si>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</si>
  <si>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</si>
  <si>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</si>
  <si>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</si>
  <si>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</si>
  <si>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</si>
  <si>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</si>
  <si>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</si>
  <si>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</si>
  <si>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</si>
  <si>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</si>
  <si>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</si>
  <si>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</si>
  <si>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</si>
  <si>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</si>
  <si>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</si>
  <si>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</si>
  <si>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</si>
  <si>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</si>
  <si>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</si>
  <si>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</si>
  <si>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</si>
  <si>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</si>
  <si>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</si>
  <si>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</si>
  <si>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</si>
  <si>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</si>
  <si>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</si>
  <si>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</si>
  <si>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</si>
  <si>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</si>
  <si>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</si>
  <si>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</si>
  <si>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</si>
  <si>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</si>
  <si>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</si>
  <si>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</si>
  <si>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</si>
  <si>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</si>
  <si>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</si>
  <si>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</si>
  <si>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</si>
  <si>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</si>
  <si>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</si>
  <si>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</si>
  <si>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</si>
  <si>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</si>
  <si>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</si>
  <si>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</si>
  <si>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</si>
  <si>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</si>
  <si>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</si>
  <si>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</si>
  <si>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</si>
  <si>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</si>
  <si>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</si>
  <si>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</si>
  <si>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</si>
  <si>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</si>
  <si>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</si>
  <si>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</si>
  <si>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</si>
  <si>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</si>
  <si>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</si>
  <si>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</si>
  <si>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</si>
  <si>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</si>
  <si>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</si>
  <si>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</si>
  <si>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</si>
  <si>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</si>
  <si>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</si>
  <si>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</si>
  <si>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</si>
  <si>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</si>
  <si>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</si>
  <si>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</si>
  <si>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</si>
  <si>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</si>
  <si>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</si>
  <si>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</si>
  <si>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</si>
  <si>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</si>
  <si>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</si>
  <si>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</si>
  <si>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</si>
  <si>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</si>
  <si>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</si>
  <si>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</si>
  <si>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</si>
  <si>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</si>
  <si>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</si>
  <si>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</si>
  <si>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</si>
  <si>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</si>
  <si>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</si>
  <si>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</si>
  <si>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</si>
  <si>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</si>
  <si>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</si>
  <si>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</si>
  <si>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</si>
  <si>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</si>
  <si>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</si>
  <si>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</si>
  <si>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</si>
  <si>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</si>
  <si>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</si>
  <si>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</si>
  <si>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</si>
  <si>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</si>
  <si>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</si>
  <si>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</si>
  <si>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</si>
  <si>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</si>
  <si>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</si>
  <si>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</si>
  <si>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</si>
  <si>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</si>
  <si>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</si>
  <si>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</si>
  <si>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</si>
  <si>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</si>
  <si>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</si>
  <si>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</si>
  <si>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</si>
  <si>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</si>
  <si>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</si>
  <si>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</si>
  <si>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</si>
  <si>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</si>
  <si>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</si>
  <si>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</si>
  <si>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</si>
  <si>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</si>
  <si>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</si>
  <si>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</si>
  <si>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</si>
  <si>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</si>
  <si>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</si>
  <si>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</si>
  <si>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</si>
  <si>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</si>
  <si>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</si>
  <si>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</si>
  <si>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</si>
  <si>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</si>
  <si>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</si>
  <si>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</si>
  <si>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</si>
  <si>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</si>
  <si>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</si>
  <si>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</si>
  <si>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</si>
  <si>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</si>
  <si>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</si>
  <si>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</si>
  <si>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</si>
  <si>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</si>
  <si>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</si>
  <si>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</si>
  <si>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</si>
  <si>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</si>
  <si>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</si>
  <si>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</si>
  <si>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</si>
  <si>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</si>
  <si>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</si>
  <si>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</si>
  <si>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</si>
  <si>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</si>
  <si>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</si>
  <si>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</si>
  <si>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</si>
  <si>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</si>
  <si>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</si>
  <si>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</si>
  <si>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</si>
  <si>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</si>
  <si>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</si>
  <si>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</si>
  <si>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</si>
  <si>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</si>
  <si>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</si>
  <si>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</si>
  <si>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</si>
  <si>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</si>
  <si>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</si>
  <si>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</si>
  <si>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</si>
  <si>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</si>
  <si>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</si>
  <si>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</si>
  <si>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</si>
  <si>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</si>
  <si>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</si>
  <si>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</si>
  <si>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</si>
  <si>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</si>
  <si>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</si>
  <si>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</si>
  <si>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</si>
  <si>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</si>
  <si>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</si>
  <si>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</si>
  <si>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</si>
  <si>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</si>
  <si>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</si>
  <si>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</si>
  <si>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</si>
  <si>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</si>
  <si>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</si>
  <si>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</si>
  <si>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</si>
  <si>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</si>
  <si>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</si>
  <si>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</si>
  <si>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</si>
  <si>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</si>
  <si>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</si>
  <si>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</si>
  <si>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</si>
  <si>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</si>
  <si>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</si>
  <si>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</si>
  <si>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</si>
  <si>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</si>
  <si>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</si>
  <si>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</si>
  <si>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</si>
  <si>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</si>
  <si>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</si>
  <si>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</si>
  <si>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</si>
  <si>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</si>
  <si>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</si>
  <si>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</si>
  <si>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</si>
  <si>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</si>
  <si>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</si>
  <si>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</si>
  <si>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</si>
  <si>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</si>
  <si>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</si>
  <si>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</si>
  <si>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</si>
  <si>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</si>
  <si>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</si>
  <si>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</si>
  <si>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</si>
  <si>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</si>
  <si>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</si>
  <si>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</si>
  <si>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</si>
  <si>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</si>
  <si>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</si>
  <si>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</si>
  <si>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</si>
  <si>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</si>
  <si>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</si>
  <si>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</si>
  <si>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</si>
  <si>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</si>
  <si>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</si>
  <si>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</si>
  <si>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</si>
  <si>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</si>
  <si>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</si>
  <si>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</si>
  <si>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</si>
  <si>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</si>
  <si>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</si>
  <si>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</si>
  <si>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</si>
  <si>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</si>
  <si>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</si>
  <si>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</si>
  <si>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</si>
  <si>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</si>
  <si>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</si>
  <si>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</si>
  <si>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</si>
  <si>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</si>
  <si>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</si>
  <si>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</si>
  <si>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</si>
  <si>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</si>
  <si>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</si>
  <si>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</si>
  <si>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</si>
  <si>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</si>
  <si>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</si>
  <si>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</si>
  <si>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</si>
  <si>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</si>
  <si>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</si>
  <si>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</si>
  <si>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</si>
  <si>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</si>
  <si>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</si>
  <si>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</si>
  <si>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</si>
  <si>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</si>
  <si>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</si>
  <si>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</si>
  <si>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</si>
  <si>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</si>
  <si>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</si>
  <si>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</si>
  <si>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</si>
  <si>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</si>
  <si>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</si>
  <si>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</si>
  <si>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</si>
  <si>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</si>
  <si>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</si>
  <si>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</si>
  <si>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</si>
  <si>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</si>
  <si>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</si>
  <si>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</si>
  <si>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</si>
  <si>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</si>
  <si>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</si>
  <si>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</si>
  <si>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</si>
  <si>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</si>
  <si>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</si>
  <si>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</si>
  <si>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</si>
  <si>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</si>
  <si>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</si>
  <si>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</si>
  <si>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</si>
  <si>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</si>
  <si>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</si>
  <si>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</si>
  <si>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</si>
  <si>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</si>
  <si>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</si>
  <si>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</si>
  <si>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</si>
  <si>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</si>
  <si>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</si>
  <si>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</si>
  <si>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</si>
  <si>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</si>
  <si>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</si>
  <si>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</si>
  <si>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</si>
  <si>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</si>
  <si>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</si>
  <si>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</si>
  <si>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</si>
  <si>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</si>
  <si>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</si>
  <si>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</si>
  <si>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</si>
  <si>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</si>
  <si>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</si>
  <si>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</si>
  <si>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</si>
  <si>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</si>
  <si>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</si>
  <si>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</si>
  <si>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</si>
  <si>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</si>
  <si>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</si>
  <si>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</si>
  <si>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</si>
  <si>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</si>
  <si>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</si>
  <si>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</si>
  <si>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</si>
  <si>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</si>
  <si>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</si>
  <si>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</si>
  <si>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</si>
  <si>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</si>
  <si>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</si>
  <si>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</si>
  <si>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</si>
  <si>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</si>
  <si>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</si>
  <si>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</si>
  <si>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</si>
  <si>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</si>
  <si>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</si>
  <si>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</si>
  <si>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</si>
  <si>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</si>
  <si>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</si>
  <si>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</si>
  <si>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</si>
  <si>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</si>
  <si>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</si>
  <si>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</si>
  <si>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</si>
  <si>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</si>
  <si>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</si>
  <si>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</si>
  <si>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</si>
  <si>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</si>
  <si>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</si>
  <si>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</si>
  <si>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</si>
  <si>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</si>
  <si>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</si>
  <si>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</si>
  <si>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</si>
  <si>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</si>
  <si>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</si>
  <si>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</si>
  <si>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</si>
  <si>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</si>
  <si>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</si>
  <si>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</si>
  <si>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</si>
  <si>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</si>
  <si>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</si>
  <si>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</si>
  <si>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</si>
  <si>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</si>
  <si>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</si>
  <si>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</si>
  <si>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</si>
  <si>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</si>
  <si>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</si>
  <si>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</si>
  <si>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</si>
  <si>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</si>
  <si>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</si>
  <si>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</si>
  <si>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</si>
  <si>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</si>
  <si>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</si>
  <si>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</si>
  <si>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</si>
  <si>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</si>
  <si>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</si>
  <si>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</si>
  <si>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</si>
  <si>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</si>
  <si>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</si>
  <si>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</si>
  <si>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</si>
  <si>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</si>
  <si>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</si>
  <si>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</si>
  <si>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</si>
  <si>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</si>
  <si>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</si>
  <si>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</si>
  <si>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</si>
  <si>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</si>
  <si>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</si>
  <si>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</si>
  <si>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</si>
  <si>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</si>
  <si>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</si>
  <si>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</si>
  <si>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</si>
  <si>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</si>
  <si>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</si>
  <si>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</si>
  <si>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</si>
  <si>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</si>
  <si>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</si>
  <si>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</si>
  <si>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</si>
  <si>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</si>
  <si>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</si>
  <si>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</si>
  <si>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</si>
  <si>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</si>
  <si>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</si>
  <si>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</si>
  <si>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</si>
  <si>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</si>
  <si>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</si>
  <si>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</si>
  <si>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</si>
  <si>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</si>
  <si>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</si>
  <si>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</si>
  <si>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</si>
  <si>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</si>
  <si>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</si>
  <si>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</si>
  <si>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</si>
  <si>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</si>
  <si>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</si>
  <si>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</si>
  <si>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</si>
  <si>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</si>
  <si>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</si>
  <si>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</si>
  <si>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</si>
  <si>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</si>
  <si>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</si>
  <si>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</si>
  <si>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</si>
  <si>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</si>
  <si>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</si>
  <si>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</si>
  <si>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</si>
  <si>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</si>
  <si>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</si>
  <si>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</si>
  <si>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</si>
  <si>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</si>
  <si>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</si>
  <si>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</si>
  <si>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</si>
  <si>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</si>
  <si>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</si>
  <si>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</si>
  <si>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</si>
  <si>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</si>
  <si>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</si>
  <si>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</si>
  <si>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</si>
  <si>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</si>
  <si>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</si>
  <si>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</si>
  <si>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</si>
  <si>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</si>
  <si>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</si>
  <si>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</si>
  <si>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</si>
  <si>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</si>
  <si>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</si>
  <si>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</si>
  <si>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</si>
  <si>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</si>
  <si>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</si>
  <si>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</si>
  <si>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</si>
  <si>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</si>
  <si>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</si>
  <si>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</si>
  <si>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</si>
  <si>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</si>
  <si>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</si>
  <si>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</si>
  <si>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</si>
  <si>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</si>
  <si>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</si>
  <si>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</si>
  <si>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</si>
  <si>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</si>
  <si>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</si>
  <si>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</si>
  <si>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</si>
  <si>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</si>
  <si>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</si>
  <si>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</si>
  <si>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</si>
  <si>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</si>
  <si>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</si>
  <si>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</si>
  <si>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</si>
  <si>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</si>
  <si>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</si>
  <si>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</si>
  <si>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</si>
  <si>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</si>
  <si>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</si>
  <si>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</si>
  <si>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</si>
  <si>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</si>
  <si>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</si>
  <si>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</si>
  <si>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</si>
  <si>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</si>
  <si>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</si>
  <si>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</si>
  <si>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</si>
  <si>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</si>
  <si>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</si>
  <si>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</si>
  <si>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</si>
  <si>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</si>
  <si>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</si>
  <si>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</si>
  <si>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</si>
  <si>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</si>
  <si>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</si>
  <si>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</si>
  <si>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</si>
  <si>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</si>
  <si>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</si>
  <si>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</si>
  <si>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</si>
  <si>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</si>
  <si>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</si>
  <si>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</si>
  <si>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</si>
  <si>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</si>
  <si>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</si>
  <si>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</si>
  <si>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</si>
  <si>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</si>
  <si>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</si>
  <si>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</si>
  <si>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</si>
  <si>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</si>
  <si>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</si>
  <si>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</si>
  <si>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</si>
  <si>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</si>
  <si>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</si>
  <si>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</si>
  <si>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</si>
  <si>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</si>
  <si>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</si>
  <si>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</si>
  <si>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</si>
  <si>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</si>
  <si>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</si>
  <si>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</si>
  <si>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</si>
  <si>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</si>
  <si>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</si>
  <si>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</si>
  <si>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</si>
  <si>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</si>
  <si>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</si>
  <si>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</si>
  <si>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</si>
  <si>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</si>
  <si>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</si>
  <si>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</si>
  <si>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</si>
  <si>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</si>
  <si>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</si>
  <si>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</si>
  <si>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</si>
  <si>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</si>
  <si>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</si>
  <si>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</si>
  <si>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</si>
  <si>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</si>
  <si>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</si>
  <si>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</si>
  <si>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</si>
  <si>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</si>
  <si>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</si>
  <si>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</si>
  <si>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</si>
  <si>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</si>
  <si>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</si>
  <si>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</si>
  <si>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</si>
  <si>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</si>
  <si>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</si>
  <si>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</si>
  <si>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</si>
  <si>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</si>
  <si>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</si>
  <si>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</si>
  <si>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</si>
  <si>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</si>
  <si>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</si>
  <si>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</si>
  <si>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</si>
  <si>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</si>
  <si>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</si>
  <si>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</si>
  <si>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</si>
  <si>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</si>
  <si>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</si>
  <si>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</si>
  <si>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</si>
  <si>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</si>
  <si>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</si>
  <si>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</si>
  <si>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</si>
  <si>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</si>
  <si>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</si>
  <si>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</si>
  <si>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</si>
  <si>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</si>
  <si>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</si>
  <si>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</si>
  <si>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</si>
  <si>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</si>
  <si>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</si>
  <si>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</si>
  <si>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</si>
  <si>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</si>
  <si>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</si>
  <si>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</si>
  <si>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</si>
  <si>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</si>
  <si>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</si>
  <si>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</si>
  <si>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</si>
  <si>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</si>
  <si>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</si>
  <si>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</si>
  <si>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</si>
  <si>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</si>
  <si>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</si>
  <si>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</si>
  <si>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</si>
  <si>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</si>
  <si>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</si>
  <si>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</si>
  <si>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</si>
  <si>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</si>
  <si>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</si>
  <si>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</si>
  <si>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</si>
  <si>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</si>
  <si>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</si>
  <si>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</si>
  <si>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</si>
  <si>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</si>
  <si>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</si>
  <si>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</si>
  <si>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</si>
  <si>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</si>
  <si>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</si>
  <si>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</si>
  <si>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</si>
  <si>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</si>
  <si>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</si>
  <si>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</si>
  <si>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</si>
  <si>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</si>
  <si>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</si>
  <si>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</si>
  <si>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</si>
  <si>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</si>
  <si>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</si>
  <si>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</si>
  <si>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</si>
  <si>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</si>
  <si>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</si>
  <si>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</si>
  <si>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</si>
  <si>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</si>
  <si>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</si>
  <si>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</si>
  <si>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</si>
  <si>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</si>
  <si>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</si>
  <si>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</si>
  <si>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</si>
  <si>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</si>
  <si>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</si>
  <si>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</si>
  <si>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</si>
  <si>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</si>
  <si>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</si>
  <si>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</si>
  <si>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</si>
  <si>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</si>
  <si>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</si>
  <si>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</si>
  <si>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</si>
  <si>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</si>
  <si>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</si>
  <si>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</si>
  <si>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</si>
  <si>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</si>
  <si>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</si>
  <si>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</si>
  <si>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</si>
  <si>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</si>
  <si>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</si>
  <si>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</si>
  <si>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</si>
  <si>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</si>
  <si>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</si>
  <si>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</si>
  <si>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</si>
  <si>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</si>
  <si>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</si>
  <si>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</si>
  <si>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</si>
  <si>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</si>
  <si>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</si>
  <si>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</si>
  <si>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</si>
  <si>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</si>
  <si>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</si>
  <si>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</si>
  <si>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</si>
  <si>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</si>
  <si>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</si>
  <si>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</si>
  <si>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</si>
  <si>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</si>
  <si>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</si>
  <si>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</si>
  <si>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</si>
  <si>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</si>
  <si>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</si>
  <si>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</si>
  <si>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</si>
  <si>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</si>
  <si>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</si>
  <si>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</si>
  <si>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</si>
  <si>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</si>
  <si>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</si>
  <si>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</si>
  <si>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</si>
  <si>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</si>
  <si>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</si>
  <si>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</si>
  <si>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</si>
  <si>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</si>
  <si>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</si>
  <si>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</si>
  <si>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</si>
  <si>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</si>
  <si>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</si>
  <si>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</si>
  <si>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</si>
  <si>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</si>
  <si>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</si>
  <si>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</si>
  <si>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</si>
  <si>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</si>
  <si>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</si>
  <si>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</si>
  <si>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</si>
  <si>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</si>
  <si>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</si>
  <si>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</si>
  <si>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</si>
  <si>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</si>
  <si>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</si>
  <si>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</si>
  <si>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</si>
  <si>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</si>
  <si>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</si>
  <si>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</si>
  <si>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</si>
  <si>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</si>
  <si>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</si>
  <si>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</si>
  <si>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</si>
  <si>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</si>
  <si>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</si>
  <si>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</si>
  <si>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</si>
  <si>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</si>
  <si>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</si>
  <si>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</si>
  <si>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</si>
  <si>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</si>
  <si>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</si>
  <si>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</si>
  <si>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</si>
  <si>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</si>
  <si>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</si>
  <si>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</si>
  <si>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</si>
  <si>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</si>
  <si>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</si>
  <si>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</si>
  <si>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</si>
  <si>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</si>
  <si>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</si>
  <si>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</si>
  <si>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</si>
  <si>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</si>
  <si>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</si>
  <si>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</si>
  <si>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</si>
  <si>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</si>
  <si>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</si>
  <si>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</si>
  <si>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</si>
  <si>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</si>
  <si>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</si>
  <si>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</si>
  <si>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</si>
  <si>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</si>
  <si>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</si>
  <si>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</si>
  <si>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</si>
  <si>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</si>
  <si>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</si>
  <si>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</si>
  <si>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</si>
  <si>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</si>
  <si>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</si>
  <si>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</si>
  <si>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</si>
  <si>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</si>
  <si>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</si>
  <si>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</si>
  <si>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</si>
  <si>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</si>
  <si>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</si>
  <si>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</si>
  <si>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</si>
  <si>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</si>
  <si>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</si>
  <si>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</si>
  <si>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</si>
  <si>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</si>
  <si>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</si>
  <si>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</si>
  <si>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</si>
  <si>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</si>
  <si>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</si>
  <si>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</si>
  <si>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</si>
  <si>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</si>
  <si>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</si>
  <si>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</si>
  <si>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</si>
  <si>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</si>
  <si>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</si>
  <si>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</si>
  <si>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</si>
  <si>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</si>
  <si>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</si>
  <si>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</si>
  <si>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</si>
  <si>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</si>
  <si>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</si>
  <si>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</si>
  <si>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</si>
  <si>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</si>
  <si>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</si>
  <si>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</si>
  <si>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</si>
  <si>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</si>
  <si>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</si>
  <si>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</si>
  <si>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</si>
  <si>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</si>
  <si>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</si>
  <si>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</si>
  <si>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</si>
  <si>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</si>
  <si>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</si>
  <si>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</si>
  <si>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</si>
  <si>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</si>
  <si>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</si>
  <si>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</si>
  <si>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</si>
  <si>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</si>
  <si>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</si>
  <si>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</si>
  <si>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</si>
  <si>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</si>
  <si>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</si>
  <si>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</si>
  <si>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</si>
  <si>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</si>
  <si>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</si>
  <si>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</si>
  <si>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</si>
  <si>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</si>
  <si>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</si>
  <si>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</si>
  <si>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</si>
  <si>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</si>
  <si>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</si>
  <si>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</si>
  <si>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</si>
  <si>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</si>
  <si>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</si>
  <si>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</si>
  <si>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</si>
  <si>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</si>
  <si>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</si>
  <si>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</si>
  <si>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</si>
  <si>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</si>
  <si>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</si>
  <si>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</si>
  <si>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</si>
  <si>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</si>
  <si>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</si>
  <si>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</si>
  <si>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</si>
  <si>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</si>
  <si>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</si>
  <si>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</si>
  <si>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</si>
  <si>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</si>
  <si>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</si>
  <si>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</si>
  <si>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</si>
  <si>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</si>
  <si>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</si>
  <si>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</si>
  <si>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</si>
  <si>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</si>
  <si>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</si>
  <si>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</si>
  <si>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</si>
  <si>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</si>
  <si>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</si>
  <si>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</si>
  <si>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</si>
  <si>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</si>
  <si>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</si>
  <si>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</si>
  <si>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</si>
  <si>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</si>
  <si>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</si>
  <si>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</si>
  <si>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</si>
  <si>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</si>
  <si>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</si>
  <si>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</si>
  <si>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</si>
  <si>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</si>
  <si>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</si>
  <si>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</si>
  <si>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</si>
  <si>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</si>
  <si>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</si>
  <si>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</si>
  <si>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</si>
  <si>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</si>
  <si>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</si>
  <si>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</si>
  <si>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</si>
  <si>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</si>
  <si>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</si>
  <si>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</si>
  <si>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</si>
  <si>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</si>
  <si>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</si>
  <si>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</si>
  <si>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</si>
  <si>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</si>
  <si>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</si>
  <si>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</si>
  <si>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</si>
  <si>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</si>
  <si>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</si>
  <si>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</si>
  <si>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</si>
  <si>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</si>
  <si>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</si>
  <si>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</si>
  <si>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</si>
  <si>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</si>
  <si>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</si>
  <si>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</si>
  <si>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</si>
  <si>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</si>
  <si>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</si>
  <si>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</si>
  <si>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</si>
  <si>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</si>
  <si>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</si>
  <si>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</si>
  <si>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</si>
  <si>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</si>
  <si>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</si>
  <si>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</si>
  <si>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</si>
  <si>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</si>
  <si>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</si>
  <si>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</si>
  <si>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</si>
  <si>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</si>
  <si>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</si>
  <si>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</si>
  <si>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</si>
  <si>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</si>
  <si>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</si>
  <si>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</si>
  <si>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</si>
  <si>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</si>
  <si>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</si>
  <si>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</si>
  <si>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</si>
  <si>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</si>
  <si>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</si>
  <si>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</si>
  <si>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</si>
  <si>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</si>
  <si>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</si>
  <si>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</si>
  <si>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</si>
  <si>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</si>
  <si>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</si>
  <si>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</si>
  <si>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</si>
  <si>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</si>
  <si>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</si>
  <si>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</si>
  <si>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</si>
  <si>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</si>
  <si>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</si>
  <si>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</si>
  <si>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</si>
  <si>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</si>
  <si>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</si>
  <si>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</si>
  <si>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</si>
  <si>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</si>
  <si>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</si>
  <si>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</si>
  <si>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</si>
  <si>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</si>
  <si>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</si>
  <si>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</si>
  <si>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</si>
  <si>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</si>
  <si>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</si>
  <si>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</si>
  <si>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</si>
  <si>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</si>
  <si>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</si>
  <si>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</si>
  <si>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</si>
  <si>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</si>
  <si>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</si>
  <si>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</si>
  <si>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</si>
  <si>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</si>
  <si>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</si>
  <si>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</si>
  <si>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</si>
  <si>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</si>
  <si>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</si>
  <si>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</si>
  <si>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</si>
  <si>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</si>
  <si>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</si>
  <si>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</si>
  <si>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</si>
  <si>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</si>
  <si>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</si>
  <si>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</si>
  <si>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</si>
  <si>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</si>
  <si>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</si>
  <si>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</si>
  <si>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</si>
  <si>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</si>
  <si>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</si>
  <si>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</si>
  <si>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</si>
  <si>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</si>
  <si>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</si>
  <si>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</si>
  <si>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</si>
  <si>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</si>
  <si>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</si>
  <si>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</si>
  <si>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</si>
  <si>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</si>
  <si>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</si>
  <si>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</si>
  <si>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</si>
  <si>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</si>
  <si>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</si>
  <si>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</si>
  <si>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</si>
  <si>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</si>
  <si>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</si>
  <si>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</si>
  <si>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</si>
  <si>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</si>
  <si>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</si>
  <si>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</si>
  <si>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</si>
  <si>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</si>
  <si>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</si>
  <si>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</si>
  <si>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</si>
  <si>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</si>
  <si>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</si>
  <si>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</si>
  <si>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</si>
  <si>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</si>
  <si>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</si>
  <si>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</si>
  <si>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</si>
  <si>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</si>
  <si>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</si>
  <si>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</si>
  <si>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</si>
  <si>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</si>
  <si>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</si>
  <si>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</si>
  <si>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</si>
  <si>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</si>
  <si>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</si>
  <si>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</si>
  <si>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</si>
  <si>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</si>
  <si>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</si>
  <si>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</si>
  <si>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</si>
  <si>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</si>
  <si>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</si>
  <si>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</si>
  <si>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</si>
  <si>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</si>
  <si>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</si>
  <si>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</si>
  <si>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</si>
  <si>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</si>
  <si>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</si>
  <si>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</si>
  <si>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</si>
  <si>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</si>
  <si>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</si>
  <si>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</si>
  <si>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</si>
  <si>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</si>
  <si>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</si>
  <si>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</si>
  <si>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</si>
  <si>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</si>
  <si>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</si>
  <si>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</si>
  <si>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</si>
  <si>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</si>
  <si>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</si>
  <si>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</si>
  <si>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</si>
  <si>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</si>
  <si>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</si>
  <si>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</si>
  <si>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</si>
  <si>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</si>
  <si>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</si>
  <si>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</si>
  <si>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</si>
  <si>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</si>
  <si>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</si>
  <si>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</si>
  <si>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</si>
  <si>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</si>
  <si>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</si>
  <si>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</si>
  <si>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</si>
  <si>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</si>
  <si>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</si>
  <si>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</si>
  <si>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</si>
  <si>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</si>
  <si>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</si>
  <si>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</si>
  <si>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</si>
  <si>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</si>
  <si>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</si>
  <si>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</si>
  <si>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</si>
  <si>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</si>
  <si>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</si>
  <si>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</si>
  <si>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</si>
  <si>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</si>
  <si>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</si>
  <si>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</si>
  <si>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</si>
  <si>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</si>
  <si>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</si>
  <si>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</si>
  <si>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</si>
  <si>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</si>
  <si>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</si>
  <si>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</si>
  <si>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</si>
  <si>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</si>
  <si>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</si>
  <si>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</si>
  <si>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</si>
  <si>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</si>
  <si>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</si>
  <si>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</si>
  <si>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</si>
  <si>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</si>
  <si>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</si>
  <si>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</si>
  <si>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</si>
  <si>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</si>
  <si>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</si>
  <si>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</si>
  <si>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</si>
  <si>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</si>
  <si>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</si>
  <si>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</si>
  <si>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</si>
  <si>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</si>
  <si>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</si>
  <si>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</si>
  <si>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</si>
  <si>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</si>
  <si>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</si>
  <si>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</si>
  <si>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</si>
  <si>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</si>
  <si>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</si>
  <si>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</si>
  <si>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</si>
  <si>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</si>
  <si>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</si>
  <si>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</si>
  <si>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</si>
  <si>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</si>
  <si>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</si>
  <si>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</si>
  <si>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</si>
  <si>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</si>
  <si>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</si>
  <si>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</si>
  <si>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</si>
  <si>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</si>
  <si>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</si>
  <si>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</si>
  <si>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</si>
  <si>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</si>
  <si>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</si>
  <si>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</si>
  <si>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</si>
  <si>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</si>
  <si>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</si>
  <si>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</si>
  <si>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</si>
  <si>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</si>
  <si>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</si>
  <si>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</si>
  <si>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</si>
  <si>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</si>
  <si>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</si>
  <si>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</si>
  <si>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</si>
  <si>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</si>
  <si>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</si>
  <si>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</si>
  <si>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</si>
  <si>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</si>
  <si>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</si>
  <si>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</si>
  <si>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</si>
  <si>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</si>
  <si>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</si>
  <si>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</si>
  <si>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</si>
  <si>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</si>
  <si>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</si>
  <si>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</si>
  <si>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</si>
  <si>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</si>
  <si>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</si>
  <si>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</si>
  <si>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</si>
  <si>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</si>
  <si>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</si>
  <si>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</si>
  <si>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</si>
  <si>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</si>
  <si>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</si>
  <si>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</si>
  <si>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</si>
  <si>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</si>
  <si>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</si>
  <si>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</si>
  <si>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</si>
  <si>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</si>
  <si>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</si>
  <si>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</si>
  <si>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</si>
  <si>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</si>
  <si>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</si>
  <si>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</si>
  <si>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</si>
  <si>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</si>
  <si>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</si>
  <si>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</si>
  <si>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</si>
  <si>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</si>
  <si>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</si>
  <si>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</si>
  <si>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</si>
  <si>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</si>
  <si>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</si>
  <si>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</si>
  <si>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</si>
  <si>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</si>
  <si>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</si>
  <si>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</si>
  <si>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</si>
  <si>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</si>
  <si>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</si>
  <si>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</si>
  <si>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</si>
  <si>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</si>
  <si>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</si>
  <si>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</si>
  <si>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</si>
  <si>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</si>
  <si>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</si>
  <si>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</si>
  <si>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</si>
  <si>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</si>
  <si>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</si>
  <si>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</si>
  <si>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</si>
  <si>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</si>
  <si>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</si>
  <si>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</si>
  <si>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</si>
  <si>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</si>
  <si>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</si>
  <si>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</si>
  <si>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</si>
  <si>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</si>
  <si>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</si>
  <si>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</si>
  <si>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</si>
  <si>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</si>
  <si>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</si>
  <si>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</si>
  <si>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</si>
  <si>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</si>
  <si>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</si>
  <si>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</si>
  <si>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</si>
  <si>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</si>
  <si>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</si>
  <si>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</si>
  <si>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</si>
  <si>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</si>
  <si>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</si>
  <si>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</si>
  <si>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</si>
  <si>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</si>
  <si>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</si>
  <si>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</si>
  <si>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</si>
  <si>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</si>
  <si>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</si>
  <si>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</si>
  <si>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</si>
  <si>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</si>
  <si>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</si>
  <si>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</si>
  <si>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</si>
  <si>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</si>
  <si>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</si>
  <si>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</si>
  <si>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</si>
  <si>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</si>
  <si>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</si>
  <si>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</si>
  <si>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</si>
  <si>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</si>
  <si>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</si>
  <si>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</si>
  <si>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</si>
  <si>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</si>
  <si>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</si>
  <si>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</si>
  <si>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</si>
  <si>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</si>
  <si>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</si>
  <si>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</si>
  <si>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</si>
  <si>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</si>
  <si>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</si>
  <si>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</si>
  <si>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</si>
  <si>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</si>
  <si>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</si>
  <si>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</si>
  <si>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</si>
  <si>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</si>
  <si>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</si>
  <si>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</si>
  <si>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</si>
  <si>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</si>
  <si>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</si>
  <si>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</si>
  <si>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</si>
  <si>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</si>
  <si>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</si>
  <si>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</si>
  <si>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</si>
  <si>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</si>
  <si>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</si>
  <si>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</si>
  <si>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</si>
  <si>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</si>
  <si>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</si>
  <si>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</si>
  <si>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</si>
  <si>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</si>
  <si>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</si>
  <si>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</si>
  <si>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</si>
  <si>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</si>
  <si>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</si>
  <si>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</si>
  <si>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</si>
  <si>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</si>
  <si>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</si>
  <si>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</si>
  <si>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</si>
  <si>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</si>
  <si>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</si>
  <si>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</si>
  <si>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</si>
  <si>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</si>
  <si>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</si>
  <si>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</si>
  <si>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</si>
  <si>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</si>
  <si>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</si>
  <si>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</si>
  <si>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</si>
  <si>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</si>
  <si>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</si>
  <si>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</si>
  <si>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</si>
  <si>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</si>
  <si>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</si>
  <si>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</si>
  <si>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</si>
  <si>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</si>
  <si>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</si>
  <si>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</si>
  <si>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</si>
  <si>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</si>
  <si>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</si>
  <si>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</si>
  <si>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</si>
  <si>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</si>
  <si>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</si>
  <si>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</si>
  <si>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</si>
  <si>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</si>
  <si>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</si>
  <si>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</si>
  <si>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</si>
  <si>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</si>
  <si>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</si>
  <si>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</si>
  <si>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</si>
  <si>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</si>
  <si>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</si>
  <si>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</si>
  <si>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</si>
  <si>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</si>
  <si>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</si>
  <si>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</si>
  <si>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</si>
  <si>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</si>
  <si>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</si>
  <si>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</si>
  <si>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</si>
  <si>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</si>
  <si>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</si>
  <si>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</si>
  <si>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</si>
  <si>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</si>
  <si>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</si>
  <si>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</si>
  <si>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</si>
  <si>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</si>
  <si>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</si>
  <si>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</si>
  <si>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</si>
  <si>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</si>
  <si>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</si>
  <si>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</si>
  <si>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</si>
  <si>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</si>
  <si>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</si>
  <si>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</si>
  <si>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</si>
  <si>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</si>
  <si>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</si>
  <si>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</si>
  <si>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</si>
  <si>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</si>
  <si>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</si>
  <si>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</si>
  <si>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</si>
  <si>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</si>
  <si>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</si>
  <si>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</si>
  <si>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</si>
  <si>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</si>
  <si>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</si>
  <si>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</si>
  <si>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</si>
  <si>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</si>
  <si>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</si>
  <si>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</si>
  <si>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</si>
  <si>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</si>
  <si>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</si>
  <si>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</si>
  <si>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</si>
  <si>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</si>
  <si>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</si>
  <si>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</si>
  <si>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</si>
  <si>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</si>
  <si>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</si>
  <si>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</si>
  <si>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</si>
  <si>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</si>
  <si>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</si>
  <si>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</si>
  <si>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</si>
  <si>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</si>
  <si>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</si>
  <si>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</si>
  <si>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</si>
  <si>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</si>
  <si>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</si>
  <si>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</si>
  <si>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</si>
  <si>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</si>
  <si>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</si>
  <si>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</si>
  <si>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</si>
  <si>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</si>
  <si>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</si>
  <si>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</si>
  <si>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</si>
  <si>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</si>
  <si>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</si>
  <si>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</si>
  <si>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</si>
  <si>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</si>
  <si>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</si>
  <si>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</si>
  <si>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</si>
  <si>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</si>
  <si>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</si>
  <si>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</si>
  <si>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</si>
  <si>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</si>
  <si>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</si>
  <si>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</si>
  <si>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</si>
  <si>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</si>
  <si>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</si>
  <si>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</si>
  <si>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</si>
  <si>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</si>
  <si>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</si>
  <si>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</si>
  <si>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</si>
  <si>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</si>
  <si>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</si>
  <si>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</si>
  <si>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</si>
  <si>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</si>
  <si>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</si>
  <si>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</si>
  <si>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</si>
  <si>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</si>
  <si>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</si>
  <si>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</si>
  <si>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</si>
  <si>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</si>
  <si>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</si>
  <si>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</si>
  <si>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</si>
  <si>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</si>
  <si>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</si>
  <si>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</si>
  <si>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</si>
  <si>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</si>
  <si>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</si>
  <si>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</si>
  <si>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</si>
  <si>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</si>
  <si>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</si>
  <si>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</si>
  <si>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</si>
  <si>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</si>
  <si>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</si>
  <si>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</si>
  <si>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</si>
  <si>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</si>
  <si>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</si>
  <si>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</si>
  <si>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</si>
  <si>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</si>
  <si>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</si>
  <si>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</si>
  <si>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</si>
  <si>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</si>
  <si>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</si>
  <si>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</si>
  <si>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</si>
  <si>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</si>
  <si>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</si>
  <si>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</si>
  <si>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</si>
  <si>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</si>
  <si>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</si>
  <si>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</si>
  <si>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</si>
  <si>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</si>
  <si>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</si>
  <si>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</si>
  <si>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</si>
  <si>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</si>
  <si>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</si>
  <si>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</si>
  <si>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</si>
  <si>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</si>
  <si>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</si>
  <si>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</si>
  <si>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</si>
  <si>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</si>
  <si>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</si>
  <si>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</si>
  <si>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</si>
  <si>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</si>
  <si>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</si>
  <si>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</si>
  <si>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</si>
  <si>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</si>
  <si>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</si>
  <si>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</si>
  <si>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</si>
  <si>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</si>
  <si>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</si>
  <si>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</si>
  <si>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</si>
  <si>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</si>
  <si>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</si>
  <si>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</si>
  <si>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</si>
  <si>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</si>
  <si>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</si>
  <si>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</si>
  <si>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</si>
  <si>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</si>
  <si>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</si>
  <si>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</si>
  <si>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</si>
  <si>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</si>
  <si>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</si>
  <si>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</si>
  <si>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</si>
  <si>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</si>
  <si>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</si>
  <si>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</si>
  <si>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</si>
  <si>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</si>
  <si>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</si>
  <si>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</si>
  <si>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</si>
  <si>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</si>
  <si>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</si>
  <si>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</si>
  <si>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</si>
  <si>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</si>
  <si>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</si>
  <si>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</si>
  <si>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</si>
  <si>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</si>
  <si>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</si>
  <si>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</si>
  <si>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</si>
  <si>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</si>
  <si>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</si>
  <si>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</si>
  <si>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</si>
  <si>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</si>
  <si>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</si>
  <si>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</si>
  <si>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</si>
  <si>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</si>
  <si>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</si>
  <si>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</si>
  <si>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</si>
  <si>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</si>
  <si>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</si>
  <si>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</si>
  <si>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</si>
  <si>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</si>
  <si>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</si>
  <si>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</si>
  <si>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</si>
  <si>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</si>
  <si>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</si>
  <si>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</si>
  <si>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</si>
  <si>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</si>
  <si>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</si>
  <si>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</si>
  <si>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</si>
  <si>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</si>
  <si>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</si>
  <si>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</si>
  <si>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</si>
  <si>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</si>
  <si>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</si>
  <si>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</si>
  <si>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</si>
  <si>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</si>
  <si>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</si>
  <si>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</si>
  <si>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</si>
  <si>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</si>
  <si>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</si>
  <si>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</si>
  <si>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</si>
  <si>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</si>
  <si>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</si>
  <si>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</si>
  <si>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</si>
  <si>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</si>
  <si>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</si>
  <si>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</si>
  <si>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</si>
  <si>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</si>
  <si>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</si>
  <si>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</si>
  <si>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</si>
  <si>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</si>
  <si>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</si>
  <si>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</si>
  <si>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</si>
  <si>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</si>
  <si>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</si>
  <si>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</si>
  <si>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</si>
  <si>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</si>
  <si>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</si>
  <si>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</si>
  <si>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</si>
  <si>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</si>
  <si>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</si>
  <si>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</si>
  <si>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</si>
  <si>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</si>
  <si>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</si>
  <si>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</si>
  <si>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</si>
  <si>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</si>
  <si>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</si>
  <si>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</si>
  <si>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</si>
  <si>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</si>
  <si>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</si>
  <si>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</si>
  <si>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</si>
  <si>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</si>
  <si>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</si>
  <si>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</si>
  <si>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</si>
  <si>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</si>
  <si>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</si>
  <si>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</si>
  <si>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</si>
  <si>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</si>
  <si>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</si>
  <si>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</si>
  <si>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</si>
  <si>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</si>
  <si>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</si>
  <si>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</si>
  <si>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</si>
  <si>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</si>
  <si>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</si>
  <si>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</si>
  <si>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</si>
  <si>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</si>
  <si>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</si>
  <si>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</si>
  <si>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</si>
  <si>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</si>
  <si>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</si>
  <si>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</si>
  <si>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</si>
  <si>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</si>
  <si>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</si>
  <si>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</si>
  <si>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</si>
  <si>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</si>
  <si>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</si>
  <si>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</si>
  <si>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</si>
  <si>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</si>
  <si>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</si>
  <si>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</si>
  <si>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</si>
  <si>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</si>
  <si>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</si>
  <si>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</si>
  <si>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</si>
  <si>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</si>
  <si>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</si>
  <si>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</si>
  <si>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</si>
  <si>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</si>
  <si>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</si>
  <si>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</si>
  <si>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</si>
  <si>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</si>
  <si>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</si>
  <si>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</si>
  <si>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</si>
  <si>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</si>
  <si>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</si>
  <si>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</si>
  <si>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</si>
  <si>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</si>
  <si>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</si>
  <si>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</si>
  <si>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</si>
  <si>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</si>
  <si>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</si>
  <si>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</si>
  <si>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</si>
  <si>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</si>
  <si>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</si>
  <si>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</si>
  <si>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</si>
  <si>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</si>
  <si>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</si>
  <si>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</si>
  <si>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</si>
  <si>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</si>
  <si>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</si>
  <si>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</si>
  <si>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</si>
  <si>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</si>
  <si>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</si>
  <si>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</si>
  <si>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</si>
  <si>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</si>
  <si>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</si>
  <si>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</si>
  <si>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</si>
  <si>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</si>
  <si>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</si>
  <si>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</si>
  <si>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</si>
  <si>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</si>
  <si>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</si>
  <si>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</si>
  <si>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</si>
  <si>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</si>
  <si>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</si>
  <si>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</si>
  <si>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</si>
  <si>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</si>
  <si>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</si>
  <si>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</si>
  <si>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</si>
  <si>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</si>
  <si>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</si>
  <si>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</si>
  <si>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</si>
  <si>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</si>
  <si>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</si>
  <si>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</si>
  <si>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</si>
  <si>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</si>
  <si>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</si>
  <si>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</si>
  <si>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</si>
  <si>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</si>
  <si>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</si>
  <si>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</si>
  <si>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</si>
  <si>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</si>
  <si>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</si>
  <si>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</si>
  <si>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</si>
  <si>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</si>
  <si>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</si>
  <si>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</si>
  <si>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</si>
  <si>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</si>
  <si>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</si>
  <si>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</si>
  <si>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</si>
  <si>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</si>
  <si>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</si>
  <si>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</si>
  <si>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</si>
  <si>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</si>
  <si>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</si>
  <si>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</si>
  <si>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</si>
  <si>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</si>
  <si>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</si>
  <si>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</si>
  <si>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</si>
  <si>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</si>
  <si>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</si>
  <si>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</si>
  <si>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</si>
  <si>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</si>
  <si>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</si>
  <si>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</si>
  <si>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</si>
  <si>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</si>
  <si>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</si>
  <si>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</si>
  <si>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</si>
  <si>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</si>
  <si>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</si>
  <si>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</si>
  <si>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</si>
  <si>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</si>
  <si>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</si>
  <si>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</si>
  <si>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</si>
  <si>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</si>
  <si>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</si>
  <si>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</si>
  <si>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</si>
  <si>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</si>
  <si>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</si>
  <si>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</si>
  <si>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</si>
  <si>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</si>
  <si>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</si>
  <si>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</si>
  <si>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</si>
  <si>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</si>
  <si>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</si>
  <si>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</si>
  <si>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</si>
  <si>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</si>
  <si>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</si>
  <si>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</si>
  <si>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</si>
  <si>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</si>
  <si>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</si>
  <si>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</si>
  <si>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</si>
  <si>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</si>
  <si>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</si>
  <si>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</si>
  <si>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</si>
  <si>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</si>
  <si>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</si>
  <si>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</si>
  <si>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</si>
  <si>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</si>
  <si>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</si>
  <si>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</si>
  <si>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</si>
  <si>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</si>
  <si>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</si>
  <si>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</si>
  <si>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</si>
  <si>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</si>
  <si>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</si>
  <si>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</si>
  <si>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</si>
  <si>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</si>
  <si>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</si>
  <si>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</si>
  <si>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</si>
  <si>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</si>
  <si>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</si>
  <si>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</si>
  <si>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</si>
  <si>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</si>
  <si>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</si>
  <si>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</si>
  <si>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</si>
  <si>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</si>
  <si>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</si>
  <si>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</si>
  <si>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</si>
  <si>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</si>
  <si>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</si>
  <si>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</si>
  <si>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</si>
  <si>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</si>
  <si>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</si>
  <si>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</si>
  <si>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</si>
  <si>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</si>
  <si>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</si>
  <si>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</si>
  <si>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</si>
  <si>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</si>
  <si>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</si>
  <si>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</si>
  <si>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</si>
  <si>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</si>
  <si>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</si>
  <si>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</si>
  <si>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</si>
  <si>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</si>
  <si>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</si>
  <si>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</si>
  <si>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</si>
  <si>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</si>
  <si>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</si>
  <si>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</si>
  <si>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</si>
  <si>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</si>
  <si>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</si>
  <si>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</si>
  <si>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</si>
  <si>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</si>
  <si>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</si>
  <si>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</si>
  <si>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</si>
  <si>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</si>
  <si>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</si>
  <si>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</si>
  <si>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</si>
  <si>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</si>
  <si>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</si>
  <si>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</si>
  <si>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</si>
  <si>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</si>
  <si>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</si>
  <si>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</si>
  <si>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</si>
  <si>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</si>
  <si>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</si>
  <si>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</si>
  <si>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</si>
  <si>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</si>
  <si>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</si>
  <si>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</si>
  <si>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</si>
  <si>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</si>
  <si>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</si>
  <si>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</si>
  <si>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</si>
  <si>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</si>
  <si>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</si>
  <si>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</si>
  <si>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</si>
  <si>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</si>
  <si>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</si>
  <si>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</si>
  <si>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</si>
  <si>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</si>
  <si>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</si>
  <si>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</si>
  <si>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</si>
  <si>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</si>
  <si>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</si>
  <si>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</si>
  <si>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</si>
  <si>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</si>
  <si>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</si>
  <si>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</si>
  <si>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</si>
  <si>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</si>
  <si>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</si>
  <si>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</si>
  <si>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</si>
  <si>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</si>
  <si>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</si>
  <si>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</si>
  <si>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</si>
  <si>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</si>
  <si>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</si>
  <si>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</si>
  <si>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</si>
  <si>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</si>
  <si>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</si>
  <si>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</si>
  <si>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</si>
  <si>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</si>
  <si>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</si>
  <si>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</si>
  <si>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</si>
  <si>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</si>
  <si>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</si>
  <si>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</si>
  <si>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</si>
  <si>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</si>
  <si>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</si>
  <si>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</si>
  <si>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</si>
  <si>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</si>
  <si>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</si>
  <si>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</si>
  <si>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</si>
  <si>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</si>
  <si>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</si>
  <si>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</si>
  <si>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</si>
  <si>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</si>
  <si>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</si>
  <si>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</si>
  <si>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</si>
  <si>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</si>
  <si>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</si>
  <si>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</si>
  <si>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</si>
  <si>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</si>
  <si>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</si>
  <si>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</si>
  <si>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</si>
  <si>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</si>
  <si>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</si>
  <si>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</si>
  <si>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</si>
  <si>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</si>
  <si>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</si>
  <si>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</si>
  <si>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</si>
  <si>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</si>
  <si>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</si>
  <si>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</si>
  <si>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</si>
  <si>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</si>
  <si>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</si>
  <si>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</si>
  <si>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</si>
  <si>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</si>
  <si>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</si>
  <si>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</si>
  <si>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</si>
  <si>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</si>
  <si>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</si>
  <si>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</si>
  <si>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</si>
  <si>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</si>
  <si>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</si>
  <si>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</si>
  <si>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</si>
  <si>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</si>
  <si>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</si>
  <si>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</si>
  <si>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</si>
  <si>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</si>
  <si>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</si>
  <si>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</si>
  <si>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</si>
  <si>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</si>
  <si>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</si>
  <si>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</si>
  <si>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</si>
  <si>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</si>
  <si>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</si>
  <si>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</si>
  <si>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</si>
  <si>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</si>
  <si>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</si>
  <si>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</si>
  <si>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</si>
  <si>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</si>
  <si>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</si>
  <si>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</si>
  <si>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</si>
  <si>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</si>
  <si>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</si>
  <si>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</si>
  <si>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</si>
  <si>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</si>
  <si>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</si>
  <si>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</si>
  <si>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</si>
  <si>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</si>
  <si>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</si>
  <si>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</si>
  <si>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</si>
  <si>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</si>
  <si>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</si>
  <si>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</si>
  <si>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</si>
  <si>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</si>
  <si>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</si>
  <si>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</si>
  <si>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</si>
  <si>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</si>
  <si>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</si>
  <si>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</si>
  <si>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</si>
  <si>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</si>
  <si>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</si>
  <si>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</si>
  <si>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</si>
  <si>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</si>
  <si>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</si>
  <si>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</si>
  <si>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</si>
  <si>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</si>
  <si>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</si>
  <si>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</si>
  <si>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</si>
  <si>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</si>
  <si>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</si>
  <si>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</si>
  <si>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</si>
  <si>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</si>
  <si>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</si>
  <si>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</si>
  <si>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</si>
  <si>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</si>
  <si>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</si>
  <si>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</si>
  <si>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</si>
  <si>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</si>
  <si>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</si>
  <si>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</si>
  <si>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</si>
  <si>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</si>
  <si>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</si>
  <si>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</si>
  <si>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</si>
  <si>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</si>
  <si>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</si>
  <si>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</si>
  <si>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</si>
  <si>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</si>
  <si>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</si>
  <si>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</si>
  <si>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</si>
  <si>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</si>
  <si>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</si>
  <si>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</si>
  <si>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</si>
  <si>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</si>
  <si>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</si>
  <si>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</si>
  <si>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</si>
  <si>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</si>
  <si>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</si>
  <si>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</si>
  <si>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</si>
  <si>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</si>
  <si>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</si>
  <si>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</si>
  <si>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</si>
  <si>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</si>
  <si>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</si>
  <si>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</si>
  <si>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</si>
  <si>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</si>
  <si>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</si>
  <si>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</si>
  <si>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</si>
  <si>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</si>
  <si>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</si>
  <si>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</si>
  <si>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</si>
  <si>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</si>
  <si>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</si>
  <si>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</si>
  <si>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</si>
  <si>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</si>
  <si>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</si>
  <si>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</si>
  <si>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</si>
  <si>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</si>
  <si>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</si>
  <si>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</si>
  <si>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</si>
  <si>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</si>
  <si>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</si>
  <si>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</si>
  <si>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</si>
  <si>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</si>
  <si>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</si>
  <si>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</si>
  <si>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</si>
  <si>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</si>
  <si>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</si>
  <si>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</si>
  <si>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</si>
  <si>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</si>
  <si>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</si>
  <si>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</si>
  <si>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</si>
  <si>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</si>
  <si>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</si>
  <si>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</si>
  <si>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</si>
  <si>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</si>
  <si>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</si>
  <si>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</si>
  <si>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</si>
  <si>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</si>
  <si>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</si>
  <si>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</si>
  <si>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</si>
  <si>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</si>
  <si>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</si>
  <si>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</si>
  <si>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</si>
  <si>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</si>
  <si>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</si>
  <si>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</si>
  <si>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</si>
  <si>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</si>
  <si>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</si>
  <si>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</si>
  <si>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</si>
  <si>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</si>
  <si>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</si>
  <si>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</si>
  <si>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</si>
  <si>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</si>
  <si>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</si>
  <si>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</si>
  <si>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</si>
  <si>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</si>
  <si>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</si>
  <si>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</si>
  <si>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</si>
  <si>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</si>
  <si>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</si>
  <si>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</si>
  <si>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</si>
  <si>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</si>
  <si>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</si>
  <si>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</si>
  <si>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</si>
  <si>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</si>
  <si>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</si>
  <si>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</si>
  <si>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</si>
  <si>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</si>
  <si>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</si>
  <si>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</si>
  <si>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</si>
  <si>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</si>
  <si>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</si>
  <si>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</si>
  <si>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</si>
  <si>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</si>
  <si>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</si>
  <si>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</si>
  <si>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</si>
  <si>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</si>
  <si>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</si>
  <si>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</si>
  <si>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</si>
  <si>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</si>
  <si>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</si>
  <si>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</si>
  <si>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</si>
  <si>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</si>
  <si>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</si>
  <si>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</si>
  <si>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</si>
  <si>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</si>
  <si>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</si>
  <si>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</si>
  <si>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</si>
  <si>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</si>
  <si>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</si>
  <si>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</si>
  <si>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</si>
  <si>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</si>
  <si>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</si>
  <si>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</si>
  <si>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</si>
  <si>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</si>
  <si>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</si>
  <si>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</si>
  <si>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</si>
  <si>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</si>
  <si>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</si>
  <si>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</si>
  <si>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</si>
  <si>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</si>
  <si>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</si>
  <si>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</si>
  <si>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</si>
  <si>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</si>
  <si>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</si>
  <si>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</si>
  <si>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</si>
  <si>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</si>
  <si>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</si>
  <si>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</si>
  <si>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</si>
  <si>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</si>
  <si>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</si>
  <si>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</si>
  <si>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</si>
  <si>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</si>
  <si>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</si>
  <si>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</si>
  <si>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</si>
  <si>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</si>
  <si>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</si>
  <si>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</si>
  <si>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</si>
  <si>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</si>
  <si>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</si>
  <si>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</si>
  <si>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</si>
  <si>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</si>
  <si>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</si>
  <si>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</si>
  <si>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</si>
  <si>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</si>
  <si>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</si>
  <si>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</si>
  <si>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</si>
  <si>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</si>
  <si>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</si>
  <si>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</si>
  <si>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</si>
  <si>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</si>
  <si>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</si>
  <si>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</si>
  <si>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</si>
  <si>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</si>
  <si>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</si>
  <si>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</si>
  <si>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</si>
  <si>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</si>
  <si>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</si>
  <si>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</si>
  <si>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</si>
  <si>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</si>
  <si>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</si>
  <si>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</si>
  <si>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</si>
  <si>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</si>
  <si>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</si>
  <si>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</si>
  <si>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</si>
  <si>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</si>
  <si>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</si>
  <si>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</si>
  <si>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</si>
  <si>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</si>
  <si>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</si>
  <si>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</si>
  <si>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</si>
  <si>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</si>
  <si>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</si>
  <si>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</si>
  <si>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</si>
  <si>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</si>
  <si>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</si>
  <si>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</si>
  <si>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</si>
  <si>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</si>
  <si>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</si>
  <si>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</si>
  <si>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</si>
  <si>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</si>
  <si>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</si>
  <si>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</si>
  <si>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</si>
  <si>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</si>
  <si>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</si>
  <si>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</si>
  <si>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</si>
  <si>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</si>
  <si>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</si>
  <si>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</si>
  <si>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</si>
  <si>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</si>
  <si>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</si>
  <si>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</si>
  <si>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</si>
  <si>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</si>
  <si>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</si>
  <si>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</si>
  <si>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</si>
  <si>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</si>
  <si>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</si>
  <si>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</si>
  <si>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</si>
  <si>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</si>
  <si>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</si>
  <si>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</si>
  <si>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</si>
  <si>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</si>
  <si>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</si>
  <si>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</si>
  <si>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</si>
  <si>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</si>
  <si>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</si>
  <si>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</si>
  <si>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</si>
  <si>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</si>
  <si>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</si>
  <si>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</si>
  <si>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</si>
  <si>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</si>
  <si>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</si>
  <si>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</si>
  <si>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</si>
  <si>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</si>
  <si>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</si>
  <si>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</si>
  <si>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</si>
  <si>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</si>
  <si>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</si>
  <si>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</si>
  <si>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</si>
  <si>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</si>
  <si>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</si>
  <si>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</si>
  <si>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</si>
  <si>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</si>
  <si>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</si>
  <si>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</si>
  <si>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</si>
  <si>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</si>
  <si>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</si>
  <si>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</si>
  <si>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</si>
  <si>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</si>
  <si>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DATES LAUNCHED</t>
  </si>
  <si>
    <t>YEAR</t>
  </si>
  <si>
    <t xml:space="preserve"> DATES DEADLINE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</si>
  <si>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</si>
  <si>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</si>
  <si>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</si>
  <si>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</si>
  <si>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</si>
  <si>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</si>
  <si>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</si>
  <si>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</si>
  <si>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</si>
  <si>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</si>
  <si>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</si>
  <si>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</si>
  <si>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</si>
  <si>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</si>
  <si>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</si>
  <si>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</si>
  <si>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outcomes</t>
  </si>
  <si>
    <t>(Multiple Items)</t>
  </si>
  <si>
    <t>Goal</t>
  </si>
  <si>
    <t>Number Failed</t>
  </si>
  <si>
    <t>Number Canceled</t>
  </si>
  <si>
    <t>Percentage Successful</t>
  </si>
  <si>
    <t>Total Projects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</si>
  <si>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</si>
  <si>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</si>
  <si>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</si>
  <si>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</si>
  <si>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</si>
  <si>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</si>
  <si>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</si>
  <si>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</si>
  <si>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10000 to 14999</t>
  </si>
  <si>
    <t>30000 to 34999</t>
  </si>
  <si>
    <t>35000 to 39999</t>
  </si>
  <si>
    <t>40000 to 44999</t>
  </si>
  <si>
    <t>45000 to 49999</t>
  </si>
  <si>
    <t>50000 or More</t>
  </si>
  <si>
    <t>SUBCATEGORY</t>
  </si>
  <si>
    <t>PLAY</t>
  </si>
  <si>
    <t>Number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</si>
</sst>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rgb="FF2B2B2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165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[Kickstarter_Challengexlsx.xlsx]Theater Outcomes Base on Launch!PivotTable1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TH SarabunPSK" panose="020B0500040200020003" pitchFamily="34" charset="-34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TH SarabunPSK" panose="020B0500040200020003" pitchFamily="34" charset="-34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TH SarabunPSK" panose="020B0500040200020003" pitchFamily="34" charset="-34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625377472977176E-2"/>
          <c:y val="0.14011447607510599"/>
          <c:w val="0.79579727937233657"/>
          <c:h val="0.81214876033057848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Base on Launch'!$B$4:$B$5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Base on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Base on Launch'!$B$6:$B$18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3-1C44-9C58-CFF34346012D}"/>
            </c:ext>
          </c:extLst>
        </c:ser>
        <c:ser>
          <c:idx val="1"/>
          <c:order val="1"/>
          <c:tx>
            <c:strRef>
              <c:f>'Theater Outcomes Base on Launch'!$C$4:$C$5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Base on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Base on Launch'!$C$6:$C$18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3-1C44-9C58-CFF34346012D}"/>
            </c:ext>
          </c:extLst>
        </c:ser>
        <c:ser>
          <c:idx val="2"/>
          <c:order val="2"/>
          <c:tx>
            <c:strRef>
              <c:f>'Theater Outcomes Base on Launch'!$D$4:$D$5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Base on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Base on Launch'!$D$6:$D$18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3-1C44-9C58-CFF343460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516207"/>
        <c:axId val="523517855"/>
      </c:lineChart>
      <c:catAx>
        <c:axId val="52351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TH SarabunPSK" panose="020B0500040200020003" pitchFamily="34" charset="-34"/>
                <a:ea typeface="+mn-ea"/>
                <a:cs typeface="+mn-cs"/>
              </a:defRPr>
            </a:pPr>
            <a:endParaRPr lang="en-US"/>
          </a:p>
        </c:txPr>
        <c:crossAx val="523517855"/>
        <c:crosses val="autoZero"/>
        <c:auto val="1"/>
        <c:lblAlgn val="ctr"/>
        <c:lblOffset val="100"/>
        <c:noMultiLvlLbl val="0"/>
      </c:catAx>
      <c:valAx>
        <c:axId val="5235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TH SarabunPSK" panose="020B0500040200020003" pitchFamily="34" charset="-34"/>
                <a:ea typeface="+mn-ea"/>
                <a:cs typeface="+mn-cs"/>
              </a:defRPr>
            </a:pPr>
            <a:endParaRPr lang="en-US"/>
          </a:p>
        </c:txPr>
        <c:crossAx val="52351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TH SarabunPSK" panose="020B0500040200020003" pitchFamily="34" charset="-34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0"/>
    <a:lstStyle/>
    <a:p>
      <a:pPr>
        <a:defRPr baseline="0">
          <a:ln>
            <a:noFill/>
          </a:ln>
          <a:solidFill>
            <a:schemeClr val="tx1"/>
          </a:solidFill>
          <a:latin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990600</xdr:colOff>
      <xdr:row>2</xdr:row>
      <xdr:rowOff>139700</xdr:rowOff>
    </xdr:from>
    <xdr:to>
      <xdr:col>15</xdr:col>
      <xdr:colOff>457200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09F8B9-25A9-DB4C-8811-E14A16CF1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0.27061</cdr:x>
      <cdr:y>0.04683</cdr:y>
    </cdr:from>
    <cdr:to>
      <cdr:x>0.71864</cdr:x>
      <cdr:y>0.1157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8C2454-9134-1B42-911F-8661A94B0C21}"/>
            </a:ext>
          </a:extLst>
        </cdr:cNvPr>
        <cdr:cNvSpPr txBox="1"/>
      </cdr:nvSpPr>
      <cdr:spPr>
        <a:xfrm xmlns:a="http://schemas.openxmlformats.org/drawingml/2006/main">
          <a:off x="1917700" y="215900"/>
          <a:ext cx="31750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0.39427</cdr:x>
      <cdr:y>0.04683</cdr:y>
    </cdr:from>
    <cdr:to>
      <cdr:x>0.5233</cdr:x>
      <cdr:y>0.24518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5DFE5BA-5467-7046-9C69-93D20BAE3098}"/>
            </a:ext>
          </a:extLst>
        </cdr:cNvPr>
        <cdr:cNvSpPr txBox="1"/>
      </cdr:nvSpPr>
      <cdr:spPr>
        <a:xfrm xmlns:a="http://schemas.openxmlformats.org/drawingml/2006/main">
          <a:off x="2794000" y="215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0.13978</cdr:x>
      <cdr:y>0.04103</cdr:y>
    </cdr:from>
    <cdr:to>
      <cdr:x>0.78674</cdr:x>
      <cdr:y>0.13499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87A1061-7743-FA47-A12B-8F1844462BD3}"/>
            </a:ext>
          </a:extLst>
        </cdr:cNvPr>
        <cdr:cNvSpPr txBox="1"/>
      </cdr:nvSpPr>
      <cdr:spPr>
        <a:xfrm xmlns:a="http://schemas.openxmlformats.org/drawingml/2006/main">
          <a:off x="990600" y="203199"/>
          <a:ext cx="4584700" cy="465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 b="1">
              <a:solidFill>
                <a:schemeClr val="tx2"/>
              </a:solidFill>
            </a:rPr>
            <a:t>Theater</a:t>
          </a:r>
          <a:r>
            <a:rPr lang="en-US" sz="2000" b="1" baseline="0">
              <a:solidFill>
                <a:schemeClr val="tx2"/>
              </a:solidFill>
            </a:rPr>
            <a:t> Outcomes Base Vs Launch Dates</a:t>
          </a:r>
          <a:endParaRPr lang="en-US" sz="2000" b="1">
            <a:solidFill>
              <a:schemeClr val="tx2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12.850240162035" createdVersion="7" refreshedVersion="7" minRefreshableVersion="3" recordCount="4115" xr:uid="{CA67160A-A19F-7842-A854-D259A3A251F4}">
  <cacheSource type="worksheet">
    <worksheetSource ref="A1:Q1048576" sheet="Kickstarter"/>
  </cacheSource>
  <cacheFields count="19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 DATES DEADLINE" numFmtId="165">
      <sharedItems containsNonDate="0" containsDate="1" containsString="0" containsBlank="1" minDate="2009-08-10T19:26:00" maxDate="2017-05-03T19:12:00"/>
    </cacheField>
    <cacheField name="DATES LAUNCHED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8" base="15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5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x v="0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d v="2015-07-23T03:00:00"/>
    <x v="0"/>
    <x v="0"/>
  </r>
  <r>
    <n v="1"/>
    <x v="1"/>
    <s v="A Hannibal TV Show Fan Convention and Art Collective"/>
    <n v="10275"/>
    <n v="14653"/>
    <x v="0"/>
    <s v="US"/>
    <s v="USD"/>
    <n v="1488464683"/>
    <n v="1485872683"/>
    <b v="0"/>
    <n v="79"/>
    <b v="1"/>
    <x v="0"/>
    <d v="2017-03-02T14:24:43"/>
    <x v="1"/>
    <x v="1"/>
  </r>
  <r>
    <n v="2"/>
    <x v="2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d v="2016-02-15T16:51:23"/>
    <x v="2"/>
    <x v="2"/>
  </r>
  <r>
    <n v="3"/>
    <x v="3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d v="2014-08-07T12:21:47"/>
    <x v="3"/>
    <x v="3"/>
  </r>
  <r>
    <n v="4"/>
    <x v="4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d v="2015-12-19T20:01:19"/>
    <x v="4"/>
    <x v="0"/>
  </r>
  <r>
    <n v="5"/>
    <x v="5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d v="2016-07-29T05:35:00"/>
    <x v="5"/>
    <x v="2"/>
  </r>
  <r>
    <n v="6"/>
    <x v="6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d v="2014-06-14T01:44:10"/>
    <x v="6"/>
    <x v="3"/>
  </r>
  <r>
    <n v="7"/>
    <x v="7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d v="2016-07-05T01:07:47"/>
    <x v="7"/>
    <x v="2"/>
  </r>
  <r>
    <n v="8"/>
    <x v="8"/>
    <s v="Help us raise the funds to film our pilot episode!"/>
    <n v="3500"/>
    <n v="3501.52"/>
    <x v="0"/>
    <s v="US"/>
    <s v="USD"/>
    <n v="1460754000"/>
    <n v="1460155212"/>
    <b v="0"/>
    <n v="12"/>
    <b v="1"/>
    <x v="0"/>
    <d v="2016-04-15T21:00:00"/>
    <x v="8"/>
    <x v="2"/>
  </r>
  <r>
    <n v="9"/>
    <x v="9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d v="2016-04-17T02:29:04"/>
    <x v="9"/>
    <x v="2"/>
  </r>
  <r>
    <n v="10"/>
    <x v="10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d v="2014-06-25T01:37:59"/>
    <x v="10"/>
    <x v="3"/>
  </r>
  <r>
    <n v="11"/>
    <x v="11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d v="2016-08-22T03:00:00"/>
    <x v="11"/>
    <x v="2"/>
  </r>
  <r>
    <n v="12"/>
    <x v="12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d v="2014-07-16T03:00:00"/>
    <x v="12"/>
    <x v="3"/>
  </r>
  <r>
    <n v="13"/>
    <x v="13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d v="2016-06-23T20:27:00"/>
    <x v="13"/>
    <x v="2"/>
  </r>
  <r>
    <n v="14"/>
    <x v="14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d v="2014-07-13T13:59:00"/>
    <x v="14"/>
    <x v="3"/>
  </r>
  <r>
    <n v="15"/>
    <x v="15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d v="2015-09-27T20:14:00"/>
    <x v="15"/>
    <x v="0"/>
  </r>
  <r>
    <n v="16"/>
    <x v="16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d v="2014-06-16T05:30:00"/>
    <x v="16"/>
    <x v="3"/>
  </r>
  <r>
    <n v="17"/>
    <x v="17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d v="2014-11-04T18:33:42"/>
    <x v="17"/>
    <x v="3"/>
  </r>
  <r>
    <n v="18"/>
    <x v="18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d v="2014-09-17T13:00:56"/>
    <x v="18"/>
    <x v="3"/>
  </r>
  <r>
    <n v="19"/>
    <x v="19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d v="2015-07-20T19:35:34"/>
    <x v="19"/>
    <x v="0"/>
  </r>
  <r>
    <n v="20"/>
    <x v="20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d v="2015-09-13T18:11:52"/>
    <x v="20"/>
    <x v="0"/>
  </r>
  <r>
    <n v="21"/>
    <x v="21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d v="2014-09-26T15:03:09"/>
    <x v="21"/>
    <x v="3"/>
  </r>
  <r>
    <n v="22"/>
    <x v="22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d v="2015-01-01T07:59:00"/>
    <x v="22"/>
    <x v="3"/>
  </r>
  <r>
    <n v="23"/>
    <x v="23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d v="2015-04-30T15:20:00"/>
    <x v="23"/>
    <x v="0"/>
  </r>
  <r>
    <n v="24"/>
    <x v="24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d v="2015-09-15T19:39:00"/>
    <x v="24"/>
    <x v="0"/>
  </r>
  <r>
    <n v="25"/>
    <x v="25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d v="2016-01-09T00:36:01"/>
    <x v="25"/>
    <x v="0"/>
  </r>
  <r>
    <n v="26"/>
    <x v="26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d v="2014-08-17T12:22:24"/>
    <x v="26"/>
    <x v="3"/>
  </r>
  <r>
    <n v="27"/>
    <x v="27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d v="2014-11-16T04:57:13"/>
    <x v="27"/>
    <x v="3"/>
  </r>
  <r>
    <n v="28"/>
    <x v="28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d v="2015-12-16T23:08:04"/>
    <x v="28"/>
    <x v="0"/>
  </r>
  <r>
    <n v="29"/>
    <x v="29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d v="2014-07-22T16:09:28"/>
    <x v="29"/>
    <x v="3"/>
  </r>
  <r>
    <n v="30"/>
    <x v="30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d v="2014-08-21T07:01:55"/>
    <x v="30"/>
    <x v="3"/>
  </r>
  <r>
    <n v="31"/>
    <x v="31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d v="2016-01-25T19:00:34"/>
    <x v="31"/>
    <x v="2"/>
  </r>
  <r>
    <n v="32"/>
    <x v="32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d v="2016-05-13T03:59:00"/>
    <x v="32"/>
    <x v="2"/>
  </r>
  <r>
    <n v="33"/>
    <x v="33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d v="2015-11-08T16:51:41"/>
    <x v="33"/>
    <x v="0"/>
  </r>
  <r>
    <n v="34"/>
    <x v="34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d v="2014-08-05T07:43:21"/>
    <x v="34"/>
    <x v="3"/>
  </r>
  <r>
    <n v="35"/>
    <x v="35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d v="2015-04-28T00:00:00"/>
    <x v="35"/>
    <x v="0"/>
  </r>
  <r>
    <n v="36"/>
    <x v="36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d v="2015-04-04T06:22:05"/>
    <x v="36"/>
    <x v="0"/>
  </r>
  <r>
    <n v="37"/>
    <x v="37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d v="2015-02-27T16:37:59"/>
    <x v="37"/>
    <x v="0"/>
  </r>
  <r>
    <n v="38"/>
    <x v="38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d v="2013-05-11T01:22:24"/>
    <x v="38"/>
    <x v="4"/>
  </r>
  <r>
    <n v="39"/>
    <x v="39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d v="2014-05-25T22:59:00"/>
    <x v="39"/>
    <x v="3"/>
  </r>
  <r>
    <n v="40"/>
    <x v="40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d v="2014-06-19T04:00:00"/>
    <x v="40"/>
    <x v="3"/>
  </r>
  <r>
    <n v="41"/>
    <x v="41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d v="2014-10-05T13:39:14"/>
    <x v="41"/>
    <x v="3"/>
  </r>
  <r>
    <n v="42"/>
    <x v="42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d v="2014-12-28T15:20:26"/>
    <x v="42"/>
    <x v="3"/>
  </r>
  <r>
    <n v="43"/>
    <x v="43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d v="2014-07-13T00:00:00"/>
    <x v="43"/>
    <x v="3"/>
  </r>
  <r>
    <n v="44"/>
    <x v="44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d v="2014-10-07T02:22:17"/>
    <x v="44"/>
    <x v="3"/>
  </r>
  <r>
    <n v="45"/>
    <x v="45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d v="2016-04-27T14:58:27"/>
    <x v="45"/>
    <x v="2"/>
  </r>
  <r>
    <n v="46"/>
    <x v="46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d v="2015-12-15T23:09:34"/>
    <x v="46"/>
    <x v="0"/>
  </r>
  <r>
    <n v="47"/>
    <x v="47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d v="2014-12-19T20:40:07"/>
    <x v="47"/>
    <x v="3"/>
  </r>
  <r>
    <n v="48"/>
    <x v="48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d v="2015-03-01T12:00:00"/>
    <x v="48"/>
    <x v="0"/>
  </r>
  <r>
    <n v="49"/>
    <x v="49"/>
    <s v="Driving Jersey is real people telling real stories."/>
    <n v="12000"/>
    <n v="12000"/>
    <x v="0"/>
    <s v="US"/>
    <s v="USD"/>
    <n v="1445660045"/>
    <n v="1443068045"/>
    <b v="0"/>
    <n v="87"/>
    <b v="1"/>
    <x v="0"/>
    <d v="2015-10-24T04:14:05"/>
    <x v="49"/>
    <x v="0"/>
  </r>
  <r>
    <n v="50"/>
    <x v="50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d v="2015-01-30T17:00:00"/>
    <x v="50"/>
    <x v="3"/>
  </r>
  <r>
    <n v="51"/>
    <x v="51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d v="2015-08-10T22:17:17"/>
    <x v="51"/>
    <x v="0"/>
  </r>
  <r>
    <n v="52"/>
    <x v="52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d v="2014-07-17T16:50:46"/>
    <x v="52"/>
    <x v="3"/>
  </r>
  <r>
    <n v="53"/>
    <x v="53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d v="2014-04-04T22:00:00"/>
    <x v="53"/>
    <x v="3"/>
  </r>
  <r>
    <n v="54"/>
    <x v="54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d v="2015-12-25T17:07:01"/>
    <x v="54"/>
    <x v="0"/>
  </r>
  <r>
    <n v="55"/>
    <x v="55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d v="2016-05-27T23:15:16"/>
    <x v="55"/>
    <x v="2"/>
  </r>
  <r>
    <n v="56"/>
    <x v="56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d v="2015-06-08T16:00:00"/>
    <x v="56"/>
    <x v="0"/>
  </r>
  <r>
    <n v="57"/>
    <x v="57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d v="2015-04-25T19:59:22"/>
    <x v="57"/>
    <x v="0"/>
  </r>
  <r>
    <n v="58"/>
    <x v="58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d v="2014-11-19T18:52:52"/>
    <x v="58"/>
    <x v="3"/>
  </r>
  <r>
    <n v="59"/>
    <x v="59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d v="2015-09-14T21:00:00"/>
    <x v="59"/>
    <x v="0"/>
  </r>
  <r>
    <n v="60"/>
    <x v="60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d v="2014-03-23T00:00:00"/>
    <x v="60"/>
    <x v="3"/>
  </r>
  <r>
    <n v="61"/>
    <x v="61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d v="2013-06-06T19:32:37"/>
    <x v="61"/>
    <x v="4"/>
  </r>
  <r>
    <n v="62"/>
    <x v="62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d v="2013-03-03T19:11:18"/>
    <x v="62"/>
    <x v="4"/>
  </r>
  <r>
    <n v="63"/>
    <x v="63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d v="2013-12-28T04:59:00"/>
    <x v="63"/>
    <x v="4"/>
  </r>
  <r>
    <n v="64"/>
    <x v="64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d v="2013-07-08T00:26:21"/>
    <x v="64"/>
    <x v="4"/>
  </r>
  <r>
    <n v="65"/>
    <x v="65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d v="2014-08-11T05:59:00"/>
    <x v="65"/>
    <x v="3"/>
  </r>
  <r>
    <n v="66"/>
    <x v="66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d v="2016-07-18T20:23:40"/>
    <x v="66"/>
    <x v="2"/>
  </r>
  <r>
    <n v="67"/>
    <x v="67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d v="2012-07-15T14:00:04"/>
    <x v="67"/>
    <x v="5"/>
  </r>
  <r>
    <n v="68"/>
    <x v="68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d v="2014-02-23T13:39:51"/>
    <x v="68"/>
    <x v="3"/>
  </r>
  <r>
    <n v="69"/>
    <x v="69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d v="2011-10-02T06:59:00"/>
    <x v="69"/>
    <x v="6"/>
  </r>
  <r>
    <n v="70"/>
    <x v="70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d v="2011-09-04T21:30:45"/>
    <x v="70"/>
    <x v="6"/>
  </r>
  <r>
    <n v="71"/>
    <x v="71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d v="2012-05-28T06:30:57"/>
    <x v="71"/>
    <x v="5"/>
  </r>
  <r>
    <n v="72"/>
    <x v="72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d v="2012-11-15T00:00:00"/>
    <x v="72"/>
    <x v="5"/>
  </r>
  <r>
    <n v="73"/>
    <x v="73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d v="2011-05-03T03:59:00"/>
    <x v="73"/>
    <x v="6"/>
  </r>
  <r>
    <n v="74"/>
    <x v="74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d v="2016-01-21T11:41:35"/>
    <x v="74"/>
    <x v="0"/>
  </r>
  <r>
    <n v="75"/>
    <x v="75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d v="2013-04-23T05:01:12"/>
    <x v="75"/>
    <x v="4"/>
  </r>
  <r>
    <n v="76"/>
    <x v="76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d v="2011-12-27T17:35:58"/>
    <x v="76"/>
    <x v="6"/>
  </r>
  <r>
    <n v="77"/>
    <x v="77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d v="2012-05-21T02:59:00"/>
    <x v="77"/>
    <x v="5"/>
  </r>
  <r>
    <n v="78"/>
    <x v="78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d v="2016-09-01T17:32:01"/>
    <x v="78"/>
    <x v="2"/>
  </r>
  <r>
    <n v="79"/>
    <x v="79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d v="2014-04-25T18:38:13"/>
    <x v="79"/>
    <x v="3"/>
  </r>
  <r>
    <n v="80"/>
    <x v="80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d v="2013-12-10T02:00:56"/>
    <x v="80"/>
    <x v="4"/>
  </r>
  <r>
    <n v="81"/>
    <x v="81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d v="2012-07-14T03:02:00"/>
    <x v="81"/>
    <x v="5"/>
  </r>
  <r>
    <n v="82"/>
    <x v="82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d v="2011-10-09T19:41:01"/>
    <x v="82"/>
    <x v="6"/>
  </r>
  <r>
    <n v="83"/>
    <x v="83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d v="2015-02-22T11:30:00"/>
    <x v="83"/>
    <x v="0"/>
  </r>
  <r>
    <n v="84"/>
    <x v="84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d v="2011-05-15T18:11:26"/>
    <x v="84"/>
    <x v="6"/>
  </r>
  <r>
    <n v="85"/>
    <x v="85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d v="2011-09-23T03:00:37"/>
    <x v="85"/>
    <x v="6"/>
  </r>
  <r>
    <n v="86"/>
    <x v="86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d v="2015-12-27T14:20:45"/>
    <x v="86"/>
    <x v="0"/>
  </r>
  <r>
    <n v="87"/>
    <x v="87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d v="2010-06-03T01:41:00"/>
    <x v="87"/>
    <x v="7"/>
  </r>
  <r>
    <n v="88"/>
    <x v="88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d v="2014-06-22T15:48:51"/>
    <x v="88"/>
    <x v="3"/>
  </r>
  <r>
    <n v="89"/>
    <x v="89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d v="2013-06-02T18:03:12"/>
    <x v="89"/>
    <x v="4"/>
  </r>
  <r>
    <n v="90"/>
    <x v="90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d v="2011-07-12T07:08:19"/>
    <x v="90"/>
    <x v="6"/>
  </r>
  <r>
    <n v="91"/>
    <x v="91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d v="2011-05-17T09:39:24"/>
    <x v="91"/>
    <x v="6"/>
  </r>
  <r>
    <n v="92"/>
    <x v="92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d v="2017-02-01T08:00:00"/>
    <x v="92"/>
    <x v="2"/>
  </r>
  <r>
    <n v="93"/>
    <x v="93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d v="2012-07-03T21:00:00"/>
    <x v="93"/>
    <x v="5"/>
  </r>
  <r>
    <n v="94"/>
    <x v="94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d v="2014-04-07T17:13:42"/>
    <x v="94"/>
    <x v="3"/>
  </r>
  <r>
    <n v="95"/>
    <x v="95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d v="2012-02-26T00:07:21"/>
    <x v="95"/>
    <x v="5"/>
  </r>
  <r>
    <n v="96"/>
    <x v="96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d v="2010-08-01T03:00:00"/>
    <x v="96"/>
    <x v="7"/>
  </r>
  <r>
    <n v="97"/>
    <x v="97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d v="2011-07-12T03:14:42"/>
    <x v="97"/>
    <x v="6"/>
  </r>
  <r>
    <n v="98"/>
    <x v="98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d v="2012-12-07T23:30:00"/>
    <x v="98"/>
    <x v="5"/>
  </r>
  <r>
    <n v="99"/>
    <x v="99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d v="2014-01-22T21:39:59"/>
    <x v="99"/>
    <x v="4"/>
  </r>
  <r>
    <n v="100"/>
    <x v="100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d v="2012-11-04T19:04:46"/>
    <x v="100"/>
    <x v="5"/>
  </r>
  <r>
    <n v="101"/>
    <x v="101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d v="2013-01-24T18:38:30"/>
    <x v="101"/>
    <x v="5"/>
  </r>
  <r>
    <n v="102"/>
    <x v="102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d v="2010-12-23T03:08:53"/>
    <x v="102"/>
    <x v="7"/>
  </r>
  <r>
    <n v="103"/>
    <x v="103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d v="2014-03-07T19:20:30"/>
    <x v="103"/>
    <x v="3"/>
  </r>
  <r>
    <n v="104"/>
    <x v="104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d v="2011-04-03T01:00:00"/>
    <x v="104"/>
    <x v="6"/>
  </r>
  <r>
    <n v="105"/>
    <x v="105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d v="2016-05-14T00:00:00"/>
    <x v="105"/>
    <x v="2"/>
  </r>
  <r>
    <n v="106"/>
    <x v="106"/>
    <s v="A Boy. A Girl. A Car. A Serial Killer."/>
    <n v="5000"/>
    <n v="5025"/>
    <x v="0"/>
    <s v="US"/>
    <s v="USD"/>
    <n v="1333391901"/>
    <n v="1332182301"/>
    <b v="0"/>
    <n v="27"/>
    <b v="1"/>
    <x v="1"/>
    <d v="2012-04-02T18:38:21"/>
    <x v="106"/>
    <x v="5"/>
  </r>
  <r>
    <n v="107"/>
    <x v="107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d v="2011-04-24T23:34:47"/>
    <x v="107"/>
    <x v="6"/>
  </r>
  <r>
    <n v="108"/>
    <x v="108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d v="2013-05-31T14:42:50"/>
    <x v="108"/>
    <x v="4"/>
  </r>
  <r>
    <n v="109"/>
    <x v="109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d v="2011-02-26T00:37:10"/>
    <x v="109"/>
    <x v="6"/>
  </r>
  <r>
    <n v="110"/>
    <x v="110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d v="2013-11-14T05:59:00"/>
    <x v="110"/>
    <x v="4"/>
  </r>
  <r>
    <n v="111"/>
    <x v="111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d v="2015-05-31T07:59:47"/>
    <x v="111"/>
    <x v="0"/>
  </r>
  <r>
    <n v="112"/>
    <x v="112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d v="2014-04-13T02:00:00"/>
    <x v="112"/>
    <x v="3"/>
  </r>
  <r>
    <n v="113"/>
    <x v="113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d v="2011-08-06T15:00:00"/>
    <x v="113"/>
    <x v="6"/>
  </r>
  <r>
    <n v="114"/>
    <x v="114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d v="2012-01-13T06:34:48"/>
    <x v="114"/>
    <x v="6"/>
  </r>
  <r>
    <n v="115"/>
    <x v="115"/>
    <s v="Never judge a book (or a lover) by their cover."/>
    <n v="450"/>
    <n v="632"/>
    <x v="0"/>
    <s v="US"/>
    <s v="USD"/>
    <n v="1328377444"/>
    <n v="1326217444"/>
    <b v="0"/>
    <n v="22"/>
    <b v="1"/>
    <x v="1"/>
    <d v="2012-02-04T17:44:04"/>
    <x v="115"/>
    <x v="5"/>
  </r>
  <r>
    <n v="116"/>
    <x v="116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d v="2011-04-08T10:55:55"/>
    <x v="116"/>
    <x v="6"/>
  </r>
  <r>
    <n v="117"/>
    <x v="117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d v="2010-06-09T19:00:00"/>
    <x v="117"/>
    <x v="7"/>
  </r>
  <r>
    <n v="118"/>
    <x v="118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d v="2011-07-29T01:17:16"/>
    <x v="118"/>
    <x v="6"/>
  </r>
  <r>
    <n v="119"/>
    <x v="119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d v="2011-08-13T23:00:00"/>
    <x v="119"/>
    <x v="6"/>
  </r>
  <r>
    <n v="120"/>
    <x v="120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d v="2016-10-03T01:11:47"/>
    <x v="120"/>
    <x v="2"/>
  </r>
  <r>
    <n v="121"/>
    <x v="121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d v="2015-04-18T10:16:00"/>
    <x v="121"/>
    <x v="0"/>
  </r>
  <r>
    <n v="122"/>
    <x v="122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d v="2016-10-10T10:21:47"/>
    <x v="122"/>
    <x v="2"/>
  </r>
  <r>
    <n v="123"/>
    <x v="123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d v="2014-10-28T22:00:00"/>
    <x v="123"/>
    <x v="3"/>
  </r>
  <r>
    <n v="124"/>
    <x v="124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d v="2015-05-15T22:17:22"/>
    <x v="124"/>
    <x v="0"/>
  </r>
  <r>
    <n v="125"/>
    <x v="125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d v="2017-02-03T23:51:20"/>
    <x v="125"/>
    <x v="2"/>
  </r>
  <r>
    <n v="126"/>
    <x v="126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d v="2015-06-11T02:00:00"/>
    <x v="126"/>
    <x v="0"/>
  </r>
  <r>
    <n v="127"/>
    <x v="127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d v="2015-04-03T13:59:01"/>
    <x v="127"/>
    <x v="0"/>
  </r>
  <r>
    <n v="128"/>
    <x v="128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d v="2016-10-20T05:28:13"/>
    <x v="128"/>
    <x v="2"/>
  </r>
  <r>
    <n v="129"/>
    <x v="129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d v="2014-10-30T22:29:43"/>
    <x v="129"/>
    <x v="3"/>
  </r>
  <r>
    <n v="130"/>
    <x v="130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d v="2014-06-16T20:16:00"/>
    <x v="130"/>
    <x v="3"/>
  </r>
  <r>
    <n v="131"/>
    <x v="131"/>
    <s v="I"/>
    <n v="1200"/>
    <n v="0"/>
    <x v="1"/>
    <s v="US"/>
    <s v="USD"/>
    <n v="1467763200"/>
    <n v="1466453161"/>
    <b v="0"/>
    <n v="0"/>
    <b v="0"/>
    <x v="2"/>
    <d v="2016-07-06T00:00:00"/>
    <x v="131"/>
    <x v="2"/>
  </r>
  <r>
    <n v="132"/>
    <x v="132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d v="2014-11-07T20:30:07"/>
    <x v="132"/>
    <x v="3"/>
  </r>
  <r>
    <n v="133"/>
    <x v="133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d v="2016-05-31T17:31:00"/>
    <x v="133"/>
    <x v="2"/>
  </r>
  <r>
    <n v="134"/>
    <x v="134"/>
    <s v="steampunk  remake of &quot;a Christmas carol&quot;"/>
    <n v="5000"/>
    <n v="0"/>
    <x v="1"/>
    <s v="US"/>
    <s v="USD"/>
    <n v="1441386000"/>
    <n v="1438811418"/>
    <b v="0"/>
    <n v="0"/>
    <b v="0"/>
    <x v="2"/>
    <d v="2015-09-04T17:00:00"/>
    <x v="134"/>
    <x v="0"/>
  </r>
  <r>
    <n v="135"/>
    <x v="135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d v="2014-07-01T19:00:00"/>
    <x v="135"/>
    <x v="3"/>
  </r>
  <r>
    <n v="136"/>
    <x v="136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d v="2015-05-16T10:16:00"/>
    <x v="136"/>
    <x v="0"/>
  </r>
  <r>
    <n v="137"/>
    <x v="137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d v="2015-10-12T13:46:33"/>
    <x v="137"/>
    <x v="0"/>
  </r>
  <r>
    <n v="138"/>
    <x v="138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d v="2015-08-01T04:59:00"/>
    <x v="138"/>
    <x v="0"/>
  </r>
  <r>
    <n v="139"/>
    <x v="139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d v="2015-07-12T22:06:12"/>
    <x v="139"/>
    <x v="0"/>
  </r>
  <r>
    <n v="140"/>
    <x v="140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d v="2015-03-20T03:45:32"/>
    <x v="140"/>
    <x v="0"/>
  </r>
  <r>
    <n v="141"/>
    <x v="141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d v="2015-05-31T03:40:23"/>
    <x v="141"/>
    <x v="0"/>
  </r>
  <r>
    <n v="142"/>
    <x v="142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d v="2014-11-16T22:26:18"/>
    <x v="142"/>
    <x v="3"/>
  </r>
  <r>
    <n v="143"/>
    <x v="143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d v="2016-09-03T05:55:00"/>
    <x v="143"/>
    <x v="2"/>
  </r>
  <r>
    <n v="144"/>
    <x v="144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d v="2015-04-13T17:17:52"/>
    <x v="144"/>
    <x v="0"/>
  </r>
  <r>
    <n v="145"/>
    <x v="145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d v="2015-08-11T13:00:52"/>
    <x v="145"/>
    <x v="0"/>
  </r>
  <r>
    <n v="146"/>
    <x v="146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d v="2017-01-18T00:23:18"/>
    <x v="146"/>
    <x v="2"/>
  </r>
  <r>
    <n v="147"/>
    <x v="147"/>
    <s v="Film makers catch live footage beyond their wildest dreams."/>
    <n v="7000"/>
    <n v="0"/>
    <x v="1"/>
    <s v="GB"/>
    <s v="GBP"/>
    <n v="1420741080"/>
    <n v="1417026340"/>
    <b v="0"/>
    <n v="0"/>
    <b v="0"/>
    <x v="2"/>
    <d v="2015-01-08T18:18:00"/>
    <x v="147"/>
    <x v="3"/>
  </r>
  <r>
    <n v="148"/>
    <x v="148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d v="2016-02-27T06:45:36"/>
    <x v="148"/>
    <x v="2"/>
  </r>
  <r>
    <n v="149"/>
    <x v="149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d v="2014-12-25T08:00:00"/>
    <x v="149"/>
    <x v="3"/>
  </r>
  <r>
    <n v="150"/>
    <x v="150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d v="2015-05-26T03:53:02"/>
    <x v="150"/>
    <x v="0"/>
  </r>
  <r>
    <n v="151"/>
    <x v="151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d v="2015-06-18T13:13:11"/>
    <x v="151"/>
    <x v="0"/>
  </r>
  <r>
    <n v="152"/>
    <x v="152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d v="2014-09-23T01:51:40"/>
    <x v="152"/>
    <x v="3"/>
  </r>
  <r>
    <n v="153"/>
    <x v="153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d v="2014-12-02T15:04:04"/>
    <x v="153"/>
    <x v="3"/>
  </r>
  <r>
    <n v="154"/>
    <x v="154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d v="2015-06-03T13:08:15"/>
    <x v="154"/>
    <x v="0"/>
  </r>
  <r>
    <n v="155"/>
    <x v="155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d v="2015-07-23T13:25:35"/>
    <x v="155"/>
    <x v="0"/>
  </r>
  <r>
    <n v="156"/>
    <x v="156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d v="2014-08-03T02:59:56"/>
    <x v="156"/>
    <x v="3"/>
  </r>
  <r>
    <n v="157"/>
    <x v="157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d v="2016-02-26T21:52:52"/>
    <x v="157"/>
    <x v="2"/>
  </r>
  <r>
    <n v="158"/>
    <x v="158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d v="2014-10-22T01:50:28"/>
    <x v="158"/>
    <x v="3"/>
  </r>
  <r>
    <n v="159"/>
    <x v="159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d v="2016-07-03T10:25:45"/>
    <x v="159"/>
    <x v="2"/>
  </r>
  <r>
    <n v="160"/>
    <x v="160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d v="2015-08-15T21:54:51"/>
    <x v="160"/>
    <x v="0"/>
  </r>
  <r>
    <n v="161"/>
    <x v="161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d v="2014-07-02T16:29:55"/>
    <x v="161"/>
    <x v="3"/>
  </r>
  <r>
    <n v="162"/>
    <x v="162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d v="2014-08-16T23:42:00"/>
    <x v="162"/>
    <x v="3"/>
  </r>
  <r>
    <n v="163"/>
    <x v="163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d v="2015-10-01T00:00:00"/>
    <x v="163"/>
    <x v="0"/>
  </r>
  <r>
    <n v="164"/>
    <x v="164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d v="2014-09-19T18:18:21"/>
    <x v="164"/>
    <x v="3"/>
  </r>
  <r>
    <n v="165"/>
    <x v="165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d v="2016-01-12T15:48:44"/>
    <x v="165"/>
    <x v="0"/>
  </r>
  <r>
    <n v="166"/>
    <x v="166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d v="2017-01-16T01:49:22"/>
    <x v="166"/>
    <x v="2"/>
  </r>
  <r>
    <n v="167"/>
    <x v="167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d v="2015-08-04T22:15:35"/>
    <x v="167"/>
    <x v="0"/>
  </r>
  <r>
    <n v="168"/>
    <x v="168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d v="2015-03-19T19:02:50"/>
    <x v="168"/>
    <x v="0"/>
  </r>
  <r>
    <n v="169"/>
    <x v="169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d v="2014-10-18T12:07:39"/>
    <x v="169"/>
    <x v="3"/>
  </r>
  <r>
    <n v="170"/>
    <x v="170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d v="2015-08-30T05:28:00"/>
    <x v="170"/>
    <x v="0"/>
  </r>
  <r>
    <n v="171"/>
    <x v="171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d v="2016-08-12T04:20:14"/>
    <x v="171"/>
    <x v="2"/>
  </r>
  <r>
    <n v="172"/>
    <x v="172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d v="2015-03-19T08:28:43"/>
    <x v="172"/>
    <x v="0"/>
  </r>
  <r>
    <n v="173"/>
    <x v="173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d v="2015-02-28T13:45:08"/>
    <x v="173"/>
    <x v="0"/>
  </r>
  <r>
    <n v="174"/>
    <x v="174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d v="2015-05-08T18:12:56"/>
    <x v="174"/>
    <x v="0"/>
  </r>
  <r>
    <n v="175"/>
    <x v="175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d v="2014-08-29T18:40:11"/>
    <x v="175"/>
    <x v="3"/>
  </r>
  <r>
    <n v="176"/>
    <x v="176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d v="2015-08-05T19:46:39"/>
    <x v="176"/>
    <x v="0"/>
  </r>
  <r>
    <n v="177"/>
    <x v="177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d v="2015-03-24T00:08:46"/>
    <x v="177"/>
    <x v="0"/>
  </r>
  <r>
    <n v="178"/>
    <x v="178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d v="2015-11-26T23:55:45"/>
    <x v="178"/>
    <x v="0"/>
  </r>
  <r>
    <n v="179"/>
    <x v="179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d v="2016-03-04T01:55:55"/>
    <x v="179"/>
    <x v="2"/>
  </r>
  <r>
    <n v="180"/>
    <x v="180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d v="2015-04-13T19:00:00"/>
    <x v="180"/>
    <x v="0"/>
  </r>
  <r>
    <n v="181"/>
    <x v="181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d v="2015-06-22T17:48:15"/>
    <x v="181"/>
    <x v="0"/>
  </r>
  <r>
    <n v="182"/>
    <x v="182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d v="2017-01-07T00:17:12"/>
    <x v="182"/>
    <x v="2"/>
  </r>
  <r>
    <n v="183"/>
    <x v="183"/>
    <s v="Don't kill me until I meet my Dad"/>
    <n v="12500"/>
    <n v="4482"/>
    <x v="2"/>
    <s v="GB"/>
    <s v="GBP"/>
    <n v="1417033610"/>
    <n v="1414438010"/>
    <b v="0"/>
    <n v="12"/>
    <b v="0"/>
    <x v="3"/>
    <d v="2014-11-26T20:26:50"/>
    <x v="183"/>
    <x v="3"/>
  </r>
  <r>
    <n v="184"/>
    <x v="184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d v="2014-09-01T03:59:00"/>
    <x v="184"/>
    <x v="3"/>
  </r>
  <r>
    <n v="185"/>
    <x v="185"/>
    <s v="Love has no boundaries!"/>
    <n v="40000"/>
    <n v="2200"/>
    <x v="2"/>
    <s v="NO"/>
    <s v="NOK"/>
    <n v="1471557139"/>
    <n v="1468965139"/>
    <b v="0"/>
    <n v="10"/>
    <b v="0"/>
    <x v="3"/>
    <d v="2016-08-18T21:52:19"/>
    <x v="185"/>
    <x v="2"/>
  </r>
  <r>
    <n v="186"/>
    <x v="186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d v="2017-03-03T20:00:00"/>
    <x v="186"/>
    <x v="1"/>
  </r>
  <r>
    <n v="187"/>
    <x v="187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d v="2015-07-21T06:59:00"/>
    <x v="187"/>
    <x v="0"/>
  </r>
  <r>
    <n v="188"/>
    <x v="188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d v="2014-09-05T04:23:35"/>
    <x v="188"/>
    <x v="3"/>
  </r>
  <r>
    <n v="189"/>
    <x v="189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d v="2016-09-03T16:34:37"/>
    <x v="189"/>
    <x v="2"/>
  </r>
  <r>
    <n v="190"/>
    <x v="190"/>
    <s v="Because hope can be a 4 letter word"/>
    <n v="12000"/>
    <n v="50"/>
    <x v="2"/>
    <s v="US"/>
    <s v="USD"/>
    <n v="1466091446"/>
    <n v="1465227446"/>
    <b v="0"/>
    <n v="1"/>
    <b v="0"/>
    <x v="3"/>
    <d v="2016-06-16T15:37:26"/>
    <x v="190"/>
    <x v="2"/>
  </r>
  <r>
    <n v="191"/>
    <x v="191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d v="2015-10-02T10:35:38"/>
    <x v="191"/>
    <x v="0"/>
  </r>
  <r>
    <n v="192"/>
    <x v="192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d v="2014-10-17T19:00:32"/>
    <x v="192"/>
    <x v="3"/>
  </r>
  <r>
    <n v="193"/>
    <x v="193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d v="2014-11-28T23:26:06"/>
    <x v="193"/>
    <x v="3"/>
  </r>
  <r>
    <n v="194"/>
    <x v="194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d v="2016-03-06T23:55:31"/>
    <x v="194"/>
    <x v="2"/>
  </r>
  <r>
    <n v="195"/>
    <x v="195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d v="2015-07-10T16:05:32"/>
    <x v="195"/>
    <x v="0"/>
  </r>
  <r>
    <n v="196"/>
    <x v="196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d v="2015-10-10T21:00:00"/>
    <x v="196"/>
    <x v="0"/>
  </r>
  <r>
    <n v="197"/>
    <x v="197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d v="2017-02-17T21:00:00"/>
    <x v="197"/>
    <x v="1"/>
  </r>
  <r>
    <n v="198"/>
    <x v="198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d v="2014-10-05T09:12:02"/>
    <x v="198"/>
    <x v="3"/>
  </r>
  <r>
    <n v="199"/>
    <x v="199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d v="2016-09-01T02:58:22"/>
    <x v="199"/>
    <x v="2"/>
  </r>
  <r>
    <n v="200"/>
    <x v="200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d v="2014-09-15T02:00:03"/>
    <x v="200"/>
    <x v="3"/>
  </r>
  <r>
    <n v="201"/>
    <x v="201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d v="2015-02-08T19:38:49"/>
    <x v="201"/>
    <x v="0"/>
  </r>
  <r>
    <n v="202"/>
    <x v="202"/>
    <s v="new web series created by jonney terry"/>
    <n v="6000"/>
    <n v="0"/>
    <x v="2"/>
    <s v="US"/>
    <s v="USD"/>
    <n v="1444337940"/>
    <n v="1441750564"/>
    <b v="0"/>
    <n v="0"/>
    <b v="0"/>
    <x v="3"/>
    <d v="2015-10-08T20:59:00"/>
    <x v="202"/>
    <x v="0"/>
  </r>
  <r>
    <n v="203"/>
    <x v="203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d v="2015-01-29T20:21:04"/>
    <x v="203"/>
    <x v="3"/>
  </r>
  <r>
    <n v="204"/>
    <x v="204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d v="2016-08-04T14:00:03"/>
    <x v="204"/>
    <x v="2"/>
  </r>
  <r>
    <n v="205"/>
    <x v="205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d v="2015-10-06T15:10:22"/>
    <x v="205"/>
    <x v="0"/>
  </r>
  <r>
    <n v="206"/>
    <x v="206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d v="2016-08-06T00:06:23"/>
    <x v="206"/>
    <x v="2"/>
  </r>
  <r>
    <n v="207"/>
    <x v="207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d v="2015-01-04T04:43:58"/>
    <x v="207"/>
    <x v="3"/>
  </r>
  <r>
    <n v="208"/>
    <x v="208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d v="2014-12-16T08:52:47"/>
    <x v="208"/>
    <x v="3"/>
  </r>
  <r>
    <n v="209"/>
    <x v="209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d v="2015-07-10T22:08:55"/>
    <x v="209"/>
    <x v="0"/>
  </r>
  <r>
    <n v="210"/>
    <x v="210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d v="2015-10-01T05:00:00"/>
    <x v="210"/>
    <x v="0"/>
  </r>
  <r>
    <n v="211"/>
    <x v="211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d v="2015-09-19T03:50:17"/>
    <x v="211"/>
    <x v="0"/>
  </r>
  <r>
    <n v="212"/>
    <x v="212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d v="2016-04-16T20:08:40"/>
    <x v="212"/>
    <x v="2"/>
  </r>
  <r>
    <n v="213"/>
    <x v="213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d v="2015-08-16T14:06:41"/>
    <x v="213"/>
    <x v="0"/>
  </r>
  <r>
    <n v="214"/>
    <x v="214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d v="2015-03-06T15:22:29"/>
    <x v="214"/>
    <x v="0"/>
  </r>
  <r>
    <n v="215"/>
    <x v="215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d v="2016-02-17T23:59:00"/>
    <x v="215"/>
    <x v="2"/>
  </r>
  <r>
    <n v="216"/>
    <x v="216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d v="2015-04-22T22:00:37"/>
    <x v="216"/>
    <x v="0"/>
  </r>
  <r>
    <n v="217"/>
    <x v="217"/>
    <s v="A roadmovie by paw"/>
    <n v="100000"/>
    <n v="11943"/>
    <x v="2"/>
    <s v="SE"/>
    <s v="SEK"/>
    <n v="1419780149"/>
    <n v="1417101749"/>
    <b v="0"/>
    <n v="38"/>
    <b v="0"/>
    <x v="3"/>
    <d v="2014-12-28T15:22:29"/>
    <x v="217"/>
    <x v="3"/>
  </r>
  <r>
    <n v="218"/>
    <x v="218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d v="2015-05-15T15:04:49"/>
    <x v="218"/>
    <x v="0"/>
  </r>
  <r>
    <n v="219"/>
    <x v="219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d v="2016-04-01T06:59:00"/>
    <x v="219"/>
    <x v="2"/>
  </r>
  <r>
    <n v="220"/>
    <x v="220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d v="2015-08-20T20:06:00"/>
    <x v="220"/>
    <x v="0"/>
  </r>
  <r>
    <n v="221"/>
    <x v="221"/>
    <s v="Film about Schizophrenia with Surreal Twists!"/>
    <n v="50000"/>
    <n v="0"/>
    <x v="2"/>
    <s v="US"/>
    <s v="USD"/>
    <n v="1427569564"/>
    <n v="1422389164"/>
    <b v="0"/>
    <n v="0"/>
    <b v="0"/>
    <x v="3"/>
    <d v="2015-03-28T19:06:04"/>
    <x v="221"/>
    <x v="0"/>
  </r>
  <r>
    <n v="222"/>
    <x v="222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d v="2015-03-27T02:39:00"/>
    <x v="222"/>
    <x v="0"/>
  </r>
  <r>
    <n v="223"/>
    <x v="223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d v="2016-05-22T01:05:00"/>
    <x v="223"/>
    <x v="2"/>
  </r>
  <r>
    <n v="224"/>
    <x v="224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d v="2015-07-10T05:38:46"/>
    <x v="224"/>
    <x v="0"/>
  </r>
  <r>
    <n v="225"/>
    <x v="225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d v="2016-04-08T22:04:14"/>
    <x v="225"/>
    <x v="2"/>
  </r>
  <r>
    <n v="226"/>
    <x v="226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d v="2015-05-31T09:29:00"/>
    <x v="226"/>
    <x v="0"/>
  </r>
  <r>
    <n v="227"/>
    <x v="227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d v="2015-07-09T21:27:21"/>
    <x v="227"/>
    <x v="0"/>
  </r>
  <r>
    <n v="228"/>
    <x v="228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d v="2015-06-01T16:28:25"/>
    <x v="228"/>
    <x v="0"/>
  </r>
  <r>
    <n v="229"/>
    <x v="229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d v="2016-02-13T22:24:57"/>
    <x v="229"/>
    <x v="2"/>
  </r>
  <r>
    <n v="230"/>
    <x v="230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d v="2015-06-04T18:39:11"/>
    <x v="230"/>
    <x v="0"/>
  </r>
  <r>
    <n v="231"/>
    <x v="231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d v="2016-01-02T23:00:51"/>
    <x v="231"/>
    <x v="0"/>
  </r>
  <r>
    <n v="232"/>
    <x v="232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d v="2015-02-27T19:49:06"/>
    <x v="232"/>
    <x v="0"/>
  </r>
  <r>
    <n v="233"/>
    <x v="233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d v="2016-09-29T21:52:52"/>
    <x v="233"/>
    <x v="2"/>
  </r>
  <r>
    <n v="234"/>
    <x v="234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d v="2015-06-21T00:50:59"/>
    <x v="234"/>
    <x v="0"/>
  </r>
  <r>
    <n v="235"/>
    <x v="235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d v="2015-07-09T21:48:17"/>
    <x v="235"/>
    <x v="0"/>
  </r>
  <r>
    <n v="236"/>
    <x v="236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d v="2016-01-05T00:00:00"/>
    <x v="236"/>
    <x v="0"/>
  </r>
  <r>
    <n v="237"/>
    <x v="237"/>
    <s v="Making The Choice is a christian short film series."/>
    <n v="15000"/>
    <n v="50"/>
    <x v="2"/>
    <s v="US"/>
    <s v="USD"/>
    <n v="1457445069"/>
    <n v="1452261069"/>
    <b v="0"/>
    <n v="1"/>
    <b v="0"/>
    <x v="3"/>
    <d v="2016-03-08T13:51:09"/>
    <x v="237"/>
    <x v="2"/>
  </r>
  <r>
    <n v="238"/>
    <x v="238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d v="2016-12-30T09:00:00"/>
    <x v="238"/>
    <x v="2"/>
  </r>
  <r>
    <n v="239"/>
    <x v="239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d v="2015-11-08T12:00:00"/>
    <x v="239"/>
    <x v="0"/>
  </r>
  <r>
    <n v="240"/>
    <x v="240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d v="2013-05-05T17:00:11"/>
    <x v="240"/>
    <x v="4"/>
  </r>
  <r>
    <n v="241"/>
    <x v="241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d v="2014-12-21T16:45:04"/>
    <x v="241"/>
    <x v="3"/>
  </r>
  <r>
    <n v="242"/>
    <x v="242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d v="2011-12-20T11:49:50"/>
    <x v="242"/>
    <x v="6"/>
  </r>
  <r>
    <n v="243"/>
    <x v="243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d v="2014-02-22T01:08:24"/>
    <x v="243"/>
    <x v="3"/>
  </r>
  <r>
    <n v="244"/>
    <x v="244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d v="2010-03-16T07:06:00"/>
    <x v="244"/>
    <x v="7"/>
  </r>
  <r>
    <n v="245"/>
    <x v="245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d v="2012-08-16T01:16:25"/>
    <x v="245"/>
    <x v="5"/>
  </r>
  <r>
    <n v="246"/>
    <x v="246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d v="2010-12-18T09:43:25"/>
    <x v="246"/>
    <x v="7"/>
  </r>
  <r>
    <n v="247"/>
    <x v="247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d v="2010-10-16T03:39:00"/>
    <x v="247"/>
    <x v="7"/>
  </r>
  <r>
    <n v="248"/>
    <x v="248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d v="2012-01-07T18:35:09"/>
    <x v="248"/>
    <x v="6"/>
  </r>
  <r>
    <n v="249"/>
    <x v="249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d v="2010-08-22T17:40:00"/>
    <x v="249"/>
    <x v="7"/>
  </r>
  <r>
    <n v="250"/>
    <x v="250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d v="2013-06-06T13:34:51"/>
    <x v="250"/>
    <x v="4"/>
  </r>
  <r>
    <n v="251"/>
    <x v="251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d v="2012-05-16T19:00:00"/>
    <x v="251"/>
    <x v="5"/>
  </r>
  <r>
    <n v="252"/>
    <x v="252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d v="2010-06-01T03:59:00"/>
    <x v="252"/>
    <x v="7"/>
  </r>
  <r>
    <n v="253"/>
    <x v="253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d v="2012-02-15T15:37:15"/>
    <x v="253"/>
    <x v="5"/>
  </r>
  <r>
    <n v="254"/>
    <x v="254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d v="2015-10-17T02:00:00"/>
    <x v="254"/>
    <x v="0"/>
  </r>
  <r>
    <n v="255"/>
    <x v="255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d v="2011-03-16T11:38:02"/>
    <x v="255"/>
    <x v="6"/>
  </r>
  <r>
    <n v="256"/>
    <x v="256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d v="2013-03-16T18:27:47"/>
    <x v="256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d v="2016-05-19T15:02:42"/>
    <x v="257"/>
    <x v="2"/>
  </r>
  <r>
    <n v="258"/>
    <x v="258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d v="2011-06-18T01:14:26"/>
    <x v="258"/>
    <x v="6"/>
  </r>
  <r>
    <n v="259"/>
    <x v="259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d v="2015-04-08T17:42:49"/>
    <x v="259"/>
    <x v="0"/>
  </r>
  <r>
    <n v="260"/>
    <x v="260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d v="2010-07-17T09:59:00"/>
    <x v="260"/>
    <x v="7"/>
  </r>
  <r>
    <n v="261"/>
    <x v="261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d v="2012-06-07T14:55:00"/>
    <x v="261"/>
    <x v="5"/>
  </r>
  <r>
    <n v="262"/>
    <x v="262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d v="2011-02-26T05:57:08"/>
    <x v="262"/>
    <x v="6"/>
  </r>
  <r>
    <n v="263"/>
    <x v="263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d v="2012-09-27T22:54:54"/>
    <x v="263"/>
    <x v="5"/>
  </r>
  <r>
    <n v="264"/>
    <x v="264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d v="2012-05-11T14:53:15"/>
    <x v="264"/>
    <x v="5"/>
  </r>
  <r>
    <n v="265"/>
    <x v="265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d v="2010-05-10T20:16:00"/>
    <x v="265"/>
    <x v="7"/>
  </r>
  <r>
    <n v="266"/>
    <x v="266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d v="2010-04-23T03:51:00"/>
    <x v="266"/>
    <x v="7"/>
  </r>
  <r>
    <n v="267"/>
    <x v="267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d v="2014-06-25T10:51:39"/>
    <x v="267"/>
    <x v="3"/>
  </r>
  <r>
    <n v="268"/>
    <x v="268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d v="2011-11-07T04:39:38"/>
    <x v="268"/>
    <x v="6"/>
  </r>
  <r>
    <n v="269"/>
    <x v="269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d v="2017-02-22T04:43:42"/>
    <x v="269"/>
    <x v="1"/>
  </r>
  <r>
    <n v="270"/>
    <x v="270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d v="2011-05-25T04:00:00"/>
    <x v="270"/>
    <x v="6"/>
  </r>
  <r>
    <n v="271"/>
    <x v="271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d v="2014-01-02T08:00:00"/>
    <x v="271"/>
    <x v="4"/>
  </r>
  <r>
    <n v="272"/>
    <x v="272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d v="2010-04-28T18:49:00"/>
    <x v="272"/>
    <x v="7"/>
  </r>
  <r>
    <n v="273"/>
    <x v="273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d v="2011-07-03T11:57:46"/>
    <x v="273"/>
    <x v="6"/>
  </r>
  <r>
    <n v="274"/>
    <x v="274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d v="2012-04-05T06:59:00"/>
    <x v="274"/>
    <x v="5"/>
  </r>
  <r>
    <n v="275"/>
    <x v="275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d v="2012-11-10T01:46:06"/>
    <x v="275"/>
    <x v="5"/>
  </r>
  <r>
    <n v="276"/>
    <x v="276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d v="2012-04-28T00:57:54"/>
    <x v="276"/>
    <x v="5"/>
  </r>
  <r>
    <n v="277"/>
    <x v="277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d v="2015-05-23T21:23:39"/>
    <x v="277"/>
    <x v="0"/>
  </r>
  <r>
    <n v="278"/>
    <x v="278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d v="2012-10-12T00:58:59"/>
    <x v="278"/>
    <x v="5"/>
  </r>
  <r>
    <n v="279"/>
    <x v="279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d v="2017-02-27T02:01:00"/>
    <x v="279"/>
    <x v="1"/>
  </r>
  <r>
    <n v="280"/>
    <x v="280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d v="2014-05-30T14:10:35"/>
    <x v="280"/>
    <x v="3"/>
  </r>
  <r>
    <n v="281"/>
    <x v="281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d v="2009-08-10T19:26:00"/>
    <x v="281"/>
    <x v="8"/>
  </r>
  <r>
    <n v="282"/>
    <x v="282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d v="2010-02-22T22:00:00"/>
    <x v="282"/>
    <x v="7"/>
  </r>
  <r>
    <n v="283"/>
    <x v="283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d v="2011-06-01T04:59:00"/>
    <x v="283"/>
    <x v="6"/>
  </r>
  <r>
    <n v="284"/>
    <x v="284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d v="2012-01-21T17:43:00"/>
    <x v="284"/>
    <x v="6"/>
  </r>
  <r>
    <n v="285"/>
    <x v="285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d v="2013-09-19T18:08:48"/>
    <x v="285"/>
    <x v="4"/>
  </r>
  <r>
    <n v="286"/>
    <x v="286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d v="2013-03-25T18:35:24"/>
    <x v="286"/>
    <x v="4"/>
  </r>
  <r>
    <n v="287"/>
    <x v="287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d v="2012-11-02T04:00:00"/>
    <x v="287"/>
    <x v="5"/>
  </r>
  <r>
    <n v="288"/>
    <x v="288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d v="2012-06-26T04:03:13"/>
    <x v="288"/>
    <x v="5"/>
  </r>
  <r>
    <n v="289"/>
    <x v="289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d v="2013-11-02T10:57:14"/>
    <x v="289"/>
    <x v="4"/>
  </r>
  <r>
    <n v="290"/>
    <x v="290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d v="2011-02-02T07:59:00"/>
    <x v="290"/>
    <x v="7"/>
  </r>
  <r>
    <n v="291"/>
    <x v="291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d v="2013-05-01T00:01:00"/>
    <x v="291"/>
    <x v="4"/>
  </r>
  <r>
    <n v="292"/>
    <x v="292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d v="2011-10-29T03:59:00"/>
    <x v="292"/>
    <x v="6"/>
  </r>
  <r>
    <n v="293"/>
    <x v="293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d v="2014-04-20T16:01:54"/>
    <x v="293"/>
    <x v="3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d v="2010-07-19T16:00:00"/>
    <x v="294"/>
    <x v="7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d v="2013-11-01T00:00:00"/>
    <x v="295"/>
    <x v="4"/>
  </r>
  <r>
    <n v="296"/>
    <x v="296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d v="2012-09-07T11:24:43"/>
    <x v="296"/>
    <x v="5"/>
  </r>
  <r>
    <n v="297"/>
    <x v="297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d v="2015-05-01T03:59:00"/>
    <x v="297"/>
    <x v="0"/>
  </r>
  <r>
    <n v="298"/>
    <x v="298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d v="2014-05-09T21:00:00"/>
    <x v="298"/>
    <x v="3"/>
  </r>
  <r>
    <n v="299"/>
    <x v="299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d v="2010-11-17T06:24:20"/>
    <x v="299"/>
    <x v="7"/>
  </r>
  <r>
    <n v="300"/>
    <x v="300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d v="2011-04-24T23:02:18"/>
    <x v="300"/>
    <x v="6"/>
  </r>
  <r>
    <n v="301"/>
    <x v="301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d v="2013-03-19T16:42:15"/>
    <x v="301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d v="2012-02-24T20:33:58"/>
    <x v="302"/>
    <x v="5"/>
  </r>
  <r>
    <n v="303"/>
    <x v="303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d v="2012-06-02T01:42:26"/>
    <x v="303"/>
    <x v="5"/>
  </r>
  <r>
    <n v="304"/>
    <x v="304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d v="2012-09-01T02:00:00"/>
    <x v="304"/>
    <x v="5"/>
  </r>
  <r>
    <n v="305"/>
    <x v="305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d v="2012-03-10T15:07:29"/>
    <x v="305"/>
    <x v="5"/>
  </r>
  <r>
    <n v="306"/>
    <x v="306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d v="2013-03-20T19:05:33"/>
    <x v="306"/>
    <x v="4"/>
  </r>
  <r>
    <n v="307"/>
    <x v="307"/>
    <s v="Why is grammar important?"/>
    <n v="22000"/>
    <n v="24490"/>
    <x v="0"/>
    <s v="US"/>
    <s v="USD"/>
    <n v="1360276801"/>
    <n v="1357684801"/>
    <b v="1"/>
    <n v="576"/>
    <b v="1"/>
    <x v="4"/>
    <d v="2013-02-07T22:40:01"/>
    <x v="307"/>
    <x v="4"/>
  </r>
  <r>
    <n v="308"/>
    <x v="308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d v="2011-03-10T16:40:10"/>
    <x v="308"/>
    <x v="6"/>
  </r>
  <r>
    <n v="309"/>
    <x v="309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d v="2012-09-03T18:02:14"/>
    <x v="309"/>
    <x v="5"/>
  </r>
  <r>
    <n v="310"/>
    <x v="310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d v="2011-10-20T02:00:00"/>
    <x v="310"/>
    <x v="6"/>
  </r>
  <r>
    <n v="311"/>
    <x v="311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d v="2012-01-01T07:59:00"/>
    <x v="311"/>
    <x v="6"/>
  </r>
  <r>
    <n v="312"/>
    <x v="312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d v="2013-04-14T21:03:52"/>
    <x v="312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d v="2010-08-11T15:59:00"/>
    <x v="313"/>
    <x v="7"/>
  </r>
  <r>
    <n v="314"/>
    <x v="314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d v="2013-03-01T19:59:48"/>
    <x v="314"/>
    <x v="4"/>
  </r>
  <r>
    <n v="315"/>
    <x v="315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d v="2012-08-22T18:32:14"/>
    <x v="315"/>
    <x v="5"/>
  </r>
  <r>
    <n v="316"/>
    <x v="316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d v="2014-12-11T04:59:00"/>
    <x v="316"/>
    <x v="3"/>
  </r>
  <r>
    <n v="317"/>
    <x v="317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d v="2013-12-11T16:14:43"/>
    <x v="317"/>
    <x v="4"/>
  </r>
  <r>
    <n v="318"/>
    <x v="318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d v="2013-03-26T23:55:51"/>
    <x v="318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d v="2010-02-02T07:59:00"/>
    <x v="319"/>
    <x v="8"/>
  </r>
  <r>
    <n v="320"/>
    <x v="320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d v="2015-12-22T23:00:00"/>
    <x v="320"/>
    <x v="0"/>
  </r>
  <r>
    <n v="321"/>
    <x v="321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d v="2016-11-08T11:43:06"/>
    <x v="321"/>
    <x v="2"/>
  </r>
  <r>
    <n v="322"/>
    <x v="322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d v="2016-05-13T13:40:48"/>
    <x v="322"/>
    <x v="2"/>
  </r>
  <r>
    <n v="323"/>
    <x v="323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d v="2016-12-21T07:59:00"/>
    <x v="323"/>
    <x v="2"/>
  </r>
  <r>
    <n v="324"/>
    <x v="324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d v="2015-08-01T15:01:48"/>
    <x v="324"/>
    <x v="0"/>
  </r>
  <r>
    <n v="325"/>
    <x v="325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d v="2016-12-20T04:30:33"/>
    <x v="325"/>
    <x v="2"/>
  </r>
  <r>
    <n v="326"/>
    <x v="326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d v="2017-03-14T22:57:00"/>
    <x v="326"/>
    <x v="1"/>
  </r>
  <r>
    <n v="327"/>
    <x v="327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d v="2015-03-22T08:00:00"/>
    <x v="327"/>
    <x v="0"/>
  </r>
  <r>
    <n v="328"/>
    <x v="328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d v="2015-11-01T04:00:00"/>
    <x v="328"/>
    <x v="0"/>
  </r>
  <r>
    <n v="329"/>
    <x v="329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d v="2015-11-07T04:00:00"/>
    <x v="329"/>
    <x v="0"/>
  </r>
  <r>
    <n v="330"/>
    <x v="330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d v="2013-05-17T03:59:00"/>
    <x v="330"/>
    <x v="4"/>
  </r>
  <r>
    <n v="331"/>
    <x v="331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d v="2016-06-17T13:57:14"/>
    <x v="331"/>
    <x v="2"/>
  </r>
  <r>
    <n v="332"/>
    <x v="332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d v="2015-10-28T08:00:00"/>
    <x v="332"/>
    <x v="0"/>
  </r>
  <r>
    <n v="333"/>
    <x v="333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d v="2016-04-07T14:16:31"/>
    <x v="333"/>
    <x v="2"/>
  </r>
  <r>
    <n v="334"/>
    <x v="334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d v="2015-05-15T19:00:00"/>
    <x v="334"/>
    <x v="0"/>
  </r>
  <r>
    <n v="335"/>
    <x v="335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d v="2015-05-08T22:00:00"/>
    <x v="335"/>
    <x v="0"/>
  </r>
  <r>
    <n v="336"/>
    <x v="336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d v="2015-11-13T15:18:38"/>
    <x v="336"/>
    <x v="0"/>
  </r>
  <r>
    <n v="337"/>
    <x v="337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d v="2015-03-14T02:05:08"/>
    <x v="337"/>
    <x v="0"/>
  </r>
  <r>
    <n v="338"/>
    <x v="338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d v="2016-09-03T01:00:00"/>
    <x v="338"/>
    <x v="2"/>
  </r>
  <r>
    <n v="339"/>
    <x v="339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d v="2015-04-29T18:14:28"/>
    <x v="339"/>
    <x v="0"/>
  </r>
  <r>
    <n v="340"/>
    <x v="340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d v="2017-03-08T21:00:00"/>
    <x v="340"/>
    <x v="1"/>
  </r>
  <r>
    <n v="341"/>
    <x v="341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d v="2014-10-01T03:59:00"/>
    <x v="341"/>
    <x v="3"/>
  </r>
  <r>
    <n v="342"/>
    <x v="342"/>
    <s v="BREAKING A MONSTER needs your help to play in THEATERS!"/>
    <n v="55000"/>
    <n v="55201.52"/>
    <x v="0"/>
    <s v="US"/>
    <s v="USD"/>
    <n v="1461955465"/>
    <n v="1459363465"/>
    <b v="1"/>
    <n v="325"/>
    <b v="1"/>
    <x v="4"/>
    <d v="2016-04-29T18:44:25"/>
    <x v="342"/>
    <x v="2"/>
  </r>
  <r>
    <n v="343"/>
    <x v="343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d v="2014-11-14T03:00:00"/>
    <x v="343"/>
    <x v="3"/>
  </r>
  <r>
    <n v="344"/>
    <x v="344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d v="2015-06-01T02:20:00"/>
    <x v="344"/>
    <x v="0"/>
  </r>
  <r>
    <n v="345"/>
    <x v="345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d v="2015-05-20T22:39:50"/>
    <x v="345"/>
    <x v="0"/>
  </r>
  <r>
    <n v="346"/>
    <x v="346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d v="2015-10-14T12:00:21"/>
    <x v="346"/>
    <x v="0"/>
  </r>
  <r>
    <n v="347"/>
    <x v="347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d v="2015-11-14T12:53:29"/>
    <x v="347"/>
    <x v="0"/>
  </r>
  <r>
    <n v="348"/>
    <x v="348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d v="2015-08-21T14:05:16"/>
    <x v="348"/>
    <x v="0"/>
  </r>
  <r>
    <n v="349"/>
    <x v="349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d v="2017-02-24T11:58:28"/>
    <x v="349"/>
    <x v="1"/>
  </r>
  <r>
    <n v="350"/>
    <x v="350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d v="2016-09-11T03:59:00"/>
    <x v="350"/>
    <x v="2"/>
  </r>
  <r>
    <n v="351"/>
    <x v="351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d v="2016-04-07T22:09:14"/>
    <x v="351"/>
    <x v="2"/>
  </r>
  <r>
    <n v="352"/>
    <x v="352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d v="2014-10-08T04:01:08"/>
    <x v="352"/>
    <x v="3"/>
  </r>
  <r>
    <n v="353"/>
    <x v="353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d v="2015-11-19T20:00:19"/>
    <x v="353"/>
    <x v="0"/>
  </r>
  <r>
    <n v="354"/>
    <x v="354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d v="2016-04-08T18:52:01"/>
    <x v="354"/>
    <x v="2"/>
  </r>
  <r>
    <n v="355"/>
    <x v="355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d v="2014-12-01T08:03:14"/>
    <x v="355"/>
    <x v="3"/>
  </r>
  <r>
    <n v="356"/>
    <x v="356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d v="2016-03-16T18:16:33"/>
    <x v="356"/>
    <x v="2"/>
  </r>
  <r>
    <n v="357"/>
    <x v="357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d v="2015-04-24T05:19:57"/>
    <x v="357"/>
    <x v="0"/>
  </r>
  <r>
    <n v="358"/>
    <x v="358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d v="2016-06-15T15:00:00"/>
    <x v="358"/>
    <x v="2"/>
  </r>
  <r>
    <n v="359"/>
    <x v="359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d v="2014-11-14T05:12:00"/>
    <x v="359"/>
    <x v="3"/>
  </r>
  <r>
    <n v="360"/>
    <x v="360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d v="2015-07-23T03:11:00"/>
    <x v="360"/>
    <x v="0"/>
  </r>
  <r>
    <n v="361"/>
    <x v="361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d v="2014-11-23T01:01:46"/>
    <x v="361"/>
    <x v="3"/>
  </r>
  <r>
    <n v="362"/>
    <x v="362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d v="2014-08-08T00:00:00"/>
    <x v="362"/>
    <x v="3"/>
  </r>
  <r>
    <n v="363"/>
    <x v="363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d v="2010-05-02T19:22:00"/>
    <x v="363"/>
    <x v="7"/>
  </r>
  <r>
    <n v="364"/>
    <x v="364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d v="2014-06-21T03:59:00"/>
    <x v="364"/>
    <x v="3"/>
  </r>
  <r>
    <n v="365"/>
    <x v="365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d v="2014-02-28T14:33:19"/>
    <x v="365"/>
    <x v="3"/>
  </r>
  <r>
    <n v="366"/>
    <x v="366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d v="2012-05-20T19:01:58"/>
    <x v="366"/>
    <x v="5"/>
  </r>
  <r>
    <n v="367"/>
    <x v="367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d v="2013-05-01T04:59:00"/>
    <x v="367"/>
    <x v="4"/>
  </r>
  <r>
    <n v="368"/>
    <x v="368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d v="2015-03-15T13:32:02"/>
    <x v="368"/>
    <x v="0"/>
  </r>
  <r>
    <n v="369"/>
    <x v="369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d v="2012-01-15T13:14:29"/>
    <x v="369"/>
    <x v="6"/>
  </r>
  <r>
    <n v="370"/>
    <x v="370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d v="2017-01-06T19:05:00"/>
    <x v="370"/>
    <x v="2"/>
  </r>
  <r>
    <n v="371"/>
    <x v="371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d v="2013-02-01T18:25:39"/>
    <x v="371"/>
    <x v="5"/>
  </r>
  <r>
    <n v="372"/>
    <x v="372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d v="2016-04-05T16:00:00"/>
    <x v="372"/>
    <x v="2"/>
  </r>
  <r>
    <n v="373"/>
    <x v="373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d v="2012-07-18T21:53:18"/>
    <x v="373"/>
    <x v="5"/>
  </r>
  <r>
    <n v="374"/>
    <x v="374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d v="2011-09-16T21:20:31"/>
    <x v="374"/>
    <x v="6"/>
  </r>
  <r>
    <n v="375"/>
    <x v="375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d v="2014-03-01T17:18:00"/>
    <x v="375"/>
    <x v="3"/>
  </r>
  <r>
    <n v="376"/>
    <x v="376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d v="2016-08-25T10:51:56"/>
    <x v="376"/>
    <x v="2"/>
  </r>
  <r>
    <n v="377"/>
    <x v="377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d v="2015-11-14T07:01:00"/>
    <x v="377"/>
    <x v="0"/>
  </r>
  <r>
    <n v="378"/>
    <x v="378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d v="2016-01-25T23:52:00"/>
    <x v="378"/>
    <x v="2"/>
  </r>
  <r>
    <n v="379"/>
    <x v="379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d v="2012-05-03T16:31:12"/>
    <x v="379"/>
    <x v="5"/>
  </r>
  <r>
    <n v="380"/>
    <x v="380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d v="2016-01-23T17:16:32"/>
    <x v="380"/>
    <x v="0"/>
  </r>
  <r>
    <n v="381"/>
    <x v="381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d v="2012-07-30T05:00:00"/>
    <x v="381"/>
    <x v="5"/>
  </r>
  <r>
    <n v="382"/>
    <x v="382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d v="2012-09-06T17:01:40"/>
    <x v="382"/>
    <x v="5"/>
  </r>
  <r>
    <n v="383"/>
    <x v="383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d v="2014-05-19T02:49:19"/>
    <x v="383"/>
    <x v="3"/>
  </r>
  <r>
    <n v="384"/>
    <x v="384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d v="2015-01-06T18:45:47"/>
    <x v="384"/>
    <x v="3"/>
  </r>
  <r>
    <n v="385"/>
    <x v="385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d v="2014-11-21T15:01:41"/>
    <x v="385"/>
    <x v="3"/>
  </r>
  <r>
    <n v="386"/>
    <x v="386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d v="2015-08-10T22:49:51"/>
    <x v="386"/>
    <x v="0"/>
  </r>
  <r>
    <n v="387"/>
    <x v="387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d v="2015-08-15T06:00:00"/>
    <x v="387"/>
    <x v="0"/>
  </r>
  <r>
    <n v="388"/>
    <x v="388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d v="2016-07-28T01:49:40"/>
    <x v="388"/>
    <x v="2"/>
  </r>
  <r>
    <n v="389"/>
    <x v="389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d v="2014-03-07T22:59:00"/>
    <x v="389"/>
    <x v="3"/>
  </r>
  <r>
    <n v="390"/>
    <x v="390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d v="2015-05-08T00:52:52"/>
    <x v="390"/>
    <x v="0"/>
  </r>
  <r>
    <n v="391"/>
    <x v="391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d v="2011-12-18T00:59:00"/>
    <x v="391"/>
    <x v="6"/>
  </r>
  <r>
    <n v="392"/>
    <x v="392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d v="2011-09-08T03:00:00"/>
    <x v="392"/>
    <x v="6"/>
  </r>
  <r>
    <n v="393"/>
    <x v="393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d v="2013-10-10T17:00:52"/>
    <x v="393"/>
    <x v="4"/>
  </r>
  <r>
    <n v="394"/>
    <x v="394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d v="2016-04-17T18:38:02"/>
    <x v="394"/>
    <x v="2"/>
  </r>
  <r>
    <n v="395"/>
    <x v="395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d v="2012-04-27T21:32:00"/>
    <x v="395"/>
    <x v="5"/>
  </r>
  <r>
    <n v="396"/>
    <x v="396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d v="2012-07-07T13:33:26"/>
    <x v="396"/>
    <x v="5"/>
  </r>
  <r>
    <n v="397"/>
    <x v="397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d v="2010-09-01T03:44:00"/>
    <x v="397"/>
    <x v="7"/>
  </r>
  <r>
    <n v="398"/>
    <x v="398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d v="2015-04-29T19:02:06"/>
    <x v="398"/>
    <x v="0"/>
  </r>
  <r>
    <n v="399"/>
    <x v="399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d v="2016-12-14T12:00:00"/>
    <x v="399"/>
    <x v="2"/>
  </r>
  <r>
    <n v="400"/>
    <x v="400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d v="2014-05-17T03:30:00"/>
    <x v="400"/>
    <x v="3"/>
  </r>
  <r>
    <n v="401"/>
    <x v="401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d v="2011-08-07T20:12:50"/>
    <x v="401"/>
    <x v="6"/>
  </r>
  <r>
    <n v="402"/>
    <x v="402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d v="2015-11-05T13:56:57"/>
    <x v="402"/>
    <x v="0"/>
  </r>
  <r>
    <n v="403"/>
    <x v="403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d v="2011-08-10T07:08:00"/>
    <x v="403"/>
    <x v="6"/>
  </r>
  <r>
    <n v="404"/>
    <x v="404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d v="2014-02-05T23:04:00"/>
    <x v="404"/>
    <x v="3"/>
  </r>
  <r>
    <n v="405"/>
    <x v="405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d v="2014-03-06T02:02:19"/>
    <x v="405"/>
    <x v="3"/>
  </r>
  <r>
    <n v="406"/>
    <x v="406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d v="2011-05-09T05:59:00"/>
    <x v="406"/>
    <x v="6"/>
  </r>
  <r>
    <n v="407"/>
    <x v="407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d v="2011-11-19T21:54:10"/>
    <x v="407"/>
    <x v="6"/>
  </r>
  <r>
    <n v="408"/>
    <x v="408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d v="2013-11-05T18:39:50"/>
    <x v="408"/>
    <x v="4"/>
  </r>
  <r>
    <n v="409"/>
    <x v="409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d v="2016-07-22T20:42:24"/>
    <x v="409"/>
    <x v="2"/>
  </r>
  <r>
    <n v="410"/>
    <x v="410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d v="2015-06-18T23:33:17"/>
    <x v="410"/>
    <x v="0"/>
  </r>
  <r>
    <n v="411"/>
    <x v="411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d v="2013-12-22T05:00:00"/>
    <x v="411"/>
    <x v="4"/>
  </r>
  <r>
    <n v="412"/>
    <x v="412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d v="2012-07-25T17:49:38"/>
    <x v="412"/>
    <x v="5"/>
  </r>
  <r>
    <n v="413"/>
    <x v="413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d v="2012-07-19T21:03:31"/>
    <x v="413"/>
    <x v="5"/>
  </r>
  <r>
    <n v="414"/>
    <x v="414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d v="2013-10-12T01:31:05"/>
    <x v="414"/>
    <x v="4"/>
  </r>
  <r>
    <n v="415"/>
    <x v="415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d v="2014-10-17T12:00:00"/>
    <x v="415"/>
    <x v="3"/>
  </r>
  <r>
    <n v="416"/>
    <x v="416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d v="2014-02-08T09:30:31"/>
    <x v="416"/>
    <x v="3"/>
  </r>
  <r>
    <n v="417"/>
    <x v="417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d v="2013-04-08T04:33:00"/>
    <x v="417"/>
    <x v="4"/>
  </r>
  <r>
    <n v="418"/>
    <x v="418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d v="2015-07-23T06:46:37"/>
    <x v="418"/>
    <x v="0"/>
  </r>
  <r>
    <n v="419"/>
    <x v="419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d v="2013-06-29T20:13:07"/>
    <x v="419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d v="2014-03-14T04:40:31"/>
    <x v="420"/>
    <x v="3"/>
  </r>
  <r>
    <n v="421"/>
    <x v="421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d v="2015-08-21T11:47:36"/>
    <x v="421"/>
    <x v="0"/>
  </r>
  <r>
    <n v="422"/>
    <x v="422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d v="2014-09-11T06:14:57"/>
    <x v="422"/>
    <x v="3"/>
  </r>
  <r>
    <n v="423"/>
    <x v="423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d v="2013-06-05T22:13:50"/>
    <x v="423"/>
    <x v="4"/>
  </r>
  <r>
    <n v="424"/>
    <x v="424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d v="2012-03-26T08:01:39"/>
    <x v="424"/>
    <x v="5"/>
  </r>
  <r>
    <n v="425"/>
    <x v="425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d v="2015-11-27T21:40:04"/>
    <x v="425"/>
    <x v="0"/>
  </r>
  <r>
    <n v="426"/>
    <x v="426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d v="2016-03-01T17:05:14"/>
    <x v="426"/>
    <x v="2"/>
  </r>
  <r>
    <n v="427"/>
    <x v="427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d v="2015-10-22T18:59:00"/>
    <x v="427"/>
    <x v="0"/>
  </r>
  <r>
    <n v="428"/>
    <x v="428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d v="2014-06-16T22:00:00"/>
    <x v="428"/>
    <x v="3"/>
  </r>
  <r>
    <n v="429"/>
    <x v="429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d v="2009-11-27T04:59:00"/>
    <x v="429"/>
    <x v="8"/>
  </r>
  <r>
    <n v="430"/>
    <x v="430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d v="2013-09-11T02:34:27"/>
    <x v="430"/>
    <x v="4"/>
  </r>
  <r>
    <n v="431"/>
    <x v="431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d v="2016-07-05T20:54:43"/>
    <x v="431"/>
    <x v="2"/>
  </r>
  <r>
    <n v="432"/>
    <x v="432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d v="2015-10-21T17:26:21"/>
    <x v="432"/>
    <x v="0"/>
  </r>
  <r>
    <n v="433"/>
    <x v="433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d v="2015-10-11T15:07:02"/>
    <x v="433"/>
    <x v="0"/>
  </r>
  <r>
    <n v="434"/>
    <x v="434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d v="2013-12-01T21:01:42"/>
    <x v="434"/>
    <x v="4"/>
  </r>
  <r>
    <n v="435"/>
    <x v="435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d v="2013-09-13T17:56:20"/>
    <x v="435"/>
    <x v="4"/>
  </r>
  <r>
    <n v="436"/>
    <x v="436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d v="2013-07-31T08:41:53"/>
    <x v="436"/>
    <x v="4"/>
  </r>
  <r>
    <n v="437"/>
    <x v="437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d v="2016-10-08T07:38:46"/>
    <x v="437"/>
    <x v="2"/>
  </r>
  <r>
    <n v="438"/>
    <x v="438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d v="2015-11-18T07:15:58"/>
    <x v="438"/>
    <x v="0"/>
  </r>
  <r>
    <n v="439"/>
    <x v="439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d v="2014-10-17T18:16:58"/>
    <x v="439"/>
    <x v="3"/>
  </r>
  <r>
    <n v="440"/>
    <x v="440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d v="2016-03-24T22:39:13"/>
    <x v="440"/>
    <x v="2"/>
  </r>
  <r>
    <n v="441"/>
    <x v="441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d v="2013-11-02T19:03:16"/>
    <x v="441"/>
    <x v="4"/>
  </r>
  <r>
    <n v="442"/>
    <x v="442"/>
    <s v="Doomsday is here"/>
    <n v="17000"/>
    <n v="6691"/>
    <x v="2"/>
    <s v="US"/>
    <s v="USD"/>
    <n v="1424380783"/>
    <n v="1421788783"/>
    <b v="0"/>
    <n v="17"/>
    <b v="0"/>
    <x v="5"/>
    <d v="2015-02-19T21:19:43"/>
    <x v="442"/>
    <x v="0"/>
  </r>
  <r>
    <n v="443"/>
    <x v="443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d v="2014-02-10T00:21:41"/>
    <x v="443"/>
    <x v="3"/>
  </r>
  <r>
    <n v="444"/>
    <x v="444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d v="2012-02-15T21:46:01"/>
    <x v="444"/>
    <x v="6"/>
  </r>
  <r>
    <n v="445"/>
    <x v="445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d v="2015-05-21T08:02:55"/>
    <x v="445"/>
    <x v="0"/>
  </r>
  <r>
    <n v="446"/>
    <x v="446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d v="2015-03-04T02:00:20"/>
    <x v="446"/>
    <x v="0"/>
  </r>
  <r>
    <n v="447"/>
    <x v="447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d v="2013-03-23T12:19:23"/>
    <x v="447"/>
    <x v="4"/>
  </r>
  <r>
    <n v="448"/>
    <x v="448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d v="2014-05-14T18:11:35"/>
    <x v="448"/>
    <x v="3"/>
  </r>
  <r>
    <n v="449"/>
    <x v="449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d v="2013-10-17T13:38:05"/>
    <x v="449"/>
    <x v="4"/>
  </r>
  <r>
    <n v="450"/>
    <x v="450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d v="2014-02-14T22:43:20"/>
    <x v="450"/>
    <x v="3"/>
  </r>
  <r>
    <n v="451"/>
    <x v="451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d v="2014-01-25T17:09:51"/>
    <x v="451"/>
    <x v="4"/>
  </r>
  <r>
    <n v="452"/>
    <x v="452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d v="2015-05-13T16:53:35"/>
    <x v="452"/>
    <x v="0"/>
  </r>
  <r>
    <n v="453"/>
    <x v="453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d v="2015-02-19T19:47:59"/>
    <x v="453"/>
    <x v="0"/>
  </r>
  <r>
    <n v="454"/>
    <x v="454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d v="2014-11-26T13:14:00"/>
    <x v="454"/>
    <x v="3"/>
  </r>
  <r>
    <n v="455"/>
    <x v="455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d v="2012-04-17T00:31:00"/>
    <x v="455"/>
    <x v="5"/>
  </r>
  <r>
    <n v="456"/>
    <x v="456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d v="2013-10-22T03:59:00"/>
    <x v="456"/>
    <x v="4"/>
  </r>
  <r>
    <n v="457"/>
    <x v="457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d v="2014-08-16T18:25:12"/>
    <x v="457"/>
    <x v="3"/>
  </r>
  <r>
    <n v="458"/>
    <x v="458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d v="2013-05-14T16:47:40"/>
    <x v="458"/>
    <x v="4"/>
  </r>
  <r>
    <n v="459"/>
    <x v="459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d v="2011-11-13T16:22:07"/>
    <x v="459"/>
    <x v="6"/>
  </r>
  <r>
    <n v="460"/>
    <x v="460"/>
    <s v="An animated web series about biological evolution gone haywire."/>
    <n v="8500"/>
    <n v="25"/>
    <x v="2"/>
    <s v="US"/>
    <s v="USD"/>
    <n v="1401595200"/>
    <n v="1398862875"/>
    <b v="0"/>
    <n v="2"/>
    <b v="0"/>
    <x v="5"/>
    <d v="2014-06-01T04:00:00"/>
    <x v="460"/>
    <x v="3"/>
  </r>
  <r>
    <n v="461"/>
    <x v="461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d v="2013-06-02T20:19:27"/>
    <x v="461"/>
    <x v="4"/>
  </r>
  <r>
    <n v="462"/>
    <x v="462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d v="2011-08-10T03:02:21"/>
    <x v="462"/>
    <x v="6"/>
  </r>
  <r>
    <n v="463"/>
    <x v="463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d v="2011-09-24T17:02:33"/>
    <x v="463"/>
    <x v="6"/>
  </r>
  <r>
    <n v="464"/>
    <x v="464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d v="2016-05-18T20:22:15"/>
    <x v="464"/>
    <x v="2"/>
  </r>
  <r>
    <n v="465"/>
    <x v="465"/>
    <s v="&quot;Amp&quot; is a short film about a robot with needs."/>
    <n v="512"/>
    <n v="138"/>
    <x v="2"/>
    <s v="US"/>
    <s v="USD"/>
    <n v="1403837574"/>
    <n v="1402455174"/>
    <b v="0"/>
    <n v="8"/>
    <b v="0"/>
    <x v="5"/>
    <d v="2014-06-27T02:52:54"/>
    <x v="465"/>
    <x v="3"/>
  </r>
  <r>
    <n v="466"/>
    <x v="466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d v="2012-09-07T22:37:44"/>
    <x v="466"/>
    <x v="5"/>
  </r>
  <r>
    <n v="467"/>
    <x v="467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d v="2012-09-28T16:18:54"/>
    <x v="467"/>
    <x v="5"/>
  </r>
  <r>
    <n v="468"/>
    <x v="468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d v="2012-07-11T03:51:05"/>
    <x v="468"/>
    <x v="5"/>
  </r>
  <r>
    <n v="469"/>
    <x v="469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d v="2014-09-05T23:45:24"/>
    <x v="469"/>
    <x v="3"/>
  </r>
  <r>
    <n v="470"/>
    <x v="470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d v="2014-01-16T04:00:00"/>
    <x v="470"/>
    <x v="4"/>
  </r>
  <r>
    <n v="471"/>
    <x v="471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d v="2014-04-19T16:19:39"/>
    <x v="471"/>
    <x v="3"/>
  </r>
  <r>
    <n v="472"/>
    <x v="472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d v="2014-08-23T22:08:38"/>
    <x v="472"/>
    <x v="3"/>
  </r>
  <r>
    <n v="473"/>
    <x v="473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d v="2014-09-17T16:45:19"/>
    <x v="473"/>
    <x v="3"/>
  </r>
  <r>
    <n v="474"/>
    <x v="474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d v="2017-02-17T07:53:49"/>
    <x v="474"/>
    <x v="1"/>
  </r>
  <r>
    <n v="475"/>
    <x v="475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d v="2015-05-06T02:04:03"/>
    <x v="475"/>
    <x v="0"/>
  </r>
  <r>
    <n v="476"/>
    <x v="476"/>
    <s v="Animated Music Videos that teach kids how to read."/>
    <n v="220000"/>
    <n v="4906.59"/>
    <x v="2"/>
    <s v="US"/>
    <s v="USD"/>
    <n v="1401767940"/>
    <n v="1398727441"/>
    <b v="0"/>
    <n v="124"/>
    <b v="0"/>
    <x v="5"/>
    <d v="2014-06-03T03:59:00"/>
    <x v="476"/>
    <x v="3"/>
  </r>
  <r>
    <n v="477"/>
    <x v="477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d v="2012-05-18T20:02:14"/>
    <x v="477"/>
    <x v="5"/>
  </r>
  <r>
    <n v="478"/>
    <x v="478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d v="2015-04-01T20:51:49"/>
    <x v="478"/>
    <x v="0"/>
  </r>
  <r>
    <n v="479"/>
    <x v="479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d v="2014-11-21T10:47:15"/>
    <x v="479"/>
    <x v="3"/>
  </r>
  <r>
    <n v="480"/>
    <x v="480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d v="2013-08-09T12:00:15"/>
    <x v="480"/>
    <x v="4"/>
  </r>
  <r>
    <n v="481"/>
    <x v="481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d v="2012-10-10T16:08:09"/>
    <x v="481"/>
    <x v="5"/>
  </r>
  <r>
    <n v="482"/>
    <x v="482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d v="2016-04-14T14:34:00"/>
    <x v="482"/>
    <x v="2"/>
  </r>
  <r>
    <n v="483"/>
    <x v="483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d v="2013-01-29T04:44:32"/>
    <x v="483"/>
    <x v="5"/>
  </r>
  <r>
    <n v="484"/>
    <x v="484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d v="2015-11-05T23:32:52"/>
    <x v="484"/>
    <x v="0"/>
  </r>
  <r>
    <n v="485"/>
    <x v="485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d v="2013-05-17T12:08:19"/>
    <x v="485"/>
    <x v="4"/>
  </r>
  <r>
    <n v="486"/>
    <x v="486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d v="2014-06-01T22:37:19"/>
    <x v="486"/>
    <x v="3"/>
  </r>
  <r>
    <n v="487"/>
    <x v="487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d v="2016-12-25T15:16:34"/>
    <x v="487"/>
    <x v="2"/>
  </r>
  <r>
    <n v="488"/>
    <x v="488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d v="2017-01-09T01:18:20"/>
    <x v="488"/>
    <x v="2"/>
  </r>
  <r>
    <n v="489"/>
    <x v="489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d v="2012-01-05T11:33:00"/>
    <x v="489"/>
    <x v="6"/>
  </r>
  <r>
    <n v="490"/>
    <x v="490"/>
    <s v="Cancelled"/>
    <n v="1000"/>
    <n v="0"/>
    <x v="2"/>
    <s v="US"/>
    <s v="USD"/>
    <n v="1345677285"/>
    <n v="1343085285"/>
    <b v="0"/>
    <n v="0"/>
    <b v="0"/>
    <x v="5"/>
    <d v="2012-08-22T23:14:45"/>
    <x v="490"/>
    <x v="5"/>
  </r>
  <r>
    <n v="491"/>
    <x v="491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d v="2016-01-27T23:34:59"/>
    <x v="491"/>
    <x v="0"/>
  </r>
  <r>
    <n v="492"/>
    <x v="492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d v="2016-10-13T00:50:30"/>
    <x v="492"/>
    <x v="2"/>
  </r>
  <r>
    <n v="493"/>
    <x v="493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d v="2015-05-20T17:25:38"/>
    <x v="493"/>
    <x v="0"/>
  </r>
  <r>
    <n v="494"/>
    <x v="494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d v="2014-07-03T03:00:00"/>
    <x v="494"/>
    <x v="3"/>
  </r>
  <r>
    <n v="495"/>
    <x v="495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d v="2015-07-16T19:51:45"/>
    <x v="495"/>
    <x v="0"/>
  </r>
  <r>
    <n v="496"/>
    <x v="496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d v="2014-02-10T22:21:14"/>
    <x v="496"/>
    <x v="4"/>
  </r>
  <r>
    <n v="497"/>
    <x v="497"/>
    <s v="live-action/animated series pilot."/>
    <n v="4480"/>
    <n v="30"/>
    <x v="2"/>
    <s v="US"/>
    <s v="USD"/>
    <n v="1419483600"/>
    <n v="1414889665"/>
    <b v="0"/>
    <n v="3"/>
    <b v="0"/>
    <x v="5"/>
    <d v="2014-12-25T05:00:00"/>
    <x v="497"/>
    <x v="3"/>
  </r>
  <r>
    <n v="498"/>
    <x v="498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d v="2011-12-23T18:17:29"/>
    <x v="498"/>
    <x v="6"/>
  </r>
  <r>
    <n v="499"/>
    <x v="499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d v="2009-10-12T20:59:00"/>
    <x v="499"/>
    <x v="8"/>
  </r>
  <r>
    <n v="500"/>
    <x v="500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d v="2010-05-08T22:16:00"/>
    <x v="500"/>
    <x v="7"/>
  </r>
  <r>
    <n v="501"/>
    <x v="501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d v="2011-07-09T05:37:31"/>
    <x v="501"/>
    <x v="6"/>
  </r>
  <r>
    <n v="502"/>
    <x v="502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d v="2012-03-18T12:17:05"/>
    <x v="502"/>
    <x v="5"/>
  </r>
  <r>
    <n v="503"/>
    <x v="503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d v="2015-01-17T12:38:23"/>
    <x v="503"/>
    <x v="3"/>
  </r>
  <r>
    <n v="504"/>
    <x v="504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d v="2012-04-10T22:36:27"/>
    <x v="504"/>
    <x v="5"/>
  </r>
  <r>
    <n v="505"/>
    <x v="505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d v="2015-12-25T02:21:26"/>
    <x v="505"/>
    <x v="0"/>
  </r>
  <r>
    <n v="506"/>
    <x v="506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d v="2013-08-10T13:15:20"/>
    <x v="506"/>
    <x v="4"/>
  </r>
  <r>
    <n v="507"/>
    <x v="507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d v="2012-10-19T23:00:57"/>
    <x v="507"/>
    <x v="5"/>
  </r>
  <r>
    <n v="508"/>
    <x v="508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d v="2012-05-25T14:14:00"/>
    <x v="508"/>
    <x v="5"/>
  </r>
  <r>
    <n v="509"/>
    <x v="509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d v="2015-06-28T15:09:30"/>
    <x v="509"/>
    <x v="0"/>
  </r>
  <r>
    <n v="510"/>
    <x v="510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d v="2016-03-01T04:13:59"/>
    <x v="510"/>
    <x v="2"/>
  </r>
  <r>
    <n v="511"/>
    <x v="511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d v="2013-04-06T06:16:22"/>
    <x v="511"/>
    <x v="4"/>
  </r>
  <r>
    <n v="512"/>
    <x v="512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d v="2016-11-20T18:48:47"/>
    <x v="512"/>
    <x v="2"/>
  </r>
  <r>
    <n v="513"/>
    <x v="513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d v="2016-08-15T07:00:00"/>
    <x v="513"/>
    <x v="2"/>
  </r>
  <r>
    <n v="514"/>
    <x v="514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d v="2014-08-09T14:44:07"/>
    <x v="514"/>
    <x v="3"/>
  </r>
  <r>
    <n v="515"/>
    <x v="515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d v="2015-12-29T11:46:41"/>
    <x v="515"/>
    <x v="0"/>
  </r>
  <r>
    <n v="516"/>
    <x v="516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d v="2015-05-27T18:41:20"/>
    <x v="516"/>
    <x v="0"/>
  </r>
  <r>
    <n v="517"/>
    <x v="517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d v="2017-02-02T14:46:01"/>
    <x v="517"/>
    <x v="1"/>
  </r>
  <r>
    <n v="518"/>
    <x v="518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d v="2015-09-06T14:46:00"/>
    <x v="518"/>
    <x v="0"/>
  </r>
  <r>
    <n v="519"/>
    <x v="519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d v="2012-12-05T09:23:41"/>
    <x v="519"/>
    <x v="5"/>
  </r>
  <r>
    <n v="520"/>
    <x v="520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d v="2015-12-10T16:51:01"/>
    <x v="520"/>
    <x v="0"/>
  </r>
  <r>
    <n v="521"/>
    <x v="521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d v="2016-11-01T04:59:00"/>
    <x v="521"/>
    <x v="2"/>
  </r>
  <r>
    <n v="522"/>
    <x v="522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d v="2016-03-20T23:58:45"/>
    <x v="522"/>
    <x v="2"/>
  </r>
  <r>
    <n v="523"/>
    <x v="523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d v="2015-09-21T03:11:16"/>
    <x v="523"/>
    <x v="0"/>
  </r>
  <r>
    <n v="524"/>
    <x v="524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d v="2016-06-01T17:12:49"/>
    <x v="524"/>
    <x v="2"/>
  </r>
  <r>
    <n v="525"/>
    <x v="525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d v="2014-09-13T09:37:21"/>
    <x v="525"/>
    <x v="3"/>
  </r>
  <r>
    <n v="526"/>
    <x v="526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d v="2015-08-07T17:00:00"/>
    <x v="526"/>
    <x v="0"/>
  </r>
  <r>
    <n v="527"/>
    <x v="527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d v="2017-02-17T16:05:00"/>
    <x v="527"/>
    <x v="1"/>
  </r>
  <r>
    <n v="528"/>
    <x v="528"/>
    <s v="A Festival Backed Production of a Full-Length Play."/>
    <n v="1150"/>
    <n v="1330"/>
    <x v="0"/>
    <s v="US"/>
    <s v="USD"/>
    <n v="1434921600"/>
    <n v="1433109907"/>
    <b v="0"/>
    <n v="30"/>
    <b v="1"/>
    <x v="6"/>
    <d v="2015-06-21T21:20:00"/>
    <x v="528"/>
    <x v="0"/>
  </r>
  <r>
    <n v="529"/>
    <x v="529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d v="2017-01-11T05:00:00"/>
    <x v="529"/>
    <x v="2"/>
  </r>
  <r>
    <n v="530"/>
    <x v="530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d v="2015-06-24T02:00:00"/>
    <x v="530"/>
    <x v="0"/>
  </r>
  <r>
    <n v="531"/>
    <x v="531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d v="2016-12-17T06:59:00"/>
    <x v="531"/>
    <x v="2"/>
  </r>
  <r>
    <n v="532"/>
    <x v="532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d v="2016-05-13T00:10:08"/>
    <x v="532"/>
    <x v="2"/>
  </r>
  <r>
    <n v="533"/>
    <x v="533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d v="2016-05-16T10:26:05"/>
    <x v="533"/>
    <x v="2"/>
  </r>
  <r>
    <n v="534"/>
    <x v="534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d v="2015-11-01T23:00:00"/>
    <x v="534"/>
    <x v="0"/>
  </r>
  <r>
    <n v="535"/>
    <x v="535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d v="2017-01-06T13:05:05"/>
    <x v="535"/>
    <x v="2"/>
  </r>
  <r>
    <n v="536"/>
    <x v="536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d v="2015-08-03T18:00:00"/>
    <x v="536"/>
    <x v="0"/>
  </r>
  <r>
    <n v="537"/>
    <x v="537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d v="2015-11-04T19:26:31"/>
    <x v="537"/>
    <x v="0"/>
  </r>
  <r>
    <n v="538"/>
    <x v="538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d v="2016-05-13T19:04:23"/>
    <x v="538"/>
    <x v="2"/>
  </r>
  <r>
    <n v="539"/>
    <x v="539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d v="2016-07-05T01:11:47"/>
    <x v="539"/>
    <x v="2"/>
  </r>
  <r>
    <n v="540"/>
    <x v="540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d v="2015-02-04T19:36:46"/>
    <x v="540"/>
    <x v="0"/>
  </r>
  <r>
    <n v="541"/>
    <x v="541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d v="2015-10-29T01:07:14"/>
    <x v="541"/>
    <x v="0"/>
  </r>
  <r>
    <n v="542"/>
    <x v="542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d v="2016-05-03T16:41:56"/>
    <x v="542"/>
    <x v="2"/>
  </r>
  <r>
    <n v="543"/>
    <x v="543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d v="2014-11-01T02:12:42"/>
    <x v="543"/>
    <x v="3"/>
  </r>
  <r>
    <n v="544"/>
    <x v="544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d v="2016-07-04T15:46:00"/>
    <x v="544"/>
    <x v="2"/>
  </r>
  <r>
    <n v="545"/>
    <x v="545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d v="2015-11-15T15:13:09"/>
    <x v="545"/>
    <x v="0"/>
  </r>
  <r>
    <n v="546"/>
    <x v="546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d v="2015-10-17T16:01:55"/>
    <x v="546"/>
    <x v="0"/>
  </r>
  <r>
    <n v="547"/>
    <x v="547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d v="2016-02-10T16:42:44"/>
    <x v="547"/>
    <x v="2"/>
  </r>
  <r>
    <n v="548"/>
    <x v="548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d v="2015-10-29T21:40:48"/>
    <x v="548"/>
    <x v="0"/>
  </r>
  <r>
    <n v="549"/>
    <x v="549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d v="2015-07-08T15:17:02"/>
    <x v="549"/>
    <x v="0"/>
  </r>
  <r>
    <n v="550"/>
    <x v="550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d v="2017-01-31T05:00:00"/>
    <x v="550"/>
    <x v="1"/>
  </r>
  <r>
    <n v="551"/>
    <x v="551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d v="2015-08-01T17:53:00"/>
    <x v="551"/>
    <x v="0"/>
  </r>
  <r>
    <n v="552"/>
    <x v="552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d v="2016-01-09T14:48:16"/>
    <x v="552"/>
    <x v="0"/>
  </r>
  <r>
    <n v="553"/>
    <x v="553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d v="2014-11-14T18:16:31"/>
    <x v="553"/>
    <x v="3"/>
  </r>
  <r>
    <n v="554"/>
    <x v="554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d v="2014-10-19T16:26:12"/>
    <x v="554"/>
    <x v="3"/>
  </r>
  <r>
    <n v="555"/>
    <x v="555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d v="2016-06-12T08:29:03"/>
    <x v="555"/>
    <x v="2"/>
  </r>
  <r>
    <n v="556"/>
    <x v="556"/>
    <s v="An educational platform for learning Unified English Braille Code"/>
    <n v="8000"/>
    <n v="200"/>
    <x v="2"/>
    <s v="US"/>
    <s v="USD"/>
    <n v="1452112717"/>
    <n v="1449520717"/>
    <b v="0"/>
    <n v="1"/>
    <b v="0"/>
    <x v="7"/>
    <d v="2016-01-06T20:38:37"/>
    <x v="556"/>
    <x v="0"/>
  </r>
  <r>
    <n v="557"/>
    <x v="557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d v="2016-12-02T23:36:43"/>
    <x v="557"/>
    <x v="2"/>
  </r>
  <r>
    <n v="558"/>
    <x v="558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d v="2015-03-24T20:11:45"/>
    <x v="558"/>
    <x v="0"/>
  </r>
  <r>
    <n v="559"/>
    <x v="559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d v="2015-12-13T06:47:40"/>
    <x v="559"/>
    <x v="0"/>
  </r>
  <r>
    <n v="560"/>
    <x v="560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d v="2014-12-17T18:30:45"/>
    <x v="560"/>
    <x v="3"/>
  </r>
  <r>
    <n v="561"/>
    <x v="561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d v="2015-10-26T15:48:33"/>
    <x v="561"/>
    <x v="0"/>
  </r>
  <r>
    <n v="562"/>
    <x v="562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d v="2016-12-18T09:20:15"/>
    <x v="562"/>
    <x v="2"/>
  </r>
  <r>
    <n v="563"/>
    <x v="563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d v="2015-02-17T01:40:47"/>
    <x v="563"/>
    <x v="0"/>
  </r>
  <r>
    <n v="564"/>
    <x v="564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d v="2016-03-12T22:37:55"/>
    <x v="564"/>
    <x v="2"/>
  </r>
  <r>
    <n v="565"/>
    <x v="565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d v="2015-07-10T18:50:49"/>
    <x v="565"/>
    <x v="0"/>
  </r>
  <r>
    <n v="566"/>
    <x v="566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d v="2016-07-14T16:25:33"/>
    <x v="566"/>
    <x v="2"/>
  </r>
  <r>
    <n v="567"/>
    <x v="567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d v="2015-01-01T20:13:14"/>
    <x v="567"/>
    <x v="3"/>
  </r>
  <r>
    <n v="568"/>
    <x v="568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d v="2016-01-16T11:00:00"/>
    <x v="568"/>
    <x v="0"/>
  </r>
  <r>
    <n v="569"/>
    <x v="569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d v="2016-01-01T20:20:12"/>
    <x v="569"/>
    <x v="0"/>
  </r>
  <r>
    <n v="570"/>
    <x v="570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d v="2016-02-18T19:09:29"/>
    <x v="570"/>
    <x v="2"/>
  </r>
  <r>
    <n v="571"/>
    <x v="571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d v="2015-07-27T03:59:00"/>
    <x v="571"/>
    <x v="0"/>
  </r>
  <r>
    <n v="572"/>
    <x v="572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d v="2015-11-04T18:11:28"/>
    <x v="572"/>
    <x v="0"/>
  </r>
  <r>
    <n v="573"/>
    <x v="573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d v="2015-01-18T01:12:00"/>
    <x v="573"/>
    <x v="3"/>
  </r>
  <r>
    <n v="574"/>
    <x v="574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d v="2016-10-19T10:38:27"/>
    <x v="574"/>
    <x v="2"/>
  </r>
  <r>
    <n v="575"/>
    <x v="575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d v="2015-06-13T16:37:23"/>
    <x v="575"/>
    <x v="0"/>
  </r>
  <r>
    <n v="576"/>
    <x v="576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d v="2015-03-28T10:19:12"/>
    <x v="576"/>
    <x v="0"/>
  </r>
  <r>
    <n v="577"/>
    <x v="577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d v="2016-05-20T14:08:22"/>
    <x v="577"/>
    <x v="2"/>
  </r>
  <r>
    <n v="578"/>
    <x v="578"/>
    <s v="weBuy trade built on technology and Crowd Sourced Power"/>
    <n v="125000"/>
    <n v="14"/>
    <x v="2"/>
    <s v="GB"/>
    <s v="GBP"/>
    <n v="1441633993"/>
    <n v="1439560393"/>
    <b v="0"/>
    <n v="7"/>
    <b v="0"/>
    <x v="7"/>
    <d v="2015-09-07T13:53:13"/>
    <x v="578"/>
    <x v="0"/>
  </r>
  <r>
    <n v="579"/>
    <x v="579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d v="2014-12-25T20:27:03"/>
    <x v="579"/>
    <x v="3"/>
  </r>
  <r>
    <n v="580"/>
    <x v="580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d v="2016-09-22T21:47:47"/>
    <x v="580"/>
    <x v="2"/>
  </r>
  <r>
    <n v="581"/>
    <x v="581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d v="2015-08-02T00:18:24"/>
    <x v="581"/>
    <x v="0"/>
  </r>
  <r>
    <n v="582"/>
    <x v="582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d v="2015-03-15T18:00:00"/>
    <x v="582"/>
    <x v="0"/>
  </r>
  <r>
    <n v="583"/>
    <x v="583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d v="2015-03-19T21:31:27"/>
    <x v="583"/>
    <x v="0"/>
  </r>
  <r>
    <n v="584"/>
    <x v="584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d v="2015-03-16T16:11:56"/>
    <x v="584"/>
    <x v="0"/>
  </r>
  <r>
    <n v="585"/>
    <x v="585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d v="2015-12-01T00:00:00"/>
    <x v="585"/>
    <x v="0"/>
  </r>
  <r>
    <n v="586"/>
    <x v="586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d v="2015-02-15T20:30:07"/>
    <x v="586"/>
    <x v="0"/>
  </r>
  <r>
    <n v="587"/>
    <x v="587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d v="2015-04-16T18:10:33"/>
    <x v="587"/>
    <x v="0"/>
  </r>
  <r>
    <n v="588"/>
    <x v="588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d v="2016-11-17T19:28:06"/>
    <x v="588"/>
    <x v="2"/>
  </r>
  <r>
    <n v="589"/>
    <x v="589"/>
    <s v="Services closer than you think..."/>
    <n v="7500"/>
    <n v="1"/>
    <x v="2"/>
    <s v="US"/>
    <s v="USD"/>
    <n v="1436366699"/>
    <n v="1435070699"/>
    <b v="0"/>
    <n v="1"/>
    <b v="0"/>
    <x v="7"/>
    <d v="2015-07-08T14:44:59"/>
    <x v="589"/>
    <x v="0"/>
  </r>
  <r>
    <n v="590"/>
    <x v="590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d v="2016-02-08T13:01:00"/>
    <x v="590"/>
    <x v="2"/>
  </r>
  <r>
    <n v="591"/>
    <x v="591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d v="2015-07-22T13:02:10"/>
    <x v="591"/>
    <x v="0"/>
  </r>
  <r>
    <n v="592"/>
    <x v="592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d v="2014-12-03T05:34:20"/>
    <x v="592"/>
    <x v="3"/>
  </r>
  <r>
    <n v="593"/>
    <x v="593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d v="2015-04-06T15:15:45"/>
    <x v="593"/>
    <x v="0"/>
  </r>
  <r>
    <n v="594"/>
    <x v="594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d v="2016-04-16T18:43:26"/>
    <x v="594"/>
    <x v="2"/>
  </r>
  <r>
    <n v="595"/>
    <x v="595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d v="2015-05-04T01:40:38"/>
    <x v="595"/>
    <x v="0"/>
  </r>
  <r>
    <n v="596"/>
    <x v="596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d v="2016-11-02T21:31:32"/>
    <x v="596"/>
    <x v="2"/>
  </r>
  <r>
    <n v="597"/>
    <x v="597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d v="2016-07-31T16:00:00"/>
    <x v="597"/>
    <x v="2"/>
  </r>
  <r>
    <n v="598"/>
    <x v="598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d v="2014-12-05T00:03:01"/>
    <x v="598"/>
    <x v="3"/>
  </r>
  <r>
    <n v="599"/>
    <x v="599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d v="2015-03-08T15:16:00"/>
    <x v="599"/>
    <x v="0"/>
  </r>
  <r>
    <n v="600"/>
    <x v="600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d v="2015-05-09T19:09:22"/>
    <x v="600"/>
    <x v="0"/>
  </r>
  <r>
    <n v="601"/>
    <x v="601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d v="2014-12-26T20:35:39"/>
    <x v="601"/>
    <x v="3"/>
  </r>
  <r>
    <n v="602"/>
    <x v="602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d v="2015-06-18T19:03:35"/>
    <x v="602"/>
    <x v="0"/>
  </r>
  <r>
    <n v="603"/>
    <x v="603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d v="2014-08-14T15:20:23"/>
    <x v="603"/>
    <x v="3"/>
  </r>
  <r>
    <n v="604"/>
    <x v="604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d v="2014-08-28T00:50:56"/>
    <x v="604"/>
    <x v="3"/>
  </r>
  <r>
    <n v="605"/>
    <x v="605"/>
    <s v="An iPad support care package for your parents / seniors."/>
    <n v="5000"/>
    <n v="131"/>
    <x v="1"/>
    <s v="US"/>
    <s v="USD"/>
    <n v="1440318908"/>
    <n v="1436430908"/>
    <b v="0"/>
    <n v="8"/>
    <b v="0"/>
    <x v="7"/>
    <d v="2015-08-23T08:35:08"/>
    <x v="605"/>
    <x v="0"/>
  </r>
  <r>
    <n v="606"/>
    <x v="606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d v="2015-05-24T15:00:00"/>
    <x v="606"/>
    <x v="0"/>
  </r>
  <r>
    <n v="607"/>
    <x v="607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d v="2015-11-22T20:48:56"/>
    <x v="607"/>
    <x v="0"/>
  </r>
  <r>
    <n v="608"/>
    <x v="608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d v="2015-06-15T22:06:20"/>
    <x v="608"/>
    <x v="0"/>
  </r>
  <r>
    <n v="609"/>
    <x v="609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d v="2015-11-29T01:49:04"/>
    <x v="609"/>
    <x v="0"/>
  </r>
  <r>
    <n v="610"/>
    <x v="610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d v="2015-04-22T19:56:26"/>
    <x v="610"/>
    <x v="0"/>
  </r>
  <r>
    <n v="611"/>
    <x v="611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d v="2016-01-19T13:27:17"/>
    <x v="611"/>
    <x v="0"/>
  </r>
  <r>
    <n v="612"/>
    <x v="612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d v="2016-09-02T00:45:46"/>
    <x v="612"/>
    <x v="2"/>
  </r>
  <r>
    <n v="613"/>
    <x v="613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d v="2015-10-01T04:59:00"/>
    <x v="613"/>
    <x v="0"/>
  </r>
  <r>
    <n v="614"/>
    <x v="614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d v="2016-06-24T01:29:00"/>
    <x v="614"/>
    <x v="2"/>
  </r>
  <r>
    <n v="615"/>
    <x v="615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d v="2015-09-25T02:55:59"/>
    <x v="615"/>
    <x v="0"/>
  </r>
  <r>
    <n v="616"/>
    <x v="616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d v="2017-02-25T09:01:47"/>
    <x v="616"/>
    <x v="1"/>
  </r>
  <r>
    <n v="617"/>
    <x v="617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d v="2015-05-08T08:14:03"/>
    <x v="617"/>
    <x v="0"/>
  </r>
  <r>
    <n v="618"/>
    <x v="618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d v="2015-12-09T19:26:43"/>
    <x v="618"/>
    <x v="0"/>
  </r>
  <r>
    <n v="619"/>
    <x v="619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d v="2014-11-25T16:36:30"/>
    <x v="619"/>
    <x v="3"/>
  </r>
  <r>
    <n v="620"/>
    <x v="620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d v="2014-08-25T17:12:18"/>
    <x v="620"/>
    <x v="3"/>
  </r>
  <r>
    <n v="621"/>
    <x v="621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d v="2016-07-07T23:42:17"/>
    <x v="621"/>
    <x v="2"/>
  </r>
  <r>
    <n v="622"/>
    <x v="622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d v="2016-07-01T18:35:38"/>
    <x v="622"/>
    <x v="2"/>
  </r>
  <r>
    <n v="623"/>
    <x v="623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d v="2015-05-28T00:13:17"/>
    <x v="623"/>
    <x v="0"/>
  </r>
  <r>
    <n v="624"/>
    <x v="624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d v="2015-05-14T23:44:01"/>
    <x v="624"/>
    <x v="0"/>
  </r>
  <r>
    <n v="625"/>
    <x v="625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d v="2017-03-26T20:29:37"/>
    <x v="625"/>
    <x v="1"/>
  </r>
  <r>
    <n v="626"/>
    <x v="626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d v="2015-08-15T13:22:00"/>
    <x v="626"/>
    <x v="0"/>
  </r>
  <r>
    <n v="627"/>
    <x v="627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d v="2016-03-14T23:00:00"/>
    <x v="627"/>
    <x v="2"/>
  </r>
  <r>
    <n v="628"/>
    <x v="628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d v="2014-07-13T16:37:37"/>
    <x v="628"/>
    <x v="3"/>
  </r>
  <r>
    <n v="629"/>
    <x v="629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d v="2016-05-14T15:18:28"/>
    <x v="629"/>
    <x v="2"/>
  </r>
  <r>
    <n v="630"/>
    <x v="630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d v="2015-09-06T05:10:00"/>
    <x v="630"/>
    <x v="0"/>
  </r>
  <r>
    <n v="631"/>
    <x v="631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d v="2016-05-28T18:32:09"/>
    <x v="631"/>
    <x v="2"/>
  </r>
  <r>
    <n v="632"/>
    <x v="632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d v="2015-11-25T16:49:25"/>
    <x v="632"/>
    <x v="0"/>
  </r>
  <r>
    <n v="633"/>
    <x v="633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d v="2016-06-17T23:00:00"/>
    <x v="633"/>
    <x v="2"/>
  </r>
  <r>
    <n v="634"/>
    <x v="634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d v="2015-02-26T22:17:09"/>
    <x v="634"/>
    <x v="0"/>
  </r>
  <r>
    <n v="635"/>
    <x v="635"/>
    <s v="Network used for building technology development teams."/>
    <n v="25000"/>
    <n v="2"/>
    <x v="1"/>
    <s v="US"/>
    <s v="USD"/>
    <n v="1428804762"/>
    <n v="1426212762"/>
    <b v="0"/>
    <n v="1"/>
    <b v="0"/>
    <x v="7"/>
    <d v="2015-04-12T02:12:42"/>
    <x v="635"/>
    <x v="0"/>
  </r>
  <r>
    <n v="636"/>
    <x v="636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d v="2015-06-06T10:47:00"/>
    <x v="636"/>
    <x v="0"/>
  </r>
  <r>
    <n v="637"/>
    <x v="637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d v="2017-02-25T23:04:00"/>
    <x v="637"/>
    <x v="1"/>
  </r>
  <r>
    <n v="638"/>
    <x v="638"/>
    <s v="O0"/>
    <n v="200000"/>
    <n v="18"/>
    <x v="1"/>
    <s v="DE"/>
    <s v="EUR"/>
    <n v="1490447662"/>
    <n v="1485267262"/>
    <b v="0"/>
    <n v="6"/>
    <b v="0"/>
    <x v="7"/>
    <d v="2017-03-25T13:14:22"/>
    <x v="638"/>
    <x v="1"/>
  </r>
  <r>
    <n v="639"/>
    <x v="639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d v="2014-10-13T13:59:55"/>
    <x v="639"/>
    <x v="3"/>
  </r>
  <r>
    <n v="640"/>
    <x v="640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d v="2016-11-24T23:00:00"/>
    <x v="640"/>
    <x v="2"/>
  </r>
  <r>
    <n v="641"/>
    <x v="641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d v="2015-08-13T13:40:48"/>
    <x v="641"/>
    <x v="0"/>
  </r>
  <r>
    <n v="642"/>
    <x v="642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d v="2015-08-19T15:37:54"/>
    <x v="642"/>
    <x v="0"/>
  </r>
  <r>
    <n v="643"/>
    <x v="643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d v="2015-05-31T15:24:35"/>
    <x v="643"/>
    <x v="0"/>
  </r>
  <r>
    <n v="644"/>
    <x v="644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d v="2014-10-29T01:00:00"/>
    <x v="644"/>
    <x v="3"/>
  </r>
  <r>
    <n v="645"/>
    <x v="645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d v="2016-08-12T00:37:54"/>
    <x v="645"/>
    <x v="2"/>
  </r>
  <r>
    <n v="646"/>
    <x v="646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d v="2014-08-11T20:27:47"/>
    <x v="646"/>
    <x v="3"/>
  </r>
  <r>
    <n v="647"/>
    <x v="647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d v="2016-03-17T17:25:49"/>
    <x v="647"/>
    <x v="2"/>
  </r>
  <r>
    <n v="648"/>
    <x v="648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d v="2014-10-14T16:38:28"/>
    <x v="648"/>
    <x v="3"/>
  </r>
  <r>
    <n v="649"/>
    <x v="649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d v="2014-09-16T21:53:33"/>
    <x v="649"/>
    <x v="3"/>
  </r>
  <r>
    <n v="650"/>
    <x v="650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d v="2014-12-19T01:53:04"/>
    <x v="650"/>
    <x v="3"/>
  </r>
  <r>
    <n v="651"/>
    <x v="651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d v="2014-12-13T00:25:11"/>
    <x v="651"/>
    <x v="3"/>
  </r>
  <r>
    <n v="652"/>
    <x v="652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d v="2016-12-01T17:34:10"/>
    <x v="652"/>
    <x v="2"/>
  </r>
  <r>
    <n v="653"/>
    <x v="653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d v="2015-08-20T14:50:40"/>
    <x v="653"/>
    <x v="0"/>
  </r>
  <r>
    <n v="654"/>
    <x v="654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d v="2015-07-08T22:58:33"/>
    <x v="654"/>
    <x v="0"/>
  </r>
  <r>
    <n v="655"/>
    <x v="655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d v="2015-03-12T21:58:32"/>
    <x v="655"/>
    <x v="0"/>
  </r>
  <r>
    <n v="656"/>
    <x v="656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d v="2016-04-17T18:18:39"/>
    <x v="656"/>
    <x v="2"/>
  </r>
  <r>
    <n v="657"/>
    <x v="657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d v="2015-12-23T20:17:52"/>
    <x v="657"/>
    <x v="0"/>
  </r>
  <r>
    <n v="658"/>
    <x v="658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d v="2015-07-26T18:00:00"/>
    <x v="658"/>
    <x v="0"/>
  </r>
  <r>
    <n v="659"/>
    <x v="659"/>
    <s v="Sync up your lifestyle"/>
    <n v="3000"/>
    <n v="3017"/>
    <x v="0"/>
    <s v="US"/>
    <s v="USD"/>
    <n v="1440339295"/>
    <n v="1437747295"/>
    <b v="0"/>
    <n v="21"/>
    <b v="1"/>
    <x v="8"/>
    <d v="2015-08-23T14:14:55"/>
    <x v="659"/>
    <x v="0"/>
  </r>
  <r>
    <n v="660"/>
    <x v="660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d v="2014-11-09T18:47:59"/>
    <x v="660"/>
    <x v="3"/>
  </r>
  <r>
    <n v="661"/>
    <x v="661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d v="2016-10-23T15:29:19"/>
    <x v="661"/>
    <x v="2"/>
  </r>
  <r>
    <n v="662"/>
    <x v="662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d v="2015-01-16T10:30:47"/>
    <x v="662"/>
    <x v="3"/>
  </r>
  <r>
    <n v="663"/>
    <x v="663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d v="2015-07-18T20:14:16"/>
    <x v="663"/>
    <x v="0"/>
  </r>
  <r>
    <n v="664"/>
    <x v="664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d v="2015-04-13T15:59:35"/>
    <x v="664"/>
    <x v="0"/>
  </r>
  <r>
    <n v="665"/>
    <x v="665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d v="2017-01-13T17:04:21"/>
    <x v="665"/>
    <x v="2"/>
  </r>
  <r>
    <n v="666"/>
    <x v="666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d v="2014-08-17T19:58:18"/>
    <x v="666"/>
    <x v="3"/>
  </r>
  <r>
    <n v="667"/>
    <x v="667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d v="2016-10-29T08:57:43"/>
    <x v="667"/>
    <x v="2"/>
  </r>
  <r>
    <n v="668"/>
    <x v="668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d v="2015-05-11T19:57:02"/>
    <x v="668"/>
    <x v="0"/>
  </r>
  <r>
    <n v="669"/>
    <x v="669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d v="2016-07-06T15:00:58"/>
    <x v="669"/>
    <x v="2"/>
  </r>
  <r>
    <n v="670"/>
    <x v="670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d v="2016-06-19T08:10:00"/>
    <x v="670"/>
    <x v="2"/>
  </r>
  <r>
    <n v="671"/>
    <x v="671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d v="2015-01-14T04:00:00"/>
    <x v="671"/>
    <x v="3"/>
  </r>
  <r>
    <n v="672"/>
    <x v="672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d v="2015-01-01T04:59:00"/>
    <x v="672"/>
    <x v="3"/>
  </r>
  <r>
    <n v="673"/>
    <x v="673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d v="2014-09-01T20:10:17"/>
    <x v="673"/>
    <x v="3"/>
  </r>
  <r>
    <n v="674"/>
    <x v="674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d v="2014-08-12T02:47:07"/>
    <x v="674"/>
    <x v="3"/>
  </r>
  <r>
    <n v="675"/>
    <x v="675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d v="2015-01-01T06:59:00"/>
    <x v="675"/>
    <x v="3"/>
  </r>
  <r>
    <n v="676"/>
    <x v="676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d v="2015-02-07T18:26:21"/>
    <x v="676"/>
    <x v="0"/>
  </r>
  <r>
    <n v="677"/>
    <x v="677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d v="2016-06-28T09:41:35"/>
    <x v="677"/>
    <x v="2"/>
  </r>
  <r>
    <n v="678"/>
    <x v="678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d v="2016-05-21T09:02:18"/>
    <x v="678"/>
    <x v="2"/>
  </r>
  <r>
    <n v="679"/>
    <x v="679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d v="2016-09-03T16:41:49"/>
    <x v="679"/>
    <x v="2"/>
  </r>
  <r>
    <n v="680"/>
    <x v="680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d v="2014-09-17T12:02:11"/>
    <x v="680"/>
    <x v="3"/>
  </r>
  <r>
    <n v="681"/>
    <x v="681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d v="2016-10-26T19:20:04"/>
    <x v="681"/>
    <x v="2"/>
  </r>
  <r>
    <n v="682"/>
    <x v="682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d v="2017-03-14T17:22:02"/>
    <x v="682"/>
    <x v="1"/>
  </r>
  <r>
    <n v="683"/>
    <x v="683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d v="2016-10-31T21:36:04"/>
    <x v="683"/>
    <x v="2"/>
  </r>
  <r>
    <n v="684"/>
    <x v="684"/>
    <s v="Arcus gives your fingers super powers."/>
    <n v="320000"/>
    <n v="23948"/>
    <x v="2"/>
    <s v="US"/>
    <s v="USD"/>
    <n v="1406257200"/>
    <n v="1403176891"/>
    <b v="0"/>
    <n v="135"/>
    <b v="0"/>
    <x v="8"/>
    <d v="2014-07-25T03:00:00"/>
    <x v="684"/>
    <x v="3"/>
  </r>
  <r>
    <n v="685"/>
    <x v="685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d v="2015-01-12T20:47:52"/>
    <x v="685"/>
    <x v="3"/>
  </r>
  <r>
    <n v="686"/>
    <x v="686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d v="2015-08-03T16:09:30"/>
    <x v="686"/>
    <x v="0"/>
  </r>
  <r>
    <n v="687"/>
    <x v="687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d v="2017-02-05T18:00:53"/>
    <x v="687"/>
    <x v="2"/>
  </r>
  <r>
    <n v="688"/>
    <x v="688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d v="2015-10-15T02:30:53"/>
    <x v="688"/>
    <x v="0"/>
  </r>
  <r>
    <n v="689"/>
    <x v="689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d v="2016-12-08T04:59:00"/>
    <x v="689"/>
    <x v="2"/>
  </r>
  <r>
    <n v="690"/>
    <x v="690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d v="2016-09-09T06:00:00"/>
    <x v="690"/>
    <x v="2"/>
  </r>
  <r>
    <n v="691"/>
    <x v="691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d v="2015-07-01T00:40:46"/>
    <x v="691"/>
    <x v="0"/>
  </r>
  <r>
    <n v="692"/>
    <x v="692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d v="2016-12-22T09:01:03"/>
    <x v="692"/>
    <x v="2"/>
  </r>
  <r>
    <n v="693"/>
    <x v="693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d v="2015-04-30T19:23:47"/>
    <x v="693"/>
    <x v="0"/>
  </r>
  <r>
    <n v="694"/>
    <x v="694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d v="2017-02-01T15:55:59"/>
    <x v="694"/>
    <x v="1"/>
  </r>
  <r>
    <n v="695"/>
    <x v="695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d v="2014-10-31T12:30:20"/>
    <x v="695"/>
    <x v="3"/>
  </r>
  <r>
    <n v="696"/>
    <x v="696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d v="2014-07-25T22:15:02"/>
    <x v="696"/>
    <x v="3"/>
  </r>
  <r>
    <n v="697"/>
    <x v="697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d v="2016-02-03T12:33:09"/>
    <x v="697"/>
    <x v="2"/>
  </r>
  <r>
    <n v="698"/>
    <x v="698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d v="2014-09-18T02:00:00"/>
    <x v="698"/>
    <x v="3"/>
  </r>
  <r>
    <n v="699"/>
    <x v="699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d v="2013-11-22T16:00:00"/>
    <x v="699"/>
    <x v="4"/>
  </r>
  <r>
    <n v="700"/>
    <x v="700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d v="2017-01-10T16:31:21"/>
    <x v="700"/>
    <x v="2"/>
  </r>
  <r>
    <n v="701"/>
    <x v="701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d v="2014-07-23T15:54:40"/>
    <x v="701"/>
    <x v="3"/>
  </r>
  <r>
    <n v="702"/>
    <x v="702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d v="2016-11-24T18:26:27"/>
    <x v="702"/>
    <x v="2"/>
  </r>
  <r>
    <n v="703"/>
    <x v="703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d v="2017-01-31T23:32:00"/>
    <x v="703"/>
    <x v="2"/>
  </r>
  <r>
    <n v="704"/>
    <x v="704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d v="2017-02-20T04:37:48"/>
    <x v="704"/>
    <x v="2"/>
  </r>
  <r>
    <n v="705"/>
    <x v="705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d v="2017-01-21T11:47:58"/>
    <x v="705"/>
    <x v="2"/>
  </r>
  <r>
    <n v="706"/>
    <x v="706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d v="2016-12-14T18:39:00"/>
    <x v="706"/>
    <x v="2"/>
  </r>
  <r>
    <n v="707"/>
    <x v="707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d v="2017-01-01T15:55:27"/>
    <x v="707"/>
    <x v="2"/>
  </r>
  <r>
    <n v="708"/>
    <x v="708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d v="2014-09-13T13:56:40"/>
    <x v="708"/>
    <x v="3"/>
  </r>
  <r>
    <n v="709"/>
    <x v="709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d v="2014-12-05T00:59:19"/>
    <x v="709"/>
    <x v="3"/>
  </r>
  <r>
    <n v="710"/>
    <x v="71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d v="2014-08-20T00:44:00"/>
    <x v="710"/>
    <x v="3"/>
  </r>
  <r>
    <n v="711"/>
    <x v="711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d v="2016-12-14T12:01:08"/>
    <x v="711"/>
    <x v="2"/>
  </r>
  <r>
    <n v="712"/>
    <x v="712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d v="2016-02-14T16:20:32"/>
    <x v="712"/>
    <x v="2"/>
  </r>
  <r>
    <n v="713"/>
    <x v="713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d v="2016-06-05T12:42:12"/>
    <x v="713"/>
    <x v="2"/>
  </r>
  <r>
    <n v="714"/>
    <x v="714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d v="2017-02-28T18:54:42"/>
    <x v="714"/>
    <x v="2"/>
  </r>
  <r>
    <n v="715"/>
    <x v="715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d v="2015-11-05T03:10:40"/>
    <x v="715"/>
    <x v="0"/>
  </r>
  <r>
    <n v="716"/>
    <x v="716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d v="2014-12-01T00:00:00"/>
    <x v="716"/>
    <x v="3"/>
  </r>
  <r>
    <n v="717"/>
    <x v="717"/>
    <s v="Cool air flowing under clothing keeps you cool."/>
    <n v="100000"/>
    <n v="305"/>
    <x v="2"/>
    <s v="US"/>
    <s v="USD"/>
    <n v="1409949002"/>
    <n v="1407357002"/>
    <b v="0"/>
    <n v="4"/>
    <b v="0"/>
    <x v="8"/>
    <d v="2014-09-05T20:30:02"/>
    <x v="717"/>
    <x v="3"/>
  </r>
  <r>
    <n v="718"/>
    <x v="718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d v="2017-02-18T05:59:00"/>
    <x v="718"/>
    <x v="1"/>
  </r>
  <r>
    <n v="719"/>
    <x v="719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d v="2016-02-23T00:57:56"/>
    <x v="719"/>
    <x v="2"/>
  </r>
  <r>
    <n v="720"/>
    <x v="720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d v="2012-01-29T15:34:51"/>
    <x v="720"/>
    <x v="5"/>
  </r>
  <r>
    <n v="721"/>
    <x v="721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d v="2014-08-01T13:43:27"/>
    <x v="721"/>
    <x v="3"/>
  </r>
  <r>
    <n v="722"/>
    <x v="722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d v="2012-04-08T18:19:38"/>
    <x v="722"/>
    <x v="5"/>
  </r>
  <r>
    <n v="723"/>
    <x v="723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d v="2015-07-30T03:59:00"/>
    <x v="723"/>
    <x v="0"/>
  </r>
  <r>
    <n v="724"/>
    <x v="724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d v="2011-06-30T15:19:23"/>
    <x v="724"/>
    <x v="6"/>
  </r>
  <r>
    <n v="725"/>
    <x v="725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d v="2015-12-13T15:01:52"/>
    <x v="725"/>
    <x v="0"/>
  </r>
  <r>
    <n v="726"/>
    <x v="726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d v="2013-04-12T01:01:27"/>
    <x v="726"/>
    <x v="4"/>
  </r>
  <r>
    <n v="727"/>
    <x v="727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d v="2013-01-14T21:20:00"/>
    <x v="727"/>
    <x v="5"/>
  </r>
  <r>
    <n v="728"/>
    <x v="728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d v="2011-08-21T20:05:57"/>
    <x v="728"/>
    <x v="6"/>
  </r>
  <r>
    <n v="729"/>
    <x v="729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d v="2012-09-19T04:27:41"/>
    <x v="729"/>
    <x v="5"/>
  </r>
  <r>
    <n v="730"/>
    <x v="730"/>
    <s v="A Massive but Cheerful Online Digital Archive of Surfing"/>
    <n v="20000"/>
    <n v="26438"/>
    <x v="0"/>
    <s v="US"/>
    <s v="USD"/>
    <n v="1323280391"/>
    <n v="1320688391"/>
    <b v="0"/>
    <n v="265"/>
    <b v="1"/>
    <x v="9"/>
    <d v="2011-12-07T17:53:11"/>
    <x v="730"/>
    <x v="6"/>
  </r>
  <r>
    <n v="731"/>
    <x v="731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d v="2012-01-22T06:00:00"/>
    <x v="731"/>
    <x v="6"/>
  </r>
  <r>
    <n v="732"/>
    <x v="732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d v="2013-09-29T10:11:01"/>
    <x v="732"/>
    <x v="4"/>
  </r>
  <r>
    <n v="733"/>
    <x v="733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d v="2013-12-20T10:04:52"/>
    <x v="733"/>
    <x v="4"/>
  </r>
  <r>
    <n v="734"/>
    <x v="734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d v="2015-05-09T05:00:00"/>
    <x v="734"/>
    <x v="0"/>
  </r>
  <r>
    <n v="735"/>
    <x v="735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d v="2014-12-04T00:39:00"/>
    <x v="735"/>
    <x v="3"/>
  </r>
  <r>
    <n v="736"/>
    <x v="736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d v="2013-11-21T04:59:00"/>
    <x v="736"/>
    <x v="4"/>
  </r>
  <r>
    <n v="737"/>
    <x v="737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d v="2014-02-14T20:00:00"/>
    <x v="737"/>
    <x v="3"/>
  </r>
  <r>
    <n v="738"/>
    <x v="738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d v="2014-12-01T04:59:00"/>
    <x v="738"/>
    <x v="3"/>
  </r>
  <r>
    <n v="739"/>
    <x v="739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d v="2014-08-11T12:03:49"/>
    <x v="739"/>
    <x v="3"/>
  </r>
  <r>
    <n v="740"/>
    <x v="740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d v="2015-06-21T03:31:22"/>
    <x v="740"/>
    <x v="0"/>
  </r>
  <r>
    <n v="741"/>
    <x v="741"/>
    <s v="A revolutionary digital mapping project of the Vilna Ghetto"/>
    <n v="13000"/>
    <n v="13293.8"/>
    <x v="0"/>
    <s v="US"/>
    <s v="USD"/>
    <n v="1370964806"/>
    <n v="1367940806"/>
    <b v="0"/>
    <n v="94"/>
    <b v="1"/>
    <x v="9"/>
    <d v="2013-06-11T15:33:26"/>
    <x v="741"/>
    <x v="4"/>
  </r>
  <r>
    <n v="742"/>
    <x v="742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d v="2014-03-21T21:01:52"/>
    <x v="742"/>
    <x v="3"/>
  </r>
  <r>
    <n v="743"/>
    <x v="743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d v="2012-04-16T21:00:00"/>
    <x v="743"/>
    <x v="5"/>
  </r>
  <r>
    <n v="744"/>
    <x v="744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d v="2012-12-13T22:58:23"/>
    <x v="744"/>
    <x v="5"/>
  </r>
  <r>
    <n v="745"/>
    <x v="745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d v="2013-05-03T13:44:05"/>
    <x v="745"/>
    <x v="4"/>
  </r>
  <r>
    <n v="746"/>
    <x v="746"/>
    <s v="This is a book of letters. Letters to our body parts."/>
    <n v="2987"/>
    <n v="3318"/>
    <x v="0"/>
    <s v="US"/>
    <s v="USD"/>
    <n v="1348372740"/>
    <n v="1346806909"/>
    <b v="0"/>
    <n v="97"/>
    <b v="1"/>
    <x v="9"/>
    <d v="2012-09-23T03:59:00"/>
    <x v="746"/>
    <x v="5"/>
  </r>
  <r>
    <n v="747"/>
    <x v="747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d v="2015-01-15T10:54:00"/>
    <x v="747"/>
    <x v="3"/>
  </r>
  <r>
    <n v="748"/>
    <x v="748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d v="2014-08-10T20:19:26"/>
    <x v="748"/>
    <x v="3"/>
  </r>
  <r>
    <n v="749"/>
    <x v="749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d v="2017-01-28T22:35:30"/>
    <x v="749"/>
    <x v="2"/>
  </r>
  <r>
    <n v="750"/>
    <x v="750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d v="2013-02-24T21:04:32"/>
    <x v="750"/>
    <x v="4"/>
  </r>
  <r>
    <n v="751"/>
    <x v="751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d v="2011-08-04T15:07:55"/>
    <x v="751"/>
    <x v="6"/>
  </r>
  <r>
    <n v="752"/>
    <x v="752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d v="2016-10-16T11:00:00"/>
    <x v="752"/>
    <x v="2"/>
  </r>
  <r>
    <n v="753"/>
    <x v="753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d v="2015-02-14T14:09:51"/>
    <x v="753"/>
    <x v="0"/>
  </r>
  <r>
    <n v="754"/>
    <x v="754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d v="2013-01-05T17:58:41"/>
    <x v="754"/>
    <x v="5"/>
  </r>
  <r>
    <n v="755"/>
    <x v="755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d v="2013-05-20T00:41:00"/>
    <x v="755"/>
    <x v="4"/>
  </r>
  <r>
    <n v="756"/>
    <x v="756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d v="2011-04-18T17:24:19"/>
    <x v="756"/>
    <x v="6"/>
  </r>
  <r>
    <n v="757"/>
    <x v="757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d v="2012-12-06T01:18:34"/>
    <x v="757"/>
    <x v="5"/>
  </r>
  <r>
    <n v="758"/>
    <x v="758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d v="2010-10-08T20:04:28"/>
    <x v="758"/>
    <x v="7"/>
  </r>
  <r>
    <n v="759"/>
    <x v="759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d v="2014-07-09T07:55:39"/>
    <x v="759"/>
    <x v="3"/>
  </r>
  <r>
    <n v="760"/>
    <x v="760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d v="2016-11-26T19:20:13"/>
    <x v="760"/>
    <x v="2"/>
  </r>
  <r>
    <n v="761"/>
    <x v="761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d v="2014-02-02T18:02:06"/>
    <x v="761"/>
    <x v="3"/>
  </r>
  <r>
    <n v="762"/>
    <x v="762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d v="2016-12-04T06:00:00"/>
    <x v="762"/>
    <x v="2"/>
  </r>
  <r>
    <n v="763"/>
    <x v="763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d v="2013-08-15T10:43:28"/>
    <x v="763"/>
    <x v="4"/>
  </r>
  <r>
    <n v="764"/>
    <x v="764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d v="2015-09-10T04:09:21"/>
    <x v="764"/>
    <x v="0"/>
  </r>
  <r>
    <n v="765"/>
    <x v="765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d v="2014-10-19T13:01:24"/>
    <x v="765"/>
    <x v="3"/>
  </r>
  <r>
    <n v="766"/>
    <x v="766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d v="2015-02-16T18:48:03"/>
    <x v="766"/>
    <x v="0"/>
  </r>
  <r>
    <n v="767"/>
    <x v="767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d v="2015-05-21T03:26:50"/>
    <x v="767"/>
    <x v="0"/>
  </r>
  <r>
    <n v="768"/>
    <x v="768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d v="2013-12-16T04:58:10"/>
    <x v="768"/>
    <x v="4"/>
  </r>
  <r>
    <n v="769"/>
    <x v="769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d v="2013-12-26T23:54:54"/>
    <x v="769"/>
    <x v="4"/>
  </r>
  <r>
    <n v="770"/>
    <x v="770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d v="2013-02-24T23:59:29"/>
    <x v="770"/>
    <x v="4"/>
  </r>
  <r>
    <n v="771"/>
    <x v="771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d v="2016-01-30T19:46:42"/>
    <x v="771"/>
    <x v="0"/>
  </r>
  <r>
    <n v="772"/>
    <x v="772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d v="2009-11-01T03:59:00"/>
    <x v="772"/>
    <x v="8"/>
  </r>
  <r>
    <n v="773"/>
    <x v="773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d v="2015-05-10T23:01:00"/>
    <x v="773"/>
    <x v="0"/>
  </r>
  <r>
    <n v="774"/>
    <x v="774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d v="2014-02-23T18:43:38"/>
    <x v="774"/>
    <x v="3"/>
  </r>
  <r>
    <n v="775"/>
    <x v="775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d v="2011-12-16T01:26:35"/>
    <x v="775"/>
    <x v="6"/>
  </r>
  <r>
    <n v="776"/>
    <x v="776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d v="2015-10-11T05:00:00"/>
    <x v="776"/>
    <x v="0"/>
  </r>
  <r>
    <n v="777"/>
    <x v="777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d v="2013-07-31T23:32:57"/>
    <x v="777"/>
    <x v="4"/>
  </r>
  <r>
    <n v="778"/>
    <x v="778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d v="2014-04-30T16:51:20"/>
    <x v="778"/>
    <x v="3"/>
  </r>
  <r>
    <n v="779"/>
    <x v="779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d v="2010-10-15T04:00:00"/>
    <x v="779"/>
    <x v="7"/>
  </r>
  <r>
    <n v="780"/>
    <x v="780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d v="2011-05-03T16:10:25"/>
    <x v="780"/>
    <x v="6"/>
  </r>
  <r>
    <n v="781"/>
    <x v="781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d v="2013-06-08T00:01:14"/>
    <x v="781"/>
    <x v="4"/>
  </r>
  <r>
    <n v="782"/>
    <x v="782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d v="2012-08-25T18:11:42"/>
    <x v="782"/>
    <x v="5"/>
  </r>
  <r>
    <n v="783"/>
    <x v="783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d v="2012-04-27T22:00:00"/>
    <x v="783"/>
    <x v="5"/>
  </r>
  <r>
    <n v="784"/>
    <x v="784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d v="2014-03-17T02:35:19"/>
    <x v="784"/>
    <x v="3"/>
  </r>
  <r>
    <n v="785"/>
    <x v="785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d v="2013-02-28T14:15:15"/>
    <x v="785"/>
    <x v="4"/>
  </r>
  <r>
    <n v="786"/>
    <x v="786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d v="2012-05-11T15:47:00"/>
    <x v="786"/>
    <x v="5"/>
  </r>
  <r>
    <n v="787"/>
    <x v="787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d v="2013-11-01T15:03:46"/>
    <x v="787"/>
    <x v="4"/>
  </r>
  <r>
    <n v="788"/>
    <x v="788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d v="2012-07-07T03:59:00"/>
    <x v="788"/>
    <x v="5"/>
  </r>
  <r>
    <n v="789"/>
    <x v="789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d v="2013-01-21T07:59:00"/>
    <x v="789"/>
    <x v="4"/>
  </r>
  <r>
    <n v="790"/>
    <x v="790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d v="2013-02-01T01:08:59"/>
    <x v="790"/>
    <x v="4"/>
  </r>
  <r>
    <n v="791"/>
    <x v="791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d v="2013-11-13T05:59:00"/>
    <x v="791"/>
    <x v="4"/>
  </r>
  <r>
    <n v="792"/>
    <x v="792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d v="2013-11-07T21:58:03"/>
    <x v="792"/>
    <x v="4"/>
  </r>
  <r>
    <n v="793"/>
    <x v="793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d v="2013-07-03T04:59:00"/>
    <x v="793"/>
    <x v="4"/>
  </r>
  <r>
    <n v="794"/>
    <x v="794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d v="2011-09-05T17:06:00"/>
    <x v="794"/>
    <x v="6"/>
  </r>
  <r>
    <n v="795"/>
    <x v="795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d v="2012-04-07T04:59:00"/>
    <x v="795"/>
    <x v="5"/>
  </r>
  <r>
    <n v="796"/>
    <x v="796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d v="2013-09-15T21:10:00"/>
    <x v="796"/>
    <x v="4"/>
  </r>
  <r>
    <n v="797"/>
    <x v="797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d v="2012-04-29T04:00:00"/>
    <x v="797"/>
    <x v="5"/>
  </r>
  <r>
    <n v="798"/>
    <x v="798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d v="2014-09-30T14:09:47"/>
    <x v="798"/>
    <x v="3"/>
  </r>
  <r>
    <n v="799"/>
    <x v="799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d v="2012-04-27T16:00:46"/>
    <x v="799"/>
    <x v="5"/>
  </r>
  <r>
    <n v="800"/>
    <x v="800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d v="2014-09-11T10:24:14"/>
    <x v="800"/>
    <x v="3"/>
  </r>
  <r>
    <n v="801"/>
    <x v="801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d v="2011-07-01T19:05:20"/>
    <x v="801"/>
    <x v="6"/>
  </r>
  <r>
    <n v="802"/>
    <x v="802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d v="2012-09-17T04:05:00"/>
    <x v="802"/>
    <x v="5"/>
  </r>
  <r>
    <n v="803"/>
    <x v="803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d v="2011-05-29T01:00:00"/>
    <x v="803"/>
    <x v="6"/>
  </r>
  <r>
    <n v="804"/>
    <x v="804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d v="2011-07-23T03:59:00"/>
    <x v="804"/>
    <x v="6"/>
  </r>
  <r>
    <n v="805"/>
    <x v="805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d v="2011-07-16T23:00:00"/>
    <x v="805"/>
    <x v="6"/>
  </r>
  <r>
    <n v="806"/>
    <x v="806"/>
    <s v="Help Golden Animals finish their NEW Album!"/>
    <n v="8000"/>
    <n v="8355"/>
    <x v="0"/>
    <s v="US"/>
    <s v="USD"/>
    <n v="1315413339"/>
    <n v="1312821339"/>
    <b v="0"/>
    <n v="71"/>
    <b v="1"/>
    <x v="11"/>
    <d v="2011-09-07T16:35:39"/>
    <x v="806"/>
    <x v="6"/>
  </r>
  <r>
    <n v="807"/>
    <x v="80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d v="2017-03-01T02:00:00"/>
    <x v="807"/>
    <x v="1"/>
  </r>
  <r>
    <n v="808"/>
    <x v="808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d v="2014-12-22T04:59:00"/>
    <x v="808"/>
    <x v="3"/>
  </r>
  <r>
    <n v="809"/>
    <x v="809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d v="2014-01-19T20:00:30"/>
    <x v="809"/>
    <x v="4"/>
  </r>
  <r>
    <n v="810"/>
    <x v="810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d v="2012-09-01T01:21:02"/>
    <x v="810"/>
    <x v="5"/>
  </r>
  <r>
    <n v="811"/>
    <x v="811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d v="2013-07-10T16:52:00"/>
    <x v="811"/>
    <x v="4"/>
  </r>
  <r>
    <n v="812"/>
    <x v="812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d v="2013-03-01T13:58:00"/>
    <x v="812"/>
    <x v="4"/>
  </r>
  <r>
    <n v="813"/>
    <x v="813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d v="2012-07-20T23:02:45"/>
    <x v="813"/>
    <x v="5"/>
  </r>
  <r>
    <n v="814"/>
    <x v="814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d v="2011-05-31T18:04:00"/>
    <x v="814"/>
    <x v="6"/>
  </r>
  <r>
    <n v="815"/>
    <x v="815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d v="2014-11-01T22:01:43"/>
    <x v="815"/>
    <x v="3"/>
  </r>
  <r>
    <n v="816"/>
    <x v="816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d v="2013-04-09T06:30:00"/>
    <x v="816"/>
    <x v="4"/>
  </r>
  <r>
    <n v="817"/>
    <x v="817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d v="2012-03-11T04:59:00"/>
    <x v="817"/>
    <x v="5"/>
  </r>
  <r>
    <n v="818"/>
    <x v="818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d v="2012-08-07T17:01:00"/>
    <x v="818"/>
    <x v="5"/>
  </r>
  <r>
    <n v="819"/>
    <x v="819"/>
    <s v="We are touring the Southeast in support of our new EP"/>
    <n v="400"/>
    <n v="435"/>
    <x v="0"/>
    <s v="US"/>
    <s v="USD"/>
    <n v="1387601040"/>
    <n v="1386806254"/>
    <b v="0"/>
    <n v="14"/>
    <b v="1"/>
    <x v="11"/>
    <d v="2013-12-21T04:44:00"/>
    <x v="819"/>
    <x v="4"/>
  </r>
  <r>
    <n v="820"/>
    <x v="820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d v="2014-06-09T05:00:00"/>
    <x v="820"/>
    <x v="3"/>
  </r>
  <r>
    <n v="821"/>
    <x v="821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d v="2015-05-04T04:01:00"/>
    <x v="821"/>
    <x v="0"/>
  </r>
  <r>
    <n v="822"/>
    <x v="822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d v="2012-10-05T22:44:10"/>
    <x v="822"/>
    <x v="5"/>
  </r>
  <r>
    <n v="823"/>
    <x v="823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d v="2015-03-22T22:20:52"/>
    <x v="823"/>
    <x v="0"/>
  </r>
  <r>
    <n v="824"/>
    <x v="824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d v="2010-04-18T06:59:00"/>
    <x v="824"/>
    <x v="7"/>
  </r>
  <r>
    <n v="825"/>
    <x v="825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d v="2012-10-29T07:21:24"/>
    <x v="825"/>
    <x v="5"/>
  </r>
  <r>
    <n v="826"/>
    <x v="826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d v="2012-03-25T23:55:30"/>
    <x v="826"/>
    <x v="5"/>
  </r>
  <r>
    <n v="827"/>
    <x v="827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d v="2012-02-14T19:49:00"/>
    <x v="827"/>
    <x v="5"/>
  </r>
  <r>
    <n v="828"/>
    <x v="828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d v="2012-06-25T16:24:00"/>
    <x v="828"/>
    <x v="5"/>
  </r>
  <r>
    <n v="829"/>
    <x v="829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d v="2016-07-13T19:14:00"/>
    <x v="829"/>
    <x v="2"/>
  </r>
  <r>
    <n v="830"/>
    <x v="830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d v="2013-03-22T11:37:05"/>
    <x v="830"/>
    <x v="4"/>
  </r>
  <r>
    <n v="831"/>
    <x v="831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d v="2012-04-27T15:31:34"/>
    <x v="831"/>
    <x v="5"/>
  </r>
  <r>
    <n v="832"/>
    <x v="832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d v="2012-01-21T08:13:00"/>
    <x v="832"/>
    <x v="6"/>
  </r>
  <r>
    <n v="833"/>
    <x v="833"/>
    <s v="This is an American rock album."/>
    <n v="6000"/>
    <n v="6100"/>
    <x v="0"/>
    <s v="US"/>
    <s v="USD"/>
    <n v="1397941475"/>
    <n v="1395349475"/>
    <b v="0"/>
    <n v="41"/>
    <b v="1"/>
    <x v="11"/>
    <d v="2014-04-19T21:04:35"/>
    <x v="833"/>
    <x v="3"/>
  </r>
  <r>
    <n v="834"/>
    <x v="834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d v="2013-07-01T03:59:00"/>
    <x v="834"/>
    <x v="4"/>
  </r>
  <r>
    <n v="835"/>
    <x v="835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d v="2012-05-19T03:00:00"/>
    <x v="835"/>
    <x v="5"/>
  </r>
  <r>
    <n v="836"/>
    <x v="836"/>
    <s v="An album you can bring home to mom."/>
    <n v="5000"/>
    <n v="5046.5200000000004"/>
    <x v="0"/>
    <s v="US"/>
    <s v="USD"/>
    <n v="1381108918"/>
    <n v="1378516918"/>
    <b v="0"/>
    <n v="46"/>
    <b v="1"/>
    <x v="11"/>
    <d v="2013-10-07T01:21:58"/>
    <x v="836"/>
    <x v="4"/>
  </r>
  <r>
    <n v="837"/>
    <x v="837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d v="2014-05-01T23:57:42"/>
    <x v="837"/>
    <x v="3"/>
  </r>
  <r>
    <n v="838"/>
    <x v="838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d v="2012-01-17T21:33:05"/>
    <x v="838"/>
    <x v="6"/>
  </r>
  <r>
    <n v="839"/>
    <x v="839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d v="2012-09-22T18:19:16"/>
    <x v="839"/>
    <x v="5"/>
  </r>
  <r>
    <n v="840"/>
    <x v="840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d v="2016-09-24T05:26:27"/>
    <x v="840"/>
    <x v="2"/>
  </r>
  <r>
    <n v="841"/>
    <x v="841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d v="2014-11-10T21:07:43"/>
    <x v="841"/>
    <x v="3"/>
  </r>
  <r>
    <n v="842"/>
    <x v="842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d v="2013-10-14T03:59:00"/>
    <x v="842"/>
    <x v="4"/>
  </r>
  <r>
    <n v="843"/>
    <x v="843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d v="2016-12-08T08:00:00"/>
    <x v="843"/>
    <x v="2"/>
  </r>
  <r>
    <n v="844"/>
    <x v="844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d v="2014-11-01T04:59:00"/>
    <x v="844"/>
    <x v="3"/>
  </r>
  <r>
    <n v="845"/>
    <x v="845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d v="2016-09-05T03:59:00"/>
    <x v="845"/>
    <x v="2"/>
  </r>
  <r>
    <n v="846"/>
    <x v="846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d v="2014-03-10T14:00:00"/>
    <x v="846"/>
    <x v="3"/>
  </r>
  <r>
    <n v="847"/>
    <x v="847"/>
    <s v="MUSIC WITH MEANING!  MUSIC THAT MATTERS!!!"/>
    <n v="10"/>
    <n v="10"/>
    <x v="0"/>
    <s v="US"/>
    <s v="USD"/>
    <n v="1436555376"/>
    <n v="1433963376"/>
    <b v="0"/>
    <n v="1"/>
    <b v="1"/>
    <x v="12"/>
    <d v="2015-07-10T19:09:36"/>
    <x v="847"/>
    <x v="0"/>
  </r>
  <r>
    <n v="848"/>
    <x v="848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d v="2015-04-14T19:00:33"/>
    <x v="848"/>
    <x v="0"/>
  </r>
  <r>
    <n v="849"/>
    <x v="849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d v="2015-03-16T02:34:24"/>
    <x v="849"/>
    <x v="0"/>
  </r>
  <r>
    <n v="850"/>
    <x v="850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d v="2016-04-25T04:59:00"/>
    <x v="850"/>
    <x v="2"/>
  </r>
  <r>
    <n v="851"/>
    <x v="851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d v="2016-07-31T19:45:00"/>
    <x v="851"/>
    <x v="2"/>
  </r>
  <r>
    <n v="852"/>
    <x v="852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d v="2016-10-24T21:00:00"/>
    <x v="852"/>
    <x v="2"/>
  </r>
  <r>
    <n v="853"/>
    <x v="853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d v="2015-02-16T19:58:29"/>
    <x v="853"/>
    <x v="0"/>
  </r>
  <r>
    <n v="854"/>
    <x v="854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d v="2016-12-28T05:05:46"/>
    <x v="854"/>
    <x v="2"/>
  </r>
  <r>
    <n v="855"/>
    <x v="855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d v="2016-07-24T03:00:17"/>
    <x v="855"/>
    <x v="2"/>
  </r>
  <r>
    <n v="856"/>
    <x v="856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d v="2016-10-25T19:00:00"/>
    <x v="856"/>
    <x v="2"/>
  </r>
  <r>
    <n v="857"/>
    <x v="857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d v="2015-11-25T14:57:11"/>
    <x v="857"/>
    <x v="0"/>
  </r>
  <r>
    <n v="858"/>
    <x v="858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d v="2015-04-15T22:59:00"/>
    <x v="858"/>
    <x v="0"/>
  </r>
  <r>
    <n v="859"/>
    <x v="859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d v="2015-06-04T00:00:00"/>
    <x v="859"/>
    <x v="0"/>
  </r>
  <r>
    <n v="860"/>
    <x v="860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d v="2013-11-22T12:35:13"/>
    <x v="860"/>
    <x v="4"/>
  </r>
  <r>
    <n v="861"/>
    <x v="861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d v="2016-09-16T23:10:04"/>
    <x v="861"/>
    <x v="2"/>
  </r>
  <r>
    <n v="862"/>
    <x v="862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d v="2013-11-11T14:19:08"/>
    <x v="862"/>
    <x v="4"/>
  </r>
  <r>
    <n v="863"/>
    <x v="863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d v="2012-02-12T02:49:26"/>
    <x v="863"/>
    <x v="5"/>
  </r>
  <r>
    <n v="864"/>
    <x v="864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d v="2013-10-16T09:59:00"/>
    <x v="864"/>
    <x v="4"/>
  </r>
  <r>
    <n v="865"/>
    <x v="865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d v="2013-01-16T18:33:17"/>
    <x v="865"/>
    <x v="5"/>
  </r>
  <r>
    <n v="866"/>
    <x v="866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d v="2015-02-28T15:10:00"/>
    <x v="866"/>
    <x v="0"/>
  </r>
  <r>
    <n v="867"/>
    <x v="867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d v="2009-12-01T04:59:00"/>
    <x v="867"/>
    <x v="8"/>
  </r>
  <r>
    <n v="868"/>
    <x v="868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d v="2014-01-07T00:39:58"/>
    <x v="868"/>
    <x v="4"/>
  </r>
  <r>
    <n v="869"/>
    <x v="869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d v="2013-04-08T19:17:37"/>
    <x v="869"/>
    <x v="4"/>
  </r>
  <r>
    <n v="870"/>
    <x v="870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d v="2013-09-01T00:32:03"/>
    <x v="870"/>
    <x v="4"/>
  </r>
  <r>
    <n v="871"/>
    <x v="871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d v="2013-11-29T14:28:15"/>
    <x v="871"/>
    <x v="4"/>
  </r>
  <r>
    <n v="872"/>
    <x v="872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d v="2011-03-10T19:48:47"/>
    <x v="872"/>
    <x v="6"/>
  </r>
  <r>
    <n v="873"/>
    <x v="873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d v="2012-11-11T05:00:40"/>
    <x v="873"/>
    <x v="5"/>
  </r>
  <r>
    <n v="874"/>
    <x v="874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d v="2013-05-04T14:00:34"/>
    <x v="874"/>
    <x v="4"/>
  </r>
  <r>
    <n v="875"/>
    <x v="875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d v="2015-09-21T17:22:11"/>
    <x v="875"/>
    <x v="0"/>
  </r>
  <r>
    <n v="876"/>
    <x v="876"/>
    <s v="What was the greatest record shop ever?  DOBELLS!"/>
    <n v="3152"/>
    <n v="1286"/>
    <x v="2"/>
    <s v="GB"/>
    <s v="GBP"/>
    <n v="1359978927"/>
    <n v="1357127727"/>
    <b v="0"/>
    <n v="45"/>
    <b v="0"/>
    <x v="13"/>
    <d v="2013-02-04T11:55:27"/>
    <x v="876"/>
    <x v="4"/>
  </r>
  <r>
    <n v="877"/>
    <x v="877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d v="2013-12-19T18:56:00"/>
    <x v="877"/>
    <x v="4"/>
  </r>
  <r>
    <n v="878"/>
    <x v="878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d v="2010-12-23T05:35:24"/>
    <x v="878"/>
    <x v="7"/>
  </r>
  <r>
    <n v="879"/>
    <x v="879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d v="2012-05-29T19:55:05"/>
    <x v="879"/>
    <x v="5"/>
  </r>
  <r>
    <n v="880"/>
    <x v="880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d v="2012-10-30T07:42:18"/>
    <x v="880"/>
    <x v="5"/>
  </r>
  <r>
    <n v="881"/>
    <x v="881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d v="2012-01-14T06:01:26"/>
    <x v="881"/>
    <x v="6"/>
  </r>
  <r>
    <n v="882"/>
    <x v="882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d v="2011-09-06T20:39:10"/>
    <x v="882"/>
    <x v="6"/>
  </r>
  <r>
    <n v="883"/>
    <x v="883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d v="2016-03-02T22:27:15"/>
    <x v="883"/>
    <x v="2"/>
  </r>
  <r>
    <n v="884"/>
    <x v="884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d v="2012-05-12T02:31:00"/>
    <x v="884"/>
    <x v="5"/>
  </r>
  <r>
    <n v="885"/>
    <x v="885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d v="2016-12-30T22:35:11"/>
    <x v="885"/>
    <x v="2"/>
  </r>
  <r>
    <n v="886"/>
    <x v="886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d v="2016-09-15T20:53:33"/>
    <x v="886"/>
    <x v="2"/>
  </r>
  <r>
    <n v="887"/>
    <x v="887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d v="2012-05-27T23:00:55"/>
    <x v="887"/>
    <x v="5"/>
  </r>
  <r>
    <n v="888"/>
    <x v="888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d v="2011-09-01T06:00:00"/>
    <x v="888"/>
    <x v="6"/>
  </r>
  <r>
    <n v="889"/>
    <x v="889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d v="2014-10-05T18:49:03"/>
    <x v="889"/>
    <x v="3"/>
  </r>
  <r>
    <n v="890"/>
    <x v="890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d v="2013-11-21T17:46:19"/>
    <x v="890"/>
    <x v="4"/>
  </r>
  <r>
    <n v="891"/>
    <x v="891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d v="2014-08-21T00:45:30"/>
    <x v="891"/>
    <x v="3"/>
  </r>
  <r>
    <n v="892"/>
    <x v="892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d v="2010-08-01T04:00:00"/>
    <x v="892"/>
    <x v="7"/>
  </r>
  <r>
    <n v="893"/>
    <x v="893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d v="2015-04-01T20:32:43"/>
    <x v="893"/>
    <x v="0"/>
  </r>
  <r>
    <n v="894"/>
    <x v="894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d v="2016-06-05T23:33:30"/>
    <x v="894"/>
    <x v="2"/>
  </r>
  <r>
    <n v="895"/>
    <x v="895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d v="2010-10-25T03:03:49"/>
    <x v="895"/>
    <x v="7"/>
  </r>
  <r>
    <n v="896"/>
    <x v="896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d v="2015-08-28T04:00:00"/>
    <x v="896"/>
    <x v="0"/>
  </r>
  <r>
    <n v="897"/>
    <x v="897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d v="2012-11-28T17:31:48"/>
    <x v="897"/>
    <x v="5"/>
  </r>
  <r>
    <n v="898"/>
    <x v="898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d v="2012-01-15T18:11:50"/>
    <x v="898"/>
    <x v="6"/>
  </r>
  <r>
    <n v="899"/>
    <x v="899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d v="2011-05-28T02:22:42"/>
    <x v="899"/>
    <x v="6"/>
  </r>
  <r>
    <n v="900"/>
    <x v="900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d v="2016-03-30T19:23:22"/>
    <x v="900"/>
    <x v="2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d v="2010-06-08T19:11:00"/>
    <x v="901"/>
    <x v="7"/>
  </r>
  <r>
    <n v="902"/>
    <x v="902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d v="2014-08-30T15:30:00"/>
    <x v="902"/>
    <x v="3"/>
  </r>
  <r>
    <n v="903"/>
    <x v="903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d v="2012-09-23T02:25:00"/>
    <x v="903"/>
    <x v="5"/>
  </r>
  <r>
    <n v="904"/>
    <x v="904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d v="2016-01-03T01:55:37"/>
    <x v="904"/>
    <x v="0"/>
  </r>
  <r>
    <n v="905"/>
    <x v="905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d v="2011-01-24T05:45:26"/>
    <x v="905"/>
    <x v="7"/>
  </r>
  <r>
    <n v="906"/>
    <x v="906"/>
    <s v="The DMV's most respected saxophonist pay tribute to Motown."/>
    <n v="15000"/>
    <n v="0"/>
    <x v="2"/>
    <s v="US"/>
    <s v="USD"/>
    <n v="1394681590"/>
    <n v="1392093190"/>
    <b v="0"/>
    <n v="0"/>
    <b v="0"/>
    <x v="13"/>
    <d v="2014-03-13T03:33:10"/>
    <x v="906"/>
    <x v="3"/>
  </r>
  <r>
    <n v="907"/>
    <x v="907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d v="2011-09-11T04:37:03"/>
    <x v="907"/>
    <x v="6"/>
  </r>
  <r>
    <n v="908"/>
    <x v="908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d v="2010-07-27T04:59:00"/>
    <x v="908"/>
    <x v="7"/>
  </r>
  <r>
    <n v="909"/>
    <x v="909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d v="2012-07-23T04:00:00"/>
    <x v="909"/>
    <x v="5"/>
  </r>
  <r>
    <n v="910"/>
    <x v="910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d v="2017-03-03T13:05:19"/>
    <x v="910"/>
    <x v="1"/>
  </r>
  <r>
    <n v="911"/>
    <x v="911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d v="2014-01-24T00:07:25"/>
    <x v="911"/>
    <x v="3"/>
  </r>
  <r>
    <n v="912"/>
    <x v="912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d v="2012-12-11T03:37:27"/>
    <x v="912"/>
    <x v="5"/>
  </r>
  <r>
    <n v="913"/>
    <x v="913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d v="2012-05-05T03:20:19"/>
    <x v="913"/>
    <x v="5"/>
  </r>
  <r>
    <n v="914"/>
    <x v="914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d v="2012-08-25T18:19:07"/>
    <x v="914"/>
    <x v="5"/>
  </r>
  <r>
    <n v="915"/>
    <x v="915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d v="2012-03-01T04:59:00"/>
    <x v="915"/>
    <x v="5"/>
  </r>
  <r>
    <n v="916"/>
    <x v="916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d v="2010-10-22T05:00:00"/>
    <x v="916"/>
    <x v="7"/>
  </r>
  <r>
    <n v="917"/>
    <x v="917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d v="2014-07-14T02:30:00"/>
    <x v="917"/>
    <x v="3"/>
  </r>
  <r>
    <n v="918"/>
    <x v="918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d v="2014-12-01T22:59:21"/>
    <x v="918"/>
    <x v="3"/>
  </r>
  <r>
    <n v="919"/>
    <x v="919"/>
    <s v="Cool jazz with a New Orleans flavor."/>
    <n v="20000"/>
    <n v="100"/>
    <x v="2"/>
    <s v="US"/>
    <s v="USD"/>
    <n v="1355930645"/>
    <n v="1352906645"/>
    <b v="0"/>
    <n v="1"/>
    <b v="0"/>
    <x v="13"/>
    <d v="2012-12-19T15:24:05"/>
    <x v="919"/>
    <x v="5"/>
  </r>
  <r>
    <n v="920"/>
    <x v="920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d v="2013-11-14T17:07:02"/>
    <x v="920"/>
    <x v="4"/>
  </r>
  <r>
    <n v="921"/>
    <x v="921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d v="2011-12-12T05:06:16"/>
    <x v="921"/>
    <x v="6"/>
  </r>
  <r>
    <n v="922"/>
    <x v="922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d v="2014-10-01T12:43:13"/>
    <x v="922"/>
    <x v="3"/>
  </r>
  <r>
    <n v="923"/>
    <x v="923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d v="2014-11-22T00:02:03"/>
    <x v="923"/>
    <x v="3"/>
  </r>
  <r>
    <n v="924"/>
    <x v="924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d v="2013-02-13T22:37:49"/>
    <x v="924"/>
    <x v="4"/>
  </r>
  <r>
    <n v="925"/>
    <x v="925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d v="2013-11-27T22:08:31"/>
    <x v="925"/>
    <x v="4"/>
  </r>
  <r>
    <n v="926"/>
    <x v="926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d v="2010-07-08T22:40:00"/>
    <x v="926"/>
    <x v="7"/>
  </r>
  <r>
    <n v="927"/>
    <x v="927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d v="2012-05-14T19:44:55"/>
    <x v="927"/>
    <x v="5"/>
  </r>
  <r>
    <n v="928"/>
    <x v="928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d v="2012-11-18T00:00:00"/>
    <x v="928"/>
    <x v="5"/>
  </r>
  <r>
    <n v="929"/>
    <x v="929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d v="2012-04-09T04:42:49"/>
    <x v="929"/>
    <x v="5"/>
  </r>
  <r>
    <n v="930"/>
    <x v="930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d v="2010-06-25T21:32:00"/>
    <x v="930"/>
    <x v="7"/>
  </r>
  <r>
    <n v="931"/>
    <x v="931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d v="2014-03-16T22:00:00"/>
    <x v="931"/>
    <x v="3"/>
  </r>
  <r>
    <n v="932"/>
    <x v="932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d v="2013-03-22T22:15:45"/>
    <x v="932"/>
    <x v="4"/>
  </r>
  <r>
    <n v="933"/>
    <x v="933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d v="2014-05-12T04:03:29"/>
    <x v="933"/>
    <x v="3"/>
  </r>
  <r>
    <n v="934"/>
    <x v="934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d v="2014-05-04T06:00:00"/>
    <x v="934"/>
    <x v="3"/>
  </r>
  <r>
    <n v="935"/>
    <x v="935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d v="2016-01-29T08:00:29"/>
    <x v="935"/>
    <x v="0"/>
  </r>
  <r>
    <n v="936"/>
    <x v="936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d v="2012-01-18T20:00:00"/>
    <x v="936"/>
    <x v="6"/>
  </r>
  <r>
    <n v="937"/>
    <x v="937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d v="2013-11-03T20:09:17"/>
    <x v="937"/>
    <x v="4"/>
  </r>
  <r>
    <n v="938"/>
    <x v="938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d v="2012-09-02T11:30:48"/>
    <x v="938"/>
    <x v="5"/>
  </r>
  <r>
    <n v="939"/>
    <x v="939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d v="2013-06-30T19:58:00"/>
    <x v="939"/>
    <x v="4"/>
  </r>
  <r>
    <n v="940"/>
    <x v="940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d v="2015-08-11T00:12:06"/>
    <x v="940"/>
    <x v="0"/>
  </r>
  <r>
    <n v="941"/>
    <x v="941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d v="2017-02-10T02:19:05"/>
    <x v="941"/>
    <x v="1"/>
  </r>
  <r>
    <n v="942"/>
    <x v="942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d v="2016-02-18T20:14:20"/>
    <x v="942"/>
    <x v="2"/>
  </r>
  <r>
    <n v="943"/>
    <x v="943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d v="2016-11-29T17:01:45"/>
    <x v="943"/>
    <x v="2"/>
  </r>
  <r>
    <n v="944"/>
    <x v="944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d v="2016-04-18T14:00:00"/>
    <x v="944"/>
    <x v="2"/>
  </r>
  <r>
    <n v="945"/>
    <x v="945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d v="2017-02-18T23:59:00"/>
    <x v="945"/>
    <x v="2"/>
  </r>
  <r>
    <n v="946"/>
    <x v="946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d v="2016-09-09T18:00:48"/>
    <x v="946"/>
    <x v="2"/>
  </r>
  <r>
    <n v="947"/>
    <x v="947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d v="2016-06-30T18:45:06"/>
    <x v="947"/>
    <x v="2"/>
  </r>
  <r>
    <n v="948"/>
    <x v="948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d v="2016-03-12T19:52:44"/>
    <x v="948"/>
    <x v="2"/>
  </r>
  <r>
    <n v="949"/>
    <x v="949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d v="2016-02-21T01:02:56"/>
    <x v="949"/>
    <x v="0"/>
  </r>
  <r>
    <n v="950"/>
    <x v="950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d v="2016-01-17T18:01:01"/>
    <x v="950"/>
    <x v="0"/>
  </r>
  <r>
    <n v="951"/>
    <x v="951"/>
    <s v="Revolutionizing the way we walk our dogs!"/>
    <n v="50000"/>
    <n v="19195"/>
    <x v="2"/>
    <s v="US"/>
    <s v="USD"/>
    <n v="1465054872"/>
    <n v="1461166872"/>
    <b v="0"/>
    <n v="121"/>
    <b v="0"/>
    <x v="8"/>
    <d v="2016-06-04T15:41:12"/>
    <x v="951"/>
    <x v="2"/>
  </r>
  <r>
    <n v="952"/>
    <x v="952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d v="2016-11-18T15:43:32"/>
    <x v="952"/>
    <x v="2"/>
  </r>
  <r>
    <n v="953"/>
    <x v="953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d v="2015-01-25T03:56:39"/>
    <x v="953"/>
    <x v="3"/>
  </r>
  <r>
    <n v="954"/>
    <x v="954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d v="2015-08-20T20:00:39"/>
    <x v="954"/>
    <x v="0"/>
  </r>
  <r>
    <n v="955"/>
    <x v="955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d v="2016-09-13T07:05:00"/>
    <x v="955"/>
    <x v="2"/>
  </r>
  <r>
    <n v="956"/>
    <x v="956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d v="2015-04-26T20:55:59"/>
    <x v="956"/>
    <x v="0"/>
  </r>
  <r>
    <n v="957"/>
    <x v="957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d v="2016-11-17T14:15:33"/>
    <x v="957"/>
    <x v="2"/>
  </r>
  <r>
    <n v="958"/>
    <x v="958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d v="2015-04-10T04:59:00"/>
    <x v="958"/>
    <x v="0"/>
  </r>
  <r>
    <n v="959"/>
    <x v="959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d v="2015-01-19T04:11:05"/>
    <x v="959"/>
    <x v="3"/>
  </r>
  <r>
    <n v="960"/>
    <x v="960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d v="2017-03-14T14:02:35"/>
    <x v="960"/>
    <x v="1"/>
  </r>
  <r>
    <n v="961"/>
    <x v="961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d v="2017-02-20T19:00:00"/>
    <x v="961"/>
    <x v="1"/>
  </r>
  <r>
    <n v="962"/>
    <x v="962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d v="2016-02-11T17:05:53"/>
    <x v="962"/>
    <x v="2"/>
  </r>
  <r>
    <n v="963"/>
    <x v="963"/>
    <s v="WE are molding an educated, motivated, non violent GENERATION!"/>
    <n v="35000"/>
    <n v="377"/>
    <x v="2"/>
    <s v="US"/>
    <s v="USD"/>
    <n v="1476717319"/>
    <n v="1473693319"/>
    <b v="0"/>
    <n v="9"/>
    <b v="0"/>
    <x v="8"/>
    <d v="2016-10-17T15:15:19"/>
    <x v="963"/>
    <x v="2"/>
  </r>
  <r>
    <n v="964"/>
    <x v="964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d v="2015-09-01T15:05:19"/>
    <x v="964"/>
    <x v="0"/>
  </r>
  <r>
    <n v="965"/>
    <x v="965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d v="2016-10-26T03:59:00"/>
    <x v="965"/>
    <x v="2"/>
  </r>
  <r>
    <n v="966"/>
    <x v="966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d v="2016-10-06T15:15:32"/>
    <x v="966"/>
    <x v="2"/>
  </r>
  <r>
    <n v="967"/>
    <x v="967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d v="2016-04-22T05:06:14"/>
    <x v="967"/>
    <x v="2"/>
  </r>
  <r>
    <n v="968"/>
    <x v="968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d v="2014-08-15T20:20:34"/>
    <x v="968"/>
    <x v="3"/>
  </r>
  <r>
    <n v="969"/>
    <x v="969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d v="2017-02-09T07:16:47"/>
    <x v="969"/>
    <x v="1"/>
  </r>
  <r>
    <n v="970"/>
    <x v="970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d v="2017-01-23T04:59:00"/>
    <x v="970"/>
    <x v="2"/>
  </r>
  <r>
    <n v="971"/>
    <x v="971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d v="2015-06-01T17:01:00"/>
    <x v="971"/>
    <x v="0"/>
  </r>
  <r>
    <n v="972"/>
    <x v="972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d v="2014-09-04T06:59:00"/>
    <x v="972"/>
    <x v="3"/>
  </r>
  <r>
    <n v="973"/>
    <x v="973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d v="2015-11-09T01:21:33"/>
    <x v="973"/>
    <x v="0"/>
  </r>
  <r>
    <n v="974"/>
    <x v="974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d v="2016-03-25T16:59:16"/>
    <x v="974"/>
    <x v="2"/>
  </r>
  <r>
    <n v="975"/>
    <x v="975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d v="2016-06-28T16:43:05"/>
    <x v="975"/>
    <x v="2"/>
  </r>
  <r>
    <n v="976"/>
    <x v="976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d v="2015-08-14T01:24:57"/>
    <x v="976"/>
    <x v="0"/>
  </r>
  <r>
    <n v="977"/>
    <x v="977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d v="2016-02-21T22:36:37"/>
    <x v="977"/>
    <x v="2"/>
  </r>
  <r>
    <n v="978"/>
    <x v="978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d v="2016-02-25T07:25:01"/>
    <x v="978"/>
    <x v="2"/>
  </r>
  <r>
    <n v="979"/>
    <x v="979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d v="2016-06-20T18:59:00"/>
    <x v="979"/>
    <x v="2"/>
  </r>
  <r>
    <n v="980"/>
    <x v="980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d v="2014-11-30T22:42:02"/>
    <x v="980"/>
    <x v="3"/>
  </r>
  <r>
    <n v="981"/>
    <x v="981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d v="2014-08-09T22:43:42"/>
    <x v="981"/>
    <x v="3"/>
  </r>
  <r>
    <n v="982"/>
    <x v="982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d v="2016-10-02T18:04:46"/>
    <x v="982"/>
    <x v="2"/>
  </r>
  <r>
    <n v="983"/>
    <x v="983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d v="2016-08-23T20:54:00"/>
    <x v="983"/>
    <x v="2"/>
  </r>
  <r>
    <n v="984"/>
    <x v="984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d v="2015-03-28T01:46:48"/>
    <x v="984"/>
    <x v="0"/>
  </r>
  <r>
    <n v="985"/>
    <x v="985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d v="2015-12-31T23:00:00"/>
    <x v="985"/>
    <x v="0"/>
  </r>
  <r>
    <n v="986"/>
    <x v="986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d v="2016-01-10T00:00:00"/>
    <x v="986"/>
    <x v="0"/>
  </r>
  <r>
    <n v="987"/>
    <x v="987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d v="2014-06-23T07:04:10"/>
    <x v="987"/>
    <x v="3"/>
  </r>
  <r>
    <n v="988"/>
    <x v="988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d v="2016-10-01T08:33:45"/>
    <x v="988"/>
    <x v="2"/>
  </r>
  <r>
    <n v="989"/>
    <x v="989"/>
    <s v="The most useful phone charger you will ever buy"/>
    <n v="10000"/>
    <n v="1677"/>
    <x v="2"/>
    <s v="US"/>
    <s v="USD"/>
    <n v="1475101495"/>
    <n v="1472509495"/>
    <b v="0"/>
    <n v="32"/>
    <b v="0"/>
    <x v="8"/>
    <d v="2016-09-28T22:24:55"/>
    <x v="989"/>
    <x v="2"/>
  </r>
  <r>
    <n v="990"/>
    <x v="990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d v="2014-09-03T18:49:24"/>
    <x v="990"/>
    <x v="3"/>
  </r>
  <r>
    <n v="991"/>
    <x v="991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d v="2016-07-12T18:51:00"/>
    <x v="991"/>
    <x v="2"/>
  </r>
  <r>
    <n v="992"/>
    <x v="992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d v="2016-05-07T21:11:59"/>
    <x v="992"/>
    <x v="2"/>
  </r>
  <r>
    <n v="993"/>
    <x v="993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d v="2016-11-12T05:00:00"/>
    <x v="993"/>
    <x v="2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d v="2014-11-30T22:59:00"/>
    <x v="994"/>
    <x v="3"/>
  </r>
  <r>
    <n v="995"/>
    <x v="995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d v="2014-11-29T16:00:00"/>
    <x v="995"/>
    <x v="3"/>
  </r>
  <r>
    <n v="996"/>
    <x v="996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d v="2014-07-27T15:27:00"/>
    <x v="996"/>
    <x v="3"/>
  </r>
  <r>
    <n v="997"/>
    <x v="997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d v="2014-11-28T03:28:17"/>
    <x v="997"/>
    <x v="3"/>
  </r>
  <r>
    <n v="998"/>
    <x v="998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d v="2015-11-19T05:03:21"/>
    <x v="998"/>
    <x v="0"/>
  </r>
  <r>
    <n v="999"/>
    <x v="999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d v="2014-11-13T08:02:00"/>
    <x v="999"/>
    <x v="3"/>
  </r>
  <r>
    <n v="1000"/>
    <x v="1000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d v="2017-03-15T00:26:00"/>
    <x v="1000"/>
    <x v="1"/>
  </r>
  <r>
    <n v="1001"/>
    <x v="1001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d v="2017-01-30T17:16:53"/>
    <x v="1001"/>
    <x v="2"/>
  </r>
  <r>
    <n v="1002"/>
    <x v="1002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d v="2015-12-17T05:59:00"/>
    <x v="1002"/>
    <x v="0"/>
  </r>
  <r>
    <n v="1003"/>
    <x v="1003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d v="2017-03-16T16:01:01"/>
    <x v="1003"/>
    <x v="1"/>
  </r>
  <r>
    <n v="1004"/>
    <x v="1004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d v="2016-02-18T17:00:27"/>
    <x v="1004"/>
    <x v="2"/>
  </r>
  <r>
    <n v="1005"/>
    <x v="1005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d v="2015-10-30T14:59:43"/>
    <x v="1005"/>
    <x v="0"/>
  </r>
  <r>
    <n v="1006"/>
    <x v="1006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d v="2014-12-12T07:11:00"/>
    <x v="1006"/>
    <x v="3"/>
  </r>
  <r>
    <n v="1007"/>
    <x v="1007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d v="2016-12-14T15:00:23"/>
    <x v="1007"/>
    <x v="2"/>
  </r>
  <r>
    <n v="1008"/>
    <x v="1008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d v="2016-12-28T19:25:15"/>
    <x v="1008"/>
    <x v="2"/>
  </r>
  <r>
    <n v="1009"/>
    <x v="1009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d v="2016-06-19T14:30:46"/>
    <x v="1009"/>
    <x v="2"/>
  </r>
  <r>
    <n v="1010"/>
    <x v="1010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d v="2016-09-05T02:59:00"/>
    <x v="1010"/>
    <x v="2"/>
  </r>
  <r>
    <n v="1011"/>
    <x v="1011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d v="2014-12-18T21:33:15"/>
    <x v="1011"/>
    <x v="3"/>
  </r>
  <r>
    <n v="1012"/>
    <x v="1012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d v="2017-01-24T10:34:12"/>
    <x v="1012"/>
    <x v="2"/>
  </r>
  <r>
    <n v="1013"/>
    <x v="1013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d v="2015-12-29T20:00:00"/>
    <x v="1013"/>
    <x v="0"/>
  </r>
  <r>
    <n v="1014"/>
    <x v="1014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d v="2015-01-01T00:03:35"/>
    <x v="1014"/>
    <x v="3"/>
  </r>
  <r>
    <n v="1015"/>
    <x v="1015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d v="2015-11-25T22:04:55"/>
    <x v="1015"/>
    <x v="0"/>
  </r>
  <r>
    <n v="1016"/>
    <x v="1016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d v="2016-04-07T01:34:16"/>
    <x v="1016"/>
    <x v="2"/>
  </r>
  <r>
    <n v="1017"/>
    <x v="1017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d v="2015-11-21T17:12:15"/>
    <x v="1017"/>
    <x v="0"/>
  </r>
  <r>
    <n v="1018"/>
    <x v="1018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d v="2016-07-14T11:48:53"/>
    <x v="1018"/>
    <x v="2"/>
  </r>
  <r>
    <n v="1019"/>
    <x v="1019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d v="2015-02-04T23:22:29"/>
    <x v="1019"/>
    <x v="0"/>
  </r>
  <r>
    <n v="1020"/>
    <x v="1020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d v="2015-06-02T00:47:00"/>
    <x v="1020"/>
    <x v="0"/>
  </r>
  <r>
    <n v="1021"/>
    <x v="1021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d v="2015-10-17T04:00:00"/>
    <x v="1021"/>
    <x v="0"/>
  </r>
  <r>
    <n v="1022"/>
    <x v="1022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d v="2015-05-17T15:31:17"/>
    <x v="1022"/>
    <x v="0"/>
  </r>
  <r>
    <n v="1023"/>
    <x v="1023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d v="2015-06-20T22:04:21"/>
    <x v="1023"/>
    <x v="0"/>
  </r>
  <r>
    <n v="1024"/>
    <x v="1024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d v="2016-01-31T13:56:03"/>
    <x v="1024"/>
    <x v="2"/>
  </r>
  <r>
    <n v="1025"/>
    <x v="1025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d v="2015-03-16T19:00:37"/>
    <x v="1025"/>
    <x v="0"/>
  </r>
  <r>
    <n v="1026"/>
    <x v="1026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d v="2016-03-31T08:46:56"/>
    <x v="1026"/>
    <x v="2"/>
  </r>
  <r>
    <n v="1027"/>
    <x v="1027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d v="2014-10-23T00:49:07"/>
    <x v="1027"/>
    <x v="3"/>
  </r>
  <r>
    <n v="1028"/>
    <x v="1028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d v="2017-03-06T20:00:00"/>
    <x v="1028"/>
    <x v="1"/>
  </r>
  <r>
    <n v="1029"/>
    <x v="1029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d v="2015-04-04T21:59:00"/>
    <x v="1029"/>
    <x v="0"/>
  </r>
  <r>
    <n v="1030"/>
    <x v="1030"/>
    <s v="Help fund the latest Gothsicles mega-album, I FEEL SICLE!"/>
    <n v="2000"/>
    <n v="6842"/>
    <x v="0"/>
    <s v="US"/>
    <s v="USD"/>
    <n v="1473680149"/>
    <n v="1472470549"/>
    <b v="0"/>
    <n v="159"/>
    <b v="1"/>
    <x v="15"/>
    <d v="2016-09-12T11:35:49"/>
    <x v="1030"/>
    <x v="2"/>
  </r>
  <r>
    <n v="1031"/>
    <x v="1031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d v="2015-12-16T18:20:10"/>
    <x v="1031"/>
    <x v="0"/>
  </r>
  <r>
    <n v="1032"/>
    <x v="1032"/>
    <s v="Ideal for living rooms and open spaces."/>
    <n v="5400"/>
    <n v="5858.84"/>
    <x v="0"/>
    <s v="US"/>
    <s v="USD"/>
    <n v="1466697625"/>
    <n v="1464105625"/>
    <b v="0"/>
    <n v="96"/>
    <b v="1"/>
    <x v="15"/>
    <d v="2016-06-23T16:00:25"/>
    <x v="1032"/>
    <x v="2"/>
  </r>
  <r>
    <n v="1033"/>
    <x v="1033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d v="2016-12-12T17:34:40"/>
    <x v="1033"/>
    <x v="2"/>
  </r>
  <r>
    <n v="1034"/>
    <x v="1034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d v="2016-08-05T03:59:00"/>
    <x v="1034"/>
    <x v="2"/>
  </r>
  <r>
    <n v="1035"/>
    <x v="1035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d v="2015-02-11T15:23:40"/>
    <x v="1035"/>
    <x v="0"/>
  </r>
  <r>
    <n v="1036"/>
    <x v="1036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d v="2013-01-07T08:00:00"/>
    <x v="1036"/>
    <x v="5"/>
  </r>
  <r>
    <n v="1037"/>
    <x v="1037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d v="2015-05-18T05:00:00"/>
    <x v="1037"/>
    <x v="0"/>
  </r>
  <r>
    <n v="1038"/>
    <x v="1038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d v="2016-03-19T04:33:43"/>
    <x v="1038"/>
    <x v="2"/>
  </r>
  <r>
    <n v="1039"/>
    <x v="1039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d v="2016-12-13T07:59:00"/>
    <x v="1039"/>
    <x v="2"/>
  </r>
  <r>
    <n v="1040"/>
    <x v="1040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d v="2016-08-27T17:00:09"/>
    <x v="1040"/>
    <x v="2"/>
  </r>
  <r>
    <n v="1041"/>
    <x v="1041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d v="2014-07-31T01:26:32"/>
    <x v="1041"/>
    <x v="3"/>
  </r>
  <r>
    <n v="1042"/>
    <x v="1042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d v="2014-09-12T10:00:00"/>
    <x v="1042"/>
    <x v="3"/>
  </r>
  <r>
    <n v="1043"/>
    <x v="1043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d v="2015-05-20T06:04:15"/>
    <x v="1043"/>
    <x v="0"/>
  </r>
  <r>
    <n v="1044"/>
    <x v="1044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d v="2015-03-05T20:27:00"/>
    <x v="1044"/>
    <x v="0"/>
  </r>
  <r>
    <n v="1045"/>
    <x v="1045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d v="2014-08-23T20:59:10"/>
    <x v="1045"/>
    <x v="3"/>
  </r>
  <r>
    <n v="1046"/>
    <x v="1046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d v="2015-12-26T20:26:00"/>
    <x v="1046"/>
    <x v="0"/>
  </r>
  <r>
    <n v="1047"/>
    <x v="1047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d v="2014-11-05T20:38:35"/>
    <x v="1047"/>
    <x v="3"/>
  </r>
  <r>
    <n v="1048"/>
    <x v="1048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d v="2016-09-25T01:16:29"/>
    <x v="1048"/>
    <x v="2"/>
  </r>
  <r>
    <n v="1049"/>
    <x v="1049"/>
    <s v="------"/>
    <n v="12000"/>
    <n v="0"/>
    <x v="1"/>
    <s v="US"/>
    <s v="USD"/>
    <n v="1455272445"/>
    <n v="1452680445"/>
    <b v="0"/>
    <n v="0"/>
    <b v="0"/>
    <x v="16"/>
    <d v="2016-02-12T10:20:45"/>
    <x v="1049"/>
    <x v="2"/>
  </r>
  <r>
    <n v="1050"/>
    <x v="1050"/>
    <s v="Secularism is on the rise and I hear you.Talk to me."/>
    <n v="2500"/>
    <n v="0"/>
    <x v="1"/>
    <s v="US"/>
    <s v="USD"/>
    <n v="1442257677"/>
    <n v="1439665677"/>
    <b v="0"/>
    <n v="0"/>
    <b v="0"/>
    <x v="16"/>
    <d v="2015-09-14T19:07:57"/>
    <x v="1050"/>
    <x v="0"/>
  </r>
  <r>
    <n v="1051"/>
    <x v="1051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d v="2014-08-27T00:20:25"/>
    <x v="1051"/>
    <x v="3"/>
  </r>
  <r>
    <n v="1052"/>
    <x v="1052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d v="2016-06-06T20:09:00"/>
    <x v="1052"/>
    <x v="2"/>
  </r>
  <r>
    <n v="1053"/>
    <x v="1053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d v="2017-03-06T04:08:52"/>
    <x v="1053"/>
    <x v="1"/>
  </r>
  <r>
    <n v="1054"/>
    <x v="1054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d v="2014-08-10T22:00:00"/>
    <x v="1054"/>
    <x v="3"/>
  </r>
  <r>
    <n v="1055"/>
    <x v="1055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d v="2016-03-07T23:49:05"/>
    <x v="1055"/>
    <x v="2"/>
  </r>
  <r>
    <n v="1056"/>
    <x v="1056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d v="2015-04-24T16:16:17"/>
    <x v="1056"/>
    <x v="0"/>
  </r>
  <r>
    <n v="1057"/>
    <x v="1057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d v="2016-12-04T21:54:43"/>
    <x v="1057"/>
    <x v="2"/>
  </r>
  <r>
    <n v="1058"/>
    <x v="1058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d v="2015-03-26T00:00:00"/>
    <x v="1058"/>
    <x v="0"/>
  </r>
  <r>
    <n v="1059"/>
    <x v="1059"/>
    <s v="Turning myself into a vocal artist."/>
    <n v="1100"/>
    <n v="0"/>
    <x v="1"/>
    <s v="US"/>
    <s v="USD"/>
    <n v="1426269456"/>
    <n v="1423681056"/>
    <b v="0"/>
    <n v="0"/>
    <b v="0"/>
    <x v="16"/>
    <d v="2015-03-13T17:57:36"/>
    <x v="1059"/>
    <x v="0"/>
  </r>
  <r>
    <n v="1060"/>
    <x v="1060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d v="2015-04-15T21:54:53"/>
    <x v="1060"/>
    <x v="0"/>
  </r>
  <r>
    <n v="1061"/>
    <x v="1061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d v="2016-05-02T01:00:00"/>
    <x v="1061"/>
    <x v="2"/>
  </r>
  <r>
    <n v="1062"/>
    <x v="1062"/>
    <s v="SEE US ON PATREON www.badgirlartwork.com"/>
    <n v="199"/>
    <n v="190"/>
    <x v="1"/>
    <s v="US"/>
    <s v="USD"/>
    <n v="1468351341"/>
    <n v="1467746541"/>
    <b v="0"/>
    <n v="4"/>
    <b v="0"/>
    <x v="16"/>
    <d v="2016-07-12T19:22:21"/>
    <x v="1062"/>
    <x v="2"/>
  </r>
  <r>
    <n v="1063"/>
    <x v="1063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d v="2016-08-31T00:44:22"/>
    <x v="1063"/>
    <x v="2"/>
  </r>
  <r>
    <n v="1064"/>
    <x v="1064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d v="2013-07-07T05:28:23"/>
    <x v="1064"/>
    <x v="4"/>
  </r>
  <r>
    <n v="1065"/>
    <x v="1065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d v="2014-02-19T09:08:42"/>
    <x v="1065"/>
    <x v="3"/>
  </r>
  <r>
    <n v="1066"/>
    <x v="1066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d v="2013-08-04T23:06:22"/>
    <x v="1066"/>
    <x v="4"/>
  </r>
  <r>
    <n v="1067"/>
    <x v="1067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d v="2013-12-21T20:32:11"/>
    <x v="1067"/>
    <x v="4"/>
  </r>
  <r>
    <n v="1068"/>
    <x v="1068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d v="2016-04-10T07:54:24"/>
    <x v="1068"/>
    <x v="2"/>
  </r>
  <r>
    <n v="1069"/>
    <x v="1069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d v="2013-11-26T06:30:59"/>
    <x v="1069"/>
    <x v="4"/>
  </r>
  <r>
    <n v="1070"/>
    <x v="1070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d v="2012-10-01T00:17:02"/>
    <x v="1070"/>
    <x v="5"/>
  </r>
  <r>
    <n v="1071"/>
    <x v="1071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d v="2015-11-17T19:04:53"/>
    <x v="1071"/>
    <x v="0"/>
  </r>
  <r>
    <n v="1072"/>
    <x v="1072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d v="2014-02-05T19:58:17"/>
    <x v="1072"/>
    <x v="3"/>
  </r>
  <r>
    <n v="1073"/>
    <x v="1073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d v="2011-10-16T23:09:01"/>
    <x v="1073"/>
    <x v="6"/>
  </r>
  <r>
    <n v="1074"/>
    <x v="1074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d v="2014-01-04T04:09:05"/>
    <x v="1074"/>
    <x v="4"/>
  </r>
  <r>
    <n v="1075"/>
    <x v="1075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d v="2012-05-06T21:41:56"/>
    <x v="1075"/>
    <x v="5"/>
  </r>
  <r>
    <n v="1076"/>
    <x v="1076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d v="2014-09-11T09:04:10"/>
    <x v="1076"/>
    <x v="3"/>
  </r>
  <r>
    <n v="1077"/>
    <x v="1077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d v="2016-01-14T04:00:11"/>
    <x v="1077"/>
    <x v="0"/>
  </r>
  <r>
    <n v="1078"/>
    <x v="1078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d v="2011-07-22T04:42:01"/>
    <x v="1078"/>
    <x v="6"/>
  </r>
  <r>
    <n v="1079"/>
    <x v="1079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d v="2016-05-14T13:35:36"/>
    <x v="1079"/>
    <x v="2"/>
  </r>
  <r>
    <n v="1080"/>
    <x v="1080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d v="2014-05-11T03:18:53"/>
    <x v="1080"/>
    <x v="3"/>
  </r>
  <r>
    <n v="1081"/>
    <x v="1081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d v="2015-01-28T22:14:52"/>
    <x v="1081"/>
    <x v="3"/>
  </r>
  <r>
    <n v="1082"/>
    <x v="1082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d v="2012-08-10T21:44:48"/>
    <x v="1082"/>
    <x v="5"/>
  </r>
  <r>
    <n v="1083"/>
    <x v="1083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d v="2014-08-02T15:49:43"/>
    <x v="1083"/>
    <x v="3"/>
  </r>
  <r>
    <n v="1084"/>
    <x v="1084"/>
    <s v="I want to start my own channel for gaming"/>
    <n v="550"/>
    <n v="0"/>
    <x v="2"/>
    <s v="US"/>
    <s v="USD"/>
    <n v="1407534804"/>
    <n v="1404942804"/>
    <b v="0"/>
    <n v="0"/>
    <b v="0"/>
    <x v="17"/>
    <d v="2014-08-08T21:53:24"/>
    <x v="1084"/>
    <x v="3"/>
  </r>
  <r>
    <n v="1085"/>
    <x v="1085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d v="2016-03-14T15:06:15"/>
    <x v="1085"/>
    <x v="2"/>
  </r>
  <r>
    <n v="1086"/>
    <x v="1086"/>
    <s v="Humanity's future in the Galaxy"/>
    <n v="18000"/>
    <n v="15"/>
    <x v="2"/>
    <s v="US"/>
    <s v="USD"/>
    <n v="1408913291"/>
    <n v="1406321291"/>
    <b v="0"/>
    <n v="2"/>
    <b v="0"/>
    <x v="17"/>
    <d v="2014-08-24T20:48:11"/>
    <x v="1086"/>
    <x v="3"/>
  </r>
  <r>
    <n v="1087"/>
    <x v="1087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d v="2014-06-15T17:08:07"/>
    <x v="1087"/>
    <x v="3"/>
  </r>
  <r>
    <n v="1088"/>
    <x v="1088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d v="2014-04-24T19:11:07"/>
    <x v="1088"/>
    <x v="3"/>
  </r>
  <r>
    <n v="1089"/>
    <x v="1089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d v="2015-06-26T04:32:55"/>
    <x v="1089"/>
    <x v="0"/>
  </r>
  <r>
    <n v="1090"/>
    <x v="1090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d v="2015-05-29T04:27:33"/>
    <x v="1090"/>
    <x v="0"/>
  </r>
  <r>
    <n v="1091"/>
    <x v="1091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d v="2016-04-10T18:41:12"/>
    <x v="1091"/>
    <x v="2"/>
  </r>
  <r>
    <n v="1092"/>
    <x v="1092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d v="2013-01-06T00:37:18"/>
    <x v="1092"/>
    <x v="5"/>
  </r>
  <r>
    <n v="1093"/>
    <x v="1093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d v="2016-02-11T23:22:17"/>
    <x v="1093"/>
    <x v="2"/>
  </r>
  <r>
    <n v="1094"/>
    <x v="1094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d v="2011-10-09T17:07:13"/>
    <x v="1094"/>
    <x v="6"/>
  </r>
  <r>
    <n v="1095"/>
    <x v="1095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d v="2013-08-30T12:53:40"/>
    <x v="1095"/>
    <x v="4"/>
  </r>
  <r>
    <n v="1096"/>
    <x v="1096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d v="2014-10-04T03:30:00"/>
    <x v="1096"/>
    <x v="3"/>
  </r>
  <r>
    <n v="1097"/>
    <x v="1097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d v="2014-03-02T19:01:17"/>
    <x v="1097"/>
    <x v="3"/>
  </r>
  <r>
    <n v="1098"/>
    <x v="1098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d v="2014-04-13T18:18:15"/>
    <x v="1098"/>
    <x v="3"/>
  </r>
  <r>
    <n v="1099"/>
    <x v="1099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d v="2015-05-13T20:04:28"/>
    <x v="1099"/>
    <x v="0"/>
  </r>
  <r>
    <n v="1100"/>
    <x v="1100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d v="2016-02-14T02:39:31"/>
    <x v="1100"/>
    <x v="2"/>
  </r>
  <r>
    <n v="1101"/>
    <x v="1101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d v="2016-07-14T18:12:00"/>
    <x v="1101"/>
    <x v="2"/>
  </r>
  <r>
    <n v="1102"/>
    <x v="1102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d v="2013-12-09T05:59:00"/>
    <x v="1102"/>
    <x v="4"/>
  </r>
  <r>
    <n v="1103"/>
    <x v="1103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d v="2016-06-18T05:19:50"/>
    <x v="1103"/>
    <x v="2"/>
  </r>
  <r>
    <n v="1104"/>
    <x v="1104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d v="2014-06-11T09:50:21"/>
    <x v="1104"/>
    <x v="3"/>
  </r>
  <r>
    <n v="1105"/>
    <x v="1105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d v="2014-03-24T02:15:27"/>
    <x v="1105"/>
    <x v="3"/>
  </r>
  <r>
    <n v="1106"/>
    <x v="1106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d v="2012-04-04T16:46:15"/>
    <x v="1106"/>
    <x v="5"/>
  </r>
  <r>
    <n v="1107"/>
    <x v="1107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d v="2014-07-23T20:40:24"/>
    <x v="1107"/>
    <x v="3"/>
  </r>
  <r>
    <n v="1108"/>
    <x v="1108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d v="2012-04-13T14:17:15"/>
    <x v="1108"/>
    <x v="5"/>
  </r>
  <r>
    <n v="1109"/>
    <x v="1109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d v="2016-11-18T19:03:10"/>
    <x v="1109"/>
    <x v="2"/>
  </r>
  <r>
    <n v="1110"/>
    <x v="1110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d v="2012-12-07T22:23:42"/>
    <x v="1110"/>
    <x v="5"/>
  </r>
  <r>
    <n v="1111"/>
    <x v="1111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d v="2016-01-08T04:53:10"/>
    <x v="1111"/>
    <x v="0"/>
  </r>
  <r>
    <n v="1112"/>
    <x v="1112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d v="2015-01-19T08:30:00"/>
    <x v="1112"/>
    <x v="3"/>
  </r>
  <r>
    <n v="1113"/>
    <x v="1113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d v="2014-08-14T23:27:00"/>
    <x v="1113"/>
    <x v="3"/>
  </r>
  <r>
    <n v="1114"/>
    <x v="1114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d v="2013-10-09T08:18:07"/>
    <x v="1114"/>
    <x v="4"/>
  </r>
  <r>
    <n v="1115"/>
    <x v="1115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d v="2016-03-30T15:41:35"/>
    <x v="1115"/>
    <x v="2"/>
  </r>
  <r>
    <n v="1116"/>
    <x v="1116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d v="2012-06-09T20:20:08"/>
    <x v="1116"/>
    <x v="5"/>
  </r>
  <r>
    <n v="1117"/>
    <x v="1117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d v="2015-12-25T14:21:53"/>
    <x v="1117"/>
    <x v="0"/>
  </r>
  <r>
    <n v="1118"/>
    <x v="1118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d v="2014-04-05T02:59:39"/>
    <x v="1118"/>
    <x v="3"/>
  </r>
  <r>
    <n v="1119"/>
    <x v="1119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d v="2014-04-06T19:01:04"/>
    <x v="1119"/>
    <x v="3"/>
  </r>
  <r>
    <n v="1120"/>
    <x v="1120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d v="2011-10-28T20:56:40"/>
    <x v="1120"/>
    <x v="6"/>
  </r>
  <r>
    <n v="1121"/>
    <x v="1121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d v="2016-03-13T21:25:16"/>
    <x v="1121"/>
    <x v="2"/>
  </r>
  <r>
    <n v="1122"/>
    <x v="1122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d v="2013-05-30T16:53:45"/>
    <x v="1122"/>
    <x v="4"/>
  </r>
  <r>
    <n v="1123"/>
    <x v="1123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d v="2014-04-19T12:34:08"/>
    <x v="1123"/>
    <x v="3"/>
  </r>
  <r>
    <n v="1124"/>
    <x v="1124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d v="2015-04-30T16:00:51"/>
    <x v="1124"/>
    <x v="0"/>
  </r>
  <r>
    <n v="1125"/>
    <x v="1125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d v="2015-09-25T14:58:50"/>
    <x v="1125"/>
    <x v="0"/>
  </r>
  <r>
    <n v="1126"/>
    <x v="1126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d v="2016-07-14T07:51:34"/>
    <x v="1126"/>
    <x v="2"/>
  </r>
  <r>
    <n v="1127"/>
    <x v="1127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d v="2014-11-14T21:30:00"/>
    <x v="1127"/>
    <x v="3"/>
  </r>
  <r>
    <n v="1128"/>
    <x v="1128"/>
    <s v="#havingfunFTW"/>
    <n v="1000"/>
    <n v="1"/>
    <x v="2"/>
    <s v="GB"/>
    <s v="GBP"/>
    <n v="1407425717"/>
    <n v="1404833717"/>
    <b v="0"/>
    <n v="1"/>
    <b v="0"/>
    <x v="18"/>
    <d v="2014-08-07T15:35:17"/>
    <x v="1128"/>
    <x v="3"/>
  </r>
  <r>
    <n v="1129"/>
    <x v="1129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d v="2016-06-05T06:21:33"/>
    <x v="1129"/>
    <x v="2"/>
  </r>
  <r>
    <n v="1130"/>
    <x v="1130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d v="2014-11-26T00:55:00"/>
    <x v="1130"/>
    <x v="3"/>
  </r>
  <r>
    <n v="1131"/>
    <x v="1131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d v="2015-12-24T21:47:48"/>
    <x v="1131"/>
    <x v="0"/>
  </r>
  <r>
    <n v="1132"/>
    <x v="1132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d v="2017-01-01T02:46:11"/>
    <x v="1132"/>
    <x v="2"/>
  </r>
  <r>
    <n v="1133"/>
    <x v="1133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d v="2014-07-31T09:46:21"/>
    <x v="1133"/>
    <x v="3"/>
  </r>
  <r>
    <n v="1134"/>
    <x v="1134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d v="2014-11-29T04:33:00"/>
    <x v="1134"/>
    <x v="3"/>
  </r>
  <r>
    <n v="1135"/>
    <x v="1135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d v="2016-08-06T23:44:54"/>
    <x v="1135"/>
    <x v="2"/>
  </r>
  <r>
    <n v="1136"/>
    <x v="1136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d v="2015-12-19T16:07:09"/>
    <x v="1136"/>
    <x v="0"/>
  </r>
  <r>
    <n v="1137"/>
    <x v="1137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d v="2016-04-23T19:40:21"/>
    <x v="1137"/>
    <x v="2"/>
  </r>
  <r>
    <n v="1138"/>
    <x v="1138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d v="2017-01-21T21:45:31"/>
    <x v="1138"/>
    <x v="1"/>
  </r>
  <r>
    <n v="1139"/>
    <x v="1139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d v="2015-01-01T08:20:26"/>
    <x v="1139"/>
    <x v="3"/>
  </r>
  <r>
    <n v="1140"/>
    <x v="1140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d v="2015-08-06T11:05:21"/>
    <x v="1140"/>
    <x v="0"/>
  </r>
  <r>
    <n v="1141"/>
    <x v="1141"/>
    <s v="I think this will be a great game!"/>
    <n v="500"/>
    <n v="0"/>
    <x v="2"/>
    <s v="DE"/>
    <s v="EUR"/>
    <n v="1436460450"/>
    <n v="1433868450"/>
    <b v="0"/>
    <n v="0"/>
    <b v="0"/>
    <x v="18"/>
    <d v="2015-07-09T16:47:30"/>
    <x v="1141"/>
    <x v="0"/>
  </r>
  <r>
    <n v="1142"/>
    <x v="1142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d v="2015-02-17T00:08:47"/>
    <x v="1142"/>
    <x v="0"/>
  </r>
  <r>
    <n v="1143"/>
    <x v="1143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d v="2015-12-17T04:38:46"/>
    <x v="1143"/>
    <x v="0"/>
  </r>
  <r>
    <n v="1144"/>
    <x v="1144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d v="2015-04-29T04:22:00"/>
    <x v="1144"/>
    <x v="0"/>
  </r>
  <r>
    <n v="1145"/>
    <x v="1145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d v="2014-10-02T17:56:32"/>
    <x v="1145"/>
    <x v="3"/>
  </r>
  <r>
    <n v="1146"/>
    <x v="1146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d v="2014-05-02T22:52:53"/>
    <x v="1146"/>
    <x v="3"/>
  </r>
  <r>
    <n v="1147"/>
    <x v="1147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d v="2014-10-19T23:19:43"/>
    <x v="1147"/>
    <x v="3"/>
  </r>
  <r>
    <n v="1148"/>
    <x v="1148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d v="2016-12-01T05:06:21"/>
    <x v="1148"/>
    <x v="2"/>
  </r>
  <r>
    <n v="1149"/>
    <x v="1149"/>
    <s v="Bringing culturally diverse Floridian cuisine to the people!"/>
    <n v="50000"/>
    <n v="75"/>
    <x v="2"/>
    <s v="US"/>
    <s v="USD"/>
    <n v="1466096566"/>
    <n v="1463504566"/>
    <b v="0"/>
    <n v="2"/>
    <b v="0"/>
    <x v="19"/>
    <d v="2016-06-16T17:02:46"/>
    <x v="1149"/>
    <x v="2"/>
  </r>
  <r>
    <n v="1150"/>
    <x v="1150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d v="2016-01-08T22:54:35"/>
    <x v="1150"/>
    <x v="0"/>
  </r>
  <r>
    <n v="1151"/>
    <x v="1151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d v="2015-09-07T02:27:43"/>
    <x v="1151"/>
    <x v="0"/>
  </r>
  <r>
    <n v="1152"/>
    <x v="1152"/>
    <s v="Peruvian food truck with an LA twist."/>
    <n v="16000"/>
    <n v="911"/>
    <x v="2"/>
    <s v="US"/>
    <s v="USD"/>
    <n v="1431709312"/>
    <n v="1429117312"/>
    <b v="0"/>
    <n v="15"/>
    <b v="0"/>
    <x v="19"/>
    <d v="2015-05-15T17:01:52"/>
    <x v="1152"/>
    <x v="0"/>
  </r>
  <r>
    <n v="1153"/>
    <x v="1153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d v="2015-06-18T17:08:25"/>
    <x v="1153"/>
    <x v="0"/>
  </r>
  <r>
    <n v="1154"/>
    <x v="1154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d v="2015-09-06T02:36:46"/>
    <x v="1154"/>
    <x v="0"/>
  </r>
  <r>
    <n v="1155"/>
    <x v="1155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d v="2014-08-14T18:20:08"/>
    <x v="1155"/>
    <x v="3"/>
  </r>
  <r>
    <n v="1156"/>
    <x v="1156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d v="2015-02-24T01:42:42"/>
    <x v="1156"/>
    <x v="0"/>
  </r>
  <r>
    <n v="1157"/>
    <x v="1157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d v="2014-12-05T16:04:40"/>
    <x v="1157"/>
    <x v="3"/>
  </r>
  <r>
    <n v="1158"/>
    <x v="1158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d v="2014-12-09T02:12:08"/>
    <x v="1158"/>
    <x v="3"/>
  </r>
  <r>
    <n v="1159"/>
    <x v="1159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d v="2015-06-30T15:45:00"/>
    <x v="1159"/>
    <x v="0"/>
  </r>
  <r>
    <n v="1160"/>
    <x v="1160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d v="2015-03-28T02:43:06"/>
    <x v="1160"/>
    <x v="0"/>
  </r>
  <r>
    <n v="1161"/>
    <x v="1161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d v="2015-05-19T15:06:29"/>
    <x v="1161"/>
    <x v="0"/>
  </r>
  <r>
    <n v="1162"/>
    <x v="1162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d v="2014-09-25T16:24:24"/>
    <x v="1162"/>
    <x v="3"/>
  </r>
  <r>
    <n v="1163"/>
    <x v="1163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d v="2014-08-09T17:22:00"/>
    <x v="1163"/>
    <x v="3"/>
  </r>
  <r>
    <n v="1164"/>
    <x v="1164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d v="2016-06-18T17:23:02"/>
    <x v="1164"/>
    <x v="2"/>
  </r>
  <r>
    <n v="1165"/>
    <x v="1165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d v="2014-07-06T05:08:50"/>
    <x v="1165"/>
    <x v="3"/>
  </r>
  <r>
    <n v="1166"/>
    <x v="1166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d v="2015-06-26T04:00:00"/>
    <x v="1166"/>
    <x v="0"/>
  </r>
  <r>
    <n v="1167"/>
    <x v="1167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d v="2014-09-12T17:38:15"/>
    <x v="1167"/>
    <x v="3"/>
  </r>
  <r>
    <n v="1168"/>
    <x v="1168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d v="2016-09-22T01:17:45"/>
    <x v="1168"/>
    <x v="2"/>
  </r>
  <r>
    <n v="1169"/>
    <x v="1169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d v="2015-02-22T08:29:23"/>
    <x v="1169"/>
    <x v="0"/>
  </r>
  <r>
    <n v="1170"/>
    <x v="1170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d v="2015-05-30T21:26:11"/>
    <x v="1170"/>
    <x v="0"/>
  </r>
  <r>
    <n v="1171"/>
    <x v="1171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d v="2014-11-13T20:18:47"/>
    <x v="1171"/>
    <x v="3"/>
  </r>
  <r>
    <n v="1172"/>
    <x v="1172"/>
    <s v="Bringing YOUR favorite dog recipes to the streets."/>
    <n v="9000"/>
    <n v="0"/>
    <x v="2"/>
    <s v="US"/>
    <s v="USD"/>
    <n v="1408551752"/>
    <n v="1405959752"/>
    <b v="0"/>
    <n v="0"/>
    <b v="0"/>
    <x v="19"/>
    <d v="2014-08-20T16:22:32"/>
    <x v="1172"/>
    <x v="3"/>
  </r>
  <r>
    <n v="1173"/>
    <x v="1173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d v="2015-08-03T04:27:37"/>
    <x v="1173"/>
    <x v="0"/>
  </r>
  <r>
    <n v="1174"/>
    <x v="1174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d v="2016-05-08T20:12:07"/>
    <x v="1174"/>
    <x v="2"/>
  </r>
  <r>
    <n v="1175"/>
    <x v="1175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d v="2015-07-15T17:28:59"/>
    <x v="1175"/>
    <x v="0"/>
  </r>
  <r>
    <n v="1176"/>
    <x v="1176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d v="2017-03-06T13:00:00"/>
    <x v="1176"/>
    <x v="1"/>
  </r>
  <r>
    <n v="1177"/>
    <x v="1177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d v="2014-10-15T15:51:36"/>
    <x v="1177"/>
    <x v="3"/>
  </r>
  <r>
    <n v="1178"/>
    <x v="1178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d v="2014-08-16T21:44:12"/>
    <x v="1178"/>
    <x v="3"/>
  </r>
  <r>
    <n v="1179"/>
    <x v="1179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d v="2015-10-28T17:17:07"/>
    <x v="1179"/>
    <x v="0"/>
  </r>
  <r>
    <n v="1180"/>
    <x v="1180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d v="2014-06-28T19:21:54"/>
    <x v="1180"/>
    <x v="3"/>
  </r>
  <r>
    <n v="1181"/>
    <x v="1181"/>
    <s v="Bringing the best tacos to the streets of Chicago!"/>
    <n v="50000"/>
    <n v="4"/>
    <x v="2"/>
    <s v="US"/>
    <s v="USD"/>
    <n v="1425197321"/>
    <n v="1422605321"/>
    <b v="0"/>
    <n v="3"/>
    <b v="0"/>
    <x v="19"/>
    <d v="2015-03-01T08:08:41"/>
    <x v="1181"/>
    <x v="0"/>
  </r>
  <r>
    <n v="1182"/>
    <x v="1182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d v="2017-01-12T16:42:00"/>
    <x v="1182"/>
    <x v="2"/>
  </r>
  <r>
    <n v="1183"/>
    <x v="1183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d v="2016-11-02T03:59:00"/>
    <x v="1183"/>
    <x v="2"/>
  </r>
  <r>
    <n v="1184"/>
    <x v="1184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d v="2017-02-06T14:23:31"/>
    <x v="1184"/>
    <x v="1"/>
  </r>
  <r>
    <n v="1185"/>
    <x v="1185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d v="2015-06-08T04:00:00"/>
    <x v="1185"/>
    <x v="0"/>
  </r>
  <r>
    <n v="1186"/>
    <x v="1186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d v="2015-06-01T22:42:00"/>
    <x v="1186"/>
    <x v="0"/>
  </r>
  <r>
    <n v="1187"/>
    <x v="1187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d v="2015-05-17T18:00:00"/>
    <x v="1187"/>
    <x v="0"/>
  </r>
  <r>
    <n v="1188"/>
    <x v="1188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d v="2016-12-28T16:49:00"/>
    <x v="1188"/>
    <x v="2"/>
  </r>
  <r>
    <n v="1189"/>
    <x v="1189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d v="2016-06-29T23:29:55"/>
    <x v="1189"/>
    <x v="2"/>
  </r>
  <r>
    <n v="1190"/>
    <x v="1190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d v="2014-08-31T15:58:45"/>
    <x v="1190"/>
    <x v="3"/>
  </r>
  <r>
    <n v="1191"/>
    <x v="1191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d v="2016-03-20T13:29:20"/>
    <x v="1191"/>
    <x v="2"/>
  </r>
  <r>
    <n v="1192"/>
    <x v="1192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d v="2017-02-11T12:09:38"/>
    <x v="1192"/>
    <x v="1"/>
  </r>
  <r>
    <n v="1193"/>
    <x v="1193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d v="2016-04-09T17:37:33"/>
    <x v="1193"/>
    <x v="2"/>
  </r>
  <r>
    <n v="1194"/>
    <x v="1194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d v="2015-04-08T11:42:59"/>
    <x v="1194"/>
    <x v="0"/>
  </r>
  <r>
    <n v="1195"/>
    <x v="1195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d v="2015-12-20T09:00:00"/>
    <x v="1195"/>
    <x v="0"/>
  </r>
  <r>
    <n v="1196"/>
    <x v="1196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d v="2015-12-18T19:38:59"/>
    <x v="1196"/>
    <x v="0"/>
  </r>
  <r>
    <n v="1197"/>
    <x v="1197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d v="2016-06-13T05:59:00"/>
    <x v="1197"/>
    <x v="2"/>
  </r>
  <r>
    <n v="1198"/>
    <x v="1198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d v="2015-12-31T03:00:00"/>
    <x v="1198"/>
    <x v="0"/>
  </r>
  <r>
    <n v="1199"/>
    <x v="1199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d v="2015-07-08T18:30:00"/>
    <x v="1199"/>
    <x v="0"/>
  </r>
  <r>
    <n v="1200"/>
    <x v="1200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d v="2015-04-16T11:27:36"/>
    <x v="1200"/>
    <x v="0"/>
  </r>
  <r>
    <n v="1201"/>
    <x v="1201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d v="2016-07-15T14:34:06"/>
    <x v="1201"/>
    <x v="2"/>
  </r>
  <r>
    <n v="1202"/>
    <x v="1202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d v="2015-06-27T06:55:54"/>
    <x v="1202"/>
    <x v="0"/>
  </r>
  <r>
    <n v="1203"/>
    <x v="1203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d v="2015-05-31T14:45:27"/>
    <x v="1203"/>
    <x v="0"/>
  </r>
  <r>
    <n v="1204"/>
    <x v="1204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d v="2015-12-04T05:00:00"/>
    <x v="1204"/>
    <x v="0"/>
  </r>
  <r>
    <n v="1205"/>
    <x v="1205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d v="2015-06-13T12:09:11"/>
    <x v="1205"/>
    <x v="0"/>
  </r>
  <r>
    <n v="1206"/>
    <x v="1206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d v="2017-03-11T13:29:00"/>
    <x v="1206"/>
    <x v="1"/>
  </r>
  <r>
    <n v="1207"/>
    <x v="1207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d v="2016-03-31T10:00:00"/>
    <x v="1207"/>
    <x v="2"/>
  </r>
  <r>
    <n v="1208"/>
    <x v="1208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d v="2016-03-24T16:01:04"/>
    <x v="1208"/>
    <x v="2"/>
  </r>
  <r>
    <n v="1209"/>
    <x v="1209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d v="2017-02-25T20:18:25"/>
    <x v="1209"/>
    <x v="1"/>
  </r>
  <r>
    <n v="1210"/>
    <x v="1210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d v="2015-05-31T21:00:00"/>
    <x v="1210"/>
    <x v="0"/>
  </r>
  <r>
    <n v="1211"/>
    <x v="1211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d v="2016-06-09T20:47:41"/>
    <x v="1211"/>
    <x v="2"/>
  </r>
  <r>
    <n v="1212"/>
    <x v="1212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d v="2015-11-27T01:00:00"/>
    <x v="1212"/>
    <x v="0"/>
  </r>
  <r>
    <n v="1213"/>
    <x v="1213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d v="2017-01-31T18:08:20"/>
    <x v="1213"/>
    <x v="2"/>
  </r>
  <r>
    <n v="1214"/>
    <x v="1214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d v="2015-06-09T20:10:05"/>
    <x v="1214"/>
    <x v="0"/>
  </r>
  <r>
    <n v="1215"/>
    <x v="1215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d v="2014-05-30T22:09:16"/>
    <x v="1215"/>
    <x v="3"/>
  </r>
  <r>
    <n v="1216"/>
    <x v="1216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d v="2015-10-02T23:03:00"/>
    <x v="1216"/>
    <x v="0"/>
  </r>
  <r>
    <n v="1217"/>
    <x v="1217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d v="2016-07-14T19:25:40"/>
    <x v="1217"/>
    <x v="2"/>
  </r>
  <r>
    <n v="1218"/>
    <x v="1218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d v="2015-11-01T03:00:00"/>
    <x v="1218"/>
    <x v="0"/>
  </r>
  <r>
    <n v="1219"/>
    <x v="1219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d v="2016-10-20T11:05:13"/>
    <x v="1219"/>
    <x v="2"/>
  </r>
  <r>
    <n v="1220"/>
    <x v="1220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d v="2015-08-25T15:05:12"/>
    <x v="1220"/>
    <x v="0"/>
  </r>
  <r>
    <n v="1221"/>
    <x v="1221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d v="2016-12-04T00:00:00"/>
    <x v="1221"/>
    <x v="2"/>
  </r>
  <r>
    <n v="1222"/>
    <x v="1222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d v="2016-04-01T04:00:00"/>
    <x v="1222"/>
    <x v="2"/>
  </r>
  <r>
    <n v="1223"/>
    <x v="1223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d v="2016-11-10T05:15:09"/>
    <x v="1223"/>
    <x v="2"/>
  </r>
  <r>
    <n v="1224"/>
    <x v="1224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d v="2014-06-06T13:11:42"/>
    <x v="1224"/>
    <x v="3"/>
  </r>
  <r>
    <n v="1225"/>
    <x v="1225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d v="2013-10-22T21:44:38"/>
    <x v="1225"/>
    <x v="4"/>
  </r>
  <r>
    <n v="1226"/>
    <x v="1226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d v="2014-04-21T01:00:00"/>
    <x v="1226"/>
    <x v="3"/>
  </r>
  <r>
    <n v="1227"/>
    <x v="1227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d v="2014-08-07T07:00:00"/>
    <x v="1227"/>
    <x v="3"/>
  </r>
  <r>
    <n v="1228"/>
    <x v="1228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d v="2011-09-28T17:30:08"/>
    <x v="1228"/>
    <x v="6"/>
  </r>
  <r>
    <n v="1229"/>
    <x v="1229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d v="2012-04-16T16:00:00"/>
    <x v="1229"/>
    <x v="5"/>
  </r>
  <r>
    <n v="1230"/>
    <x v="1230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d v="2011-02-24T23:20:30"/>
    <x v="1230"/>
    <x v="6"/>
  </r>
  <r>
    <n v="1231"/>
    <x v="1231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d v="2015-08-28T01:00:00"/>
    <x v="1231"/>
    <x v="0"/>
  </r>
  <r>
    <n v="1232"/>
    <x v="1232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d v="2013-10-06T20:21:10"/>
    <x v="1232"/>
    <x v="4"/>
  </r>
  <r>
    <n v="1233"/>
    <x v="1233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d v="2012-02-21T22:46:14"/>
    <x v="1233"/>
    <x v="5"/>
  </r>
  <r>
    <n v="1234"/>
    <x v="1234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d v="2015-02-02T18:55:42"/>
    <x v="1234"/>
    <x v="0"/>
  </r>
  <r>
    <n v="1235"/>
    <x v="1235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d v="2013-12-15T03:14:59"/>
    <x v="1235"/>
    <x v="4"/>
  </r>
  <r>
    <n v="1236"/>
    <x v="1236"/>
    <s v="Raising money to give the musicians their due."/>
    <n v="2500"/>
    <n v="0"/>
    <x v="1"/>
    <s v="US"/>
    <s v="USD"/>
    <n v="1343491200"/>
    <n v="1342801164"/>
    <b v="0"/>
    <n v="0"/>
    <b v="0"/>
    <x v="21"/>
    <d v="2012-07-28T16:00:00"/>
    <x v="1236"/>
    <x v="5"/>
  </r>
  <r>
    <n v="1237"/>
    <x v="1237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d v="2012-08-24T06:47:45"/>
    <x v="1237"/>
    <x v="5"/>
  </r>
  <r>
    <n v="1238"/>
    <x v="1238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d v="2011-08-06T14:38:56"/>
    <x v="1238"/>
    <x v="6"/>
  </r>
  <r>
    <n v="1239"/>
    <x v="1239"/>
    <s v="Please consider helping us with our new CD and Riverdance Tour"/>
    <n v="2500"/>
    <n v="0"/>
    <x v="1"/>
    <s v="US"/>
    <s v="USD"/>
    <n v="1325804767"/>
    <n v="1323212767"/>
    <b v="0"/>
    <n v="0"/>
    <b v="0"/>
    <x v="21"/>
    <d v="2012-01-05T23:06:07"/>
    <x v="1239"/>
    <x v="6"/>
  </r>
  <r>
    <n v="1240"/>
    <x v="1240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d v="2013-07-12T21:51:00"/>
    <x v="1240"/>
    <x v="4"/>
  </r>
  <r>
    <n v="1241"/>
    <x v="1241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d v="2014-11-03T05:59:00"/>
    <x v="1241"/>
    <x v="3"/>
  </r>
  <r>
    <n v="1242"/>
    <x v="1242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d v="2011-09-11T13:18:00"/>
    <x v="1242"/>
    <x v="6"/>
  </r>
  <r>
    <n v="1243"/>
    <x v="1243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d v="2011-07-08T21:00:00"/>
    <x v="1243"/>
    <x v="6"/>
  </r>
  <r>
    <n v="1244"/>
    <x v="1244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d v="2013-04-22T21:00:00"/>
    <x v="1244"/>
    <x v="4"/>
  </r>
  <r>
    <n v="1245"/>
    <x v="1245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d v="2014-06-14T14:23:54"/>
    <x v="1245"/>
    <x v="3"/>
  </r>
  <r>
    <n v="1246"/>
    <x v="1246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d v="2011-12-06T02:02:29"/>
    <x v="1246"/>
    <x v="6"/>
  </r>
  <r>
    <n v="1247"/>
    <x v="1247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d v="2013-05-06T07:00:55"/>
    <x v="1247"/>
    <x v="4"/>
  </r>
  <r>
    <n v="1248"/>
    <x v="1248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d v="2014-06-13T06:59:00"/>
    <x v="1248"/>
    <x v="3"/>
  </r>
  <r>
    <n v="1249"/>
    <x v="1249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d v="2012-07-07T17:46:51"/>
    <x v="1249"/>
    <x v="5"/>
  </r>
  <r>
    <n v="1250"/>
    <x v="1250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d v="2014-09-06T15:25:31"/>
    <x v="1250"/>
    <x v="3"/>
  </r>
  <r>
    <n v="1251"/>
    <x v="1251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d v="2011-09-25T19:32:47"/>
    <x v="1251"/>
    <x v="6"/>
  </r>
  <r>
    <n v="1252"/>
    <x v="1252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d v="2013-10-24T23:42:49"/>
    <x v="1252"/>
    <x v="4"/>
  </r>
  <r>
    <n v="1253"/>
    <x v="1253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d v="2014-09-03T18:48:27"/>
    <x v="1253"/>
    <x v="3"/>
  </r>
  <r>
    <n v="1254"/>
    <x v="125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d v="2011-01-01T04:59:00"/>
    <x v="1254"/>
    <x v="7"/>
  </r>
  <r>
    <n v="1255"/>
    <x v="1255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d v="2013-12-01T21:17:32"/>
    <x v="1255"/>
    <x v="4"/>
  </r>
  <r>
    <n v="1256"/>
    <x v="1256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d v="2012-02-12T22:03:51"/>
    <x v="1256"/>
    <x v="5"/>
  </r>
  <r>
    <n v="1257"/>
    <x v="1257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d v="2011-04-03T01:03:10"/>
    <x v="1257"/>
    <x v="6"/>
  </r>
  <r>
    <n v="1258"/>
    <x v="1258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d v="2013-08-31T14:40:12"/>
    <x v="1258"/>
    <x v="4"/>
  </r>
  <r>
    <n v="1259"/>
    <x v="1259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d v="2014-06-09T03:59:00"/>
    <x v="1259"/>
    <x v="3"/>
  </r>
  <r>
    <n v="1260"/>
    <x v="1260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d v="2014-02-26T20:13:40"/>
    <x v="1260"/>
    <x v="3"/>
  </r>
  <r>
    <n v="1261"/>
    <x v="1261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d v="2014-01-29T08:13:47"/>
    <x v="1261"/>
    <x v="4"/>
  </r>
  <r>
    <n v="1262"/>
    <x v="1262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d v="2014-02-16T18:18:12"/>
    <x v="1262"/>
    <x v="3"/>
  </r>
  <r>
    <n v="1263"/>
    <x v="1263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d v="2014-03-29T01:00:00"/>
    <x v="1263"/>
    <x v="3"/>
  </r>
  <r>
    <n v="1264"/>
    <x v="1264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d v="2013-10-29T15:54:43"/>
    <x v="1264"/>
    <x v="4"/>
  </r>
  <r>
    <n v="1265"/>
    <x v="1265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d v="2010-11-30T15:43:35"/>
    <x v="1265"/>
    <x v="7"/>
  </r>
  <r>
    <n v="1266"/>
    <x v="1266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d v="2014-01-11T21:02:25"/>
    <x v="1266"/>
    <x v="4"/>
  </r>
  <r>
    <n v="1267"/>
    <x v="1267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d v="2013-07-24T14:02:38"/>
    <x v="1267"/>
    <x v="4"/>
  </r>
  <r>
    <n v="1268"/>
    <x v="1268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d v="2013-09-20T20:17:27"/>
    <x v="1268"/>
    <x v="4"/>
  </r>
  <r>
    <n v="1269"/>
    <x v="1269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d v="2016-04-16T00:00:00"/>
    <x v="1269"/>
    <x v="2"/>
  </r>
  <r>
    <n v="1270"/>
    <x v="1270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d v="2012-03-25T19:34:02"/>
    <x v="1270"/>
    <x v="5"/>
  </r>
  <r>
    <n v="1271"/>
    <x v="1271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d v="2013-11-13T17:24:19"/>
    <x v="1271"/>
    <x v="4"/>
  </r>
  <r>
    <n v="1272"/>
    <x v="1272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d v="2010-06-15T04:00:00"/>
    <x v="1272"/>
    <x v="7"/>
  </r>
  <r>
    <n v="1273"/>
    <x v="1273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d v="2014-08-31T17:31:31"/>
    <x v="1273"/>
    <x v="3"/>
  </r>
  <r>
    <n v="1274"/>
    <x v="1274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d v="2012-08-30T16:33:45"/>
    <x v="1274"/>
    <x v="5"/>
  </r>
  <r>
    <n v="1275"/>
    <x v="1275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d v="2013-08-07T20:49:47"/>
    <x v="1275"/>
    <x v="4"/>
  </r>
  <r>
    <n v="1276"/>
    <x v="1276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d v="2009-09-01T04:00:00"/>
    <x v="1276"/>
    <x v="8"/>
  </r>
  <r>
    <n v="1277"/>
    <x v="1277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d v="2012-09-04T13:29:07"/>
    <x v="1277"/>
    <x v="5"/>
  </r>
  <r>
    <n v="1278"/>
    <x v="1278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d v="2014-06-25T02:00:00"/>
    <x v="1278"/>
    <x v="3"/>
  </r>
  <r>
    <n v="1279"/>
    <x v="1279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d v="2014-03-24T01:22:50"/>
    <x v="1279"/>
    <x v="3"/>
  </r>
  <r>
    <n v="1280"/>
    <x v="1280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d v="2011-03-01T18:10:54"/>
    <x v="1280"/>
    <x v="7"/>
  </r>
  <r>
    <n v="1281"/>
    <x v="1281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d v="2013-07-28T17:50:36"/>
    <x v="1281"/>
    <x v="4"/>
  </r>
  <r>
    <n v="1282"/>
    <x v="1282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d v="2013-12-09T04:59:00"/>
    <x v="1282"/>
    <x v="4"/>
  </r>
  <r>
    <n v="1283"/>
    <x v="1283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d v="2013-03-11T04:00:00"/>
    <x v="1283"/>
    <x v="4"/>
  </r>
  <r>
    <n v="1284"/>
    <x v="1284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d v="2016-12-31T16:59:00"/>
    <x v="1284"/>
    <x v="2"/>
  </r>
  <r>
    <n v="1285"/>
    <x v="1285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d v="2015-06-20T13:59:35"/>
    <x v="1285"/>
    <x v="0"/>
  </r>
  <r>
    <n v="1286"/>
    <x v="1286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d v="2015-02-17T14:00:00"/>
    <x v="1286"/>
    <x v="0"/>
  </r>
  <r>
    <n v="1287"/>
    <x v="1287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d v="2015-06-12T14:54:16"/>
    <x v="1287"/>
    <x v="0"/>
  </r>
  <r>
    <n v="1288"/>
    <x v="1288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d v="2016-08-10T04:00:00"/>
    <x v="1288"/>
    <x v="2"/>
  </r>
  <r>
    <n v="1289"/>
    <x v="1289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d v="2017-01-04T03:14:05"/>
    <x v="1289"/>
    <x v="2"/>
  </r>
  <r>
    <n v="1290"/>
    <x v="1290"/>
    <s v="Sometimes your Heart has to STOP for your Life to START."/>
    <n v="3500"/>
    <n v="3800"/>
    <x v="0"/>
    <s v="US"/>
    <s v="USD"/>
    <n v="1429772340"/>
    <n v="1427121931"/>
    <b v="0"/>
    <n v="86"/>
    <b v="1"/>
    <x v="6"/>
    <d v="2015-04-23T06:59:00"/>
    <x v="1290"/>
    <x v="0"/>
  </r>
  <r>
    <n v="1291"/>
    <x v="1291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d v="2015-04-07T07:00:00"/>
    <x v="1291"/>
    <x v="0"/>
  </r>
  <r>
    <n v="1292"/>
    <x v="1292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d v="2015-10-06T22:59:00"/>
    <x v="1292"/>
    <x v="0"/>
  </r>
  <r>
    <n v="1293"/>
    <x v="1293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d v="2015-11-14T17:49:31"/>
    <x v="1293"/>
    <x v="0"/>
  </r>
  <r>
    <n v="1294"/>
    <x v="1294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d v="2015-10-19T11:00:00"/>
    <x v="1294"/>
    <x v="0"/>
  </r>
  <r>
    <n v="1295"/>
    <x v="1295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d v="2015-07-29T17:00:00"/>
    <x v="1295"/>
    <x v="0"/>
  </r>
  <r>
    <n v="1296"/>
    <x v="1296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d v="2016-03-14T00:12:53"/>
    <x v="1296"/>
    <x v="2"/>
  </r>
  <r>
    <n v="1297"/>
    <x v="1297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d v="2016-05-01T17:55:58"/>
    <x v="1297"/>
    <x v="2"/>
  </r>
  <r>
    <n v="1298"/>
    <x v="1298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d v="2016-04-28T16:20:32"/>
    <x v="1298"/>
    <x v="2"/>
  </r>
  <r>
    <n v="1299"/>
    <x v="1299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d v="2015-07-14T19:32:39"/>
    <x v="1299"/>
    <x v="0"/>
  </r>
  <r>
    <n v="1300"/>
    <x v="1300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d v="2016-06-01T18:57:00"/>
    <x v="1300"/>
    <x v="2"/>
  </r>
  <r>
    <n v="1301"/>
    <x v="1301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d v="2015-07-21T03:00:00"/>
    <x v="1301"/>
    <x v="0"/>
  </r>
  <r>
    <n v="1302"/>
    <x v="1302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d v="2016-12-01T02:23:31"/>
    <x v="1302"/>
    <x v="2"/>
  </r>
  <r>
    <n v="1303"/>
    <x v="1303"/>
    <s v="Groundbreaking queer theatre."/>
    <n v="3500"/>
    <n v="4559.13"/>
    <x v="0"/>
    <s v="GB"/>
    <s v="GBP"/>
    <n v="1469962800"/>
    <n v="1468578920"/>
    <b v="0"/>
    <n v="108"/>
    <b v="1"/>
    <x v="6"/>
    <d v="2016-07-31T11:00:00"/>
    <x v="1303"/>
    <x v="2"/>
  </r>
  <r>
    <n v="1304"/>
    <x v="1304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d v="2017-03-13T03:40:05"/>
    <x v="1304"/>
    <x v="1"/>
  </r>
  <r>
    <n v="1305"/>
    <x v="1305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d v="2016-07-21T17:30:00"/>
    <x v="1305"/>
    <x v="2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d v="2014-12-04T10:58:54"/>
    <x v="1306"/>
    <x v="3"/>
  </r>
  <r>
    <n v="1307"/>
    <x v="1307"/>
    <s v="Get VR to Everyone with Mailable, Ready to Use Viewers"/>
    <n v="50000"/>
    <n v="5757"/>
    <x v="1"/>
    <s v="US"/>
    <s v="USD"/>
    <n v="1455710679"/>
    <n v="1453118679"/>
    <b v="0"/>
    <n v="45"/>
    <b v="0"/>
    <x v="8"/>
    <d v="2016-02-17T12:04:39"/>
    <x v="1307"/>
    <x v="2"/>
  </r>
  <r>
    <n v="1308"/>
    <x v="1308"/>
    <s v="Boost Band, a wristband that charges any device"/>
    <n v="10000"/>
    <n v="1136"/>
    <x v="1"/>
    <s v="US"/>
    <s v="USD"/>
    <n v="1475937812"/>
    <n v="1472481812"/>
    <b v="0"/>
    <n v="38"/>
    <b v="0"/>
    <x v="8"/>
    <d v="2016-10-08T14:43:32"/>
    <x v="1308"/>
    <x v="2"/>
  </r>
  <r>
    <n v="1309"/>
    <x v="1309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d v="2015-10-15T21:11:08"/>
    <x v="1309"/>
    <x v="0"/>
  </r>
  <r>
    <n v="1310"/>
    <x v="1310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d v="2016-08-19T16:00:50"/>
    <x v="1310"/>
    <x v="2"/>
  </r>
  <r>
    <n v="1311"/>
    <x v="1311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d v="2016-11-30T20:15:19"/>
    <x v="1311"/>
    <x v="2"/>
  </r>
  <r>
    <n v="1312"/>
    <x v="1312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d v="2015-04-18T16:52:02"/>
    <x v="1312"/>
    <x v="0"/>
  </r>
  <r>
    <n v="1313"/>
    <x v="1313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d v="2016-03-03T17:01:54"/>
    <x v="1313"/>
    <x v="2"/>
  </r>
  <r>
    <n v="1314"/>
    <x v="1314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d v="2016-10-21T16:04:20"/>
    <x v="1314"/>
    <x v="2"/>
  </r>
  <r>
    <n v="1315"/>
    <x v="1315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d v="2015-11-06T01:00:00"/>
    <x v="1315"/>
    <x v="0"/>
  </r>
  <r>
    <n v="1316"/>
    <x v="1316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d v="2016-02-28T23:05:09"/>
    <x v="1316"/>
    <x v="2"/>
  </r>
  <r>
    <n v="1317"/>
    <x v="1317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d v="2016-07-21T14:00:00"/>
    <x v="1317"/>
    <x v="2"/>
  </r>
  <r>
    <n v="1318"/>
    <x v="1318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d v="2015-01-11T01:02:52"/>
    <x v="1318"/>
    <x v="3"/>
  </r>
  <r>
    <n v="1319"/>
    <x v="1319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d v="2014-07-11T16:00:00"/>
    <x v="1319"/>
    <x v="3"/>
  </r>
  <r>
    <n v="1320"/>
    <x v="1320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d v="2016-12-30T23:00:00"/>
    <x v="1320"/>
    <x v="2"/>
  </r>
  <r>
    <n v="1321"/>
    <x v="1321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d v="2016-12-23T17:58:57"/>
    <x v="1321"/>
    <x v="2"/>
  </r>
  <r>
    <n v="1322"/>
    <x v="1322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d v="2015-05-21T15:45:25"/>
    <x v="1322"/>
    <x v="0"/>
  </r>
  <r>
    <n v="1323"/>
    <x v="1323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d v="2016-04-26T06:55:00"/>
    <x v="1323"/>
    <x v="2"/>
  </r>
  <r>
    <n v="1324"/>
    <x v="1324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d v="2016-10-13T15:12:32"/>
    <x v="1324"/>
    <x v="2"/>
  </r>
  <r>
    <n v="1325"/>
    <x v="1325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d v="2016-12-30T02:03:55"/>
    <x v="1325"/>
    <x v="2"/>
  </r>
  <r>
    <n v="1326"/>
    <x v="1326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d v="2015-01-15T19:00:28"/>
    <x v="1326"/>
    <x v="3"/>
  </r>
  <r>
    <n v="1327"/>
    <x v="1327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d v="2015-05-29T16:17:15"/>
    <x v="1327"/>
    <x v="0"/>
  </r>
  <r>
    <n v="1328"/>
    <x v="1328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d v="2016-10-14T15:25:34"/>
    <x v="1328"/>
    <x v="2"/>
  </r>
  <r>
    <n v="1329"/>
    <x v="1329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d v="2014-12-02T06:19:05"/>
    <x v="1329"/>
    <x v="3"/>
  </r>
  <r>
    <n v="1330"/>
    <x v="1330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d v="2016-07-02T04:00:00"/>
    <x v="1330"/>
    <x v="2"/>
  </r>
  <r>
    <n v="1331"/>
    <x v="1331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d v="2016-08-17T12:05:54"/>
    <x v="1331"/>
    <x v="2"/>
  </r>
  <r>
    <n v="1332"/>
    <x v="1332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d v="2017-01-27T01:26:48"/>
    <x v="1332"/>
    <x v="2"/>
  </r>
  <r>
    <n v="1333"/>
    <x v="1333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d v="2014-07-16T02:33:45"/>
    <x v="1333"/>
    <x v="3"/>
  </r>
  <r>
    <n v="1334"/>
    <x v="1334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d v="2016-03-11T18:34:47"/>
    <x v="1334"/>
    <x v="2"/>
  </r>
  <r>
    <n v="1335"/>
    <x v="1335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d v="2015-12-05T22:28:22"/>
    <x v="1335"/>
    <x v="0"/>
  </r>
  <r>
    <n v="1336"/>
    <x v="1336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d v="2014-12-17T20:43:48"/>
    <x v="1336"/>
    <x v="3"/>
  </r>
  <r>
    <n v="1337"/>
    <x v="1337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d v="2017-03-03T13:51:19"/>
    <x v="1337"/>
    <x v="1"/>
  </r>
  <r>
    <n v="1338"/>
    <x v="1338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d v="2015-08-02T19:17:13"/>
    <x v="1338"/>
    <x v="0"/>
  </r>
  <r>
    <n v="1339"/>
    <x v="1339"/>
    <s v="World's Smallest customizable Phone &amp; GPS Watch for kids !"/>
    <n v="50000"/>
    <n v="3317"/>
    <x v="1"/>
    <s v="US"/>
    <s v="USD"/>
    <n v="1418056315"/>
    <n v="1414164715"/>
    <b v="0"/>
    <n v="37"/>
    <b v="0"/>
    <x v="8"/>
    <d v="2014-12-08T16:31:55"/>
    <x v="1339"/>
    <x v="3"/>
  </r>
  <r>
    <n v="1340"/>
    <x v="1340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d v="2014-08-15T14:17:33"/>
    <x v="1340"/>
    <x v="3"/>
  </r>
  <r>
    <n v="1341"/>
    <x v="1341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d v="2016-10-01T14:58:37"/>
    <x v="1341"/>
    <x v="2"/>
  </r>
  <r>
    <n v="1342"/>
    <x v="1342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d v="2015-07-17T19:35:39"/>
    <x v="1342"/>
    <x v="0"/>
  </r>
  <r>
    <n v="1343"/>
    <x v="1343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d v="2016-08-19T03:59:00"/>
    <x v="1343"/>
    <x v="2"/>
  </r>
  <r>
    <n v="1344"/>
    <x v="1344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d v="2016-06-30T18:57:19"/>
    <x v="1344"/>
    <x v="2"/>
  </r>
  <r>
    <n v="1345"/>
    <x v="1345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d v="2014-07-14T19:32:39"/>
    <x v="1345"/>
    <x v="3"/>
  </r>
  <r>
    <n v="1346"/>
    <x v="1346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d v="2013-06-27T01:49:11"/>
    <x v="1346"/>
    <x v="4"/>
  </r>
  <r>
    <n v="1347"/>
    <x v="1347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d v="2015-03-07T15:18:45"/>
    <x v="1347"/>
    <x v="0"/>
  </r>
  <r>
    <n v="1348"/>
    <x v="1348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d v="2014-12-18T12:08:53"/>
    <x v="1348"/>
    <x v="3"/>
  </r>
  <r>
    <n v="1349"/>
    <x v="1349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d v="2015-12-16T06:59:00"/>
    <x v="1349"/>
    <x v="0"/>
  </r>
  <r>
    <n v="1350"/>
    <x v="1350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d v="2015-12-26T00:18:54"/>
    <x v="1350"/>
    <x v="0"/>
  </r>
  <r>
    <n v="1351"/>
    <x v="1351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d v="2016-02-12T17:45:44"/>
    <x v="1351"/>
    <x v="2"/>
  </r>
  <r>
    <n v="1352"/>
    <x v="1352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d v="2015-09-05T03:59:00"/>
    <x v="1352"/>
    <x v="0"/>
  </r>
  <r>
    <n v="1353"/>
    <x v="1353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d v="2013-03-11T00:00:00"/>
    <x v="1353"/>
    <x v="4"/>
  </r>
  <r>
    <n v="1354"/>
    <x v="1354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d v="2016-06-11T19:22:59"/>
    <x v="1354"/>
    <x v="2"/>
  </r>
  <r>
    <n v="1355"/>
    <x v="1355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d v="2012-11-30T10:00:00"/>
    <x v="1355"/>
    <x v="5"/>
  </r>
  <r>
    <n v="1356"/>
    <x v="1356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d v="2013-07-05T00:56:00"/>
    <x v="1356"/>
    <x v="4"/>
  </r>
  <r>
    <n v="1357"/>
    <x v="1357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d v="2013-03-01T05:59:00"/>
    <x v="1357"/>
    <x v="4"/>
  </r>
  <r>
    <n v="1358"/>
    <x v="1358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d v="2011-06-25T13:42:03"/>
    <x v="1358"/>
    <x v="6"/>
  </r>
  <r>
    <n v="1359"/>
    <x v="1359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d v="2011-07-06T19:33:10"/>
    <x v="1359"/>
    <x v="6"/>
  </r>
  <r>
    <n v="1360"/>
    <x v="1360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d v="2012-08-02T21:37:00"/>
    <x v="1360"/>
    <x v="5"/>
  </r>
  <r>
    <n v="1361"/>
    <x v="1361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d v="2014-06-21T17:12:52"/>
    <x v="1361"/>
    <x v="3"/>
  </r>
  <r>
    <n v="1362"/>
    <x v="1362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d v="2013-09-07T22:25:31"/>
    <x v="1362"/>
    <x v="4"/>
  </r>
  <r>
    <n v="1363"/>
    <x v="1363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d v="2016-02-15T07:59:00"/>
    <x v="1363"/>
    <x v="2"/>
  </r>
  <r>
    <n v="1364"/>
    <x v="1364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d v="2015-01-07T16:41:46"/>
    <x v="1364"/>
    <x v="3"/>
  </r>
  <r>
    <n v="1365"/>
    <x v="1365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d v="2015-03-16T16:35:52"/>
    <x v="1365"/>
    <x v="0"/>
  </r>
  <r>
    <n v="1366"/>
    <x v="1366"/>
    <s v="A musical memorial for Alexi Petersen."/>
    <n v="7500"/>
    <n v="9486.69"/>
    <x v="0"/>
    <s v="US"/>
    <s v="USD"/>
    <n v="1417049663"/>
    <n v="1413158063"/>
    <b v="0"/>
    <n v="147"/>
    <b v="1"/>
    <x v="11"/>
    <d v="2014-11-27T00:54:23"/>
    <x v="1366"/>
    <x v="3"/>
  </r>
  <r>
    <n v="1367"/>
    <x v="1367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d v="2015-11-14T01:04:10"/>
    <x v="1367"/>
    <x v="0"/>
  </r>
  <r>
    <n v="1368"/>
    <x v="1368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d v="2015-06-15T04:34:54"/>
    <x v="1368"/>
    <x v="0"/>
  </r>
  <r>
    <n v="1369"/>
    <x v="1369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d v="2014-04-11T14:15:46"/>
    <x v="1369"/>
    <x v="3"/>
  </r>
  <r>
    <n v="1370"/>
    <x v="1370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d v="2013-10-16T00:04:50"/>
    <x v="1370"/>
    <x v="4"/>
  </r>
  <r>
    <n v="1371"/>
    <x v="1371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d v="2015-05-07T18:12:22"/>
    <x v="1371"/>
    <x v="0"/>
  </r>
  <r>
    <n v="1372"/>
    <x v="1372"/>
    <s v="Please help us raise funds to press our new CD!"/>
    <n v="500"/>
    <n v="620"/>
    <x v="0"/>
    <s v="US"/>
    <s v="USD"/>
    <n v="1342115132"/>
    <n v="1339523132"/>
    <b v="0"/>
    <n v="16"/>
    <b v="1"/>
    <x v="11"/>
    <d v="2012-07-12T17:45:32"/>
    <x v="1372"/>
    <x v="5"/>
  </r>
  <r>
    <n v="1373"/>
    <x v="1373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d v="2016-12-30T22:50:33"/>
    <x v="1373"/>
    <x v="2"/>
  </r>
  <r>
    <n v="1374"/>
    <x v="1374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d v="2016-03-25T02:53:08"/>
    <x v="1374"/>
    <x v="2"/>
  </r>
  <r>
    <n v="1375"/>
    <x v="1375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d v="2017-01-15T01:35:19"/>
    <x v="1375"/>
    <x v="2"/>
  </r>
  <r>
    <n v="1376"/>
    <x v="1376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d v="2016-12-03T17:03:26"/>
    <x v="1376"/>
    <x v="2"/>
  </r>
  <r>
    <n v="1377"/>
    <x v="1377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d v="2017-02-03T04:11:00"/>
    <x v="1377"/>
    <x v="1"/>
  </r>
  <r>
    <n v="1378"/>
    <x v="1378"/>
    <s v="A psychedelic post rock masterpiece!"/>
    <n v="2000"/>
    <n v="4067"/>
    <x v="0"/>
    <s v="GB"/>
    <s v="GBP"/>
    <n v="1470075210"/>
    <n v="1468779210"/>
    <b v="0"/>
    <n v="133"/>
    <b v="1"/>
    <x v="11"/>
    <d v="2016-08-01T18:13:30"/>
    <x v="1378"/>
    <x v="2"/>
  </r>
  <r>
    <n v="1379"/>
    <x v="1379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d v="2015-06-05T11:47:56"/>
    <x v="1379"/>
    <x v="0"/>
  </r>
  <r>
    <n v="1380"/>
    <x v="1380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d v="2015-06-09T02:00:00"/>
    <x v="1380"/>
    <x v="0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d v="2016-12-29T05:08:45"/>
    <x v="1381"/>
    <x v="2"/>
  </r>
  <r>
    <n v="1382"/>
    <x v="1382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d v="2013-05-06T19:12:16"/>
    <x v="1382"/>
    <x v="4"/>
  </r>
  <r>
    <n v="1383"/>
    <x v="1383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d v="2016-12-23T01:47:58"/>
    <x v="1383"/>
    <x v="2"/>
  </r>
  <r>
    <n v="1384"/>
    <x v="1384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d v="2015-07-05T17:38:42"/>
    <x v="1384"/>
    <x v="0"/>
  </r>
  <r>
    <n v="1385"/>
    <x v="1385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d v="2016-04-29T12:11:00"/>
    <x v="1385"/>
    <x v="2"/>
  </r>
  <r>
    <n v="1386"/>
    <x v="1386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d v="2015-07-29T15:31:29"/>
    <x v="1386"/>
    <x v="0"/>
  </r>
  <r>
    <n v="1387"/>
    <x v="1387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d v="2015-06-03T04:30:00"/>
    <x v="1387"/>
    <x v="0"/>
  </r>
  <r>
    <n v="1388"/>
    <x v="1388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d v="2016-10-17T16:14:00"/>
    <x v="1388"/>
    <x v="2"/>
  </r>
  <r>
    <n v="1389"/>
    <x v="1389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d v="2016-08-13T11:32:37"/>
    <x v="1389"/>
    <x v="2"/>
  </r>
  <r>
    <n v="1390"/>
    <x v="1390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d v="2015-04-27T17:12:00"/>
    <x v="1390"/>
    <x v="0"/>
  </r>
  <r>
    <n v="1391"/>
    <x v="1391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d v="2015-08-22T04:59:00"/>
    <x v="1391"/>
    <x v="0"/>
  </r>
  <r>
    <n v="1392"/>
    <x v="1392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d v="2016-03-03T03:43:06"/>
    <x v="1392"/>
    <x v="2"/>
  </r>
  <r>
    <n v="1393"/>
    <x v="1393"/>
    <s v="Rock n' Roll tales of our times"/>
    <n v="10000"/>
    <n v="10235"/>
    <x v="0"/>
    <s v="US"/>
    <s v="USD"/>
    <n v="1470068523"/>
    <n v="1467476523"/>
    <b v="0"/>
    <n v="52"/>
    <b v="1"/>
    <x v="11"/>
    <d v="2016-08-01T16:22:03"/>
    <x v="1393"/>
    <x v="2"/>
  </r>
  <r>
    <n v="1394"/>
    <x v="1394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d v="2017-03-01T03:00:00"/>
    <x v="1394"/>
    <x v="1"/>
  </r>
  <r>
    <n v="1395"/>
    <x v="1395"/>
    <s v="Help Quiet Oaks record their debut album!!!"/>
    <n v="3500"/>
    <n v="3916"/>
    <x v="0"/>
    <s v="US"/>
    <s v="USD"/>
    <n v="1484430481"/>
    <n v="1481838481"/>
    <b v="0"/>
    <n v="82"/>
    <b v="1"/>
    <x v="11"/>
    <d v="2017-01-14T21:48:01"/>
    <x v="1395"/>
    <x v="2"/>
  </r>
  <r>
    <n v="1396"/>
    <x v="1396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d v="2015-02-13T23:58:02"/>
    <x v="1396"/>
    <x v="0"/>
  </r>
  <r>
    <n v="1397"/>
    <x v="1397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d v="2016-10-27T21:19:00"/>
    <x v="1397"/>
    <x v="2"/>
  </r>
  <r>
    <n v="1398"/>
    <x v="1398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d v="2016-07-05T20:58:54"/>
    <x v="1398"/>
    <x v="2"/>
  </r>
  <r>
    <n v="1399"/>
    <x v="1399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d v="2014-10-07T00:06:13"/>
    <x v="1399"/>
    <x v="3"/>
  </r>
  <r>
    <n v="1400"/>
    <x v="1400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d v="2016-06-12T05:30:00"/>
    <x v="1400"/>
    <x v="2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d v="2013-05-26T23:54:34"/>
    <x v="1401"/>
    <x v="4"/>
  </r>
  <r>
    <n v="1402"/>
    <x v="1402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d v="2015-05-01T00:16:51"/>
    <x v="1402"/>
    <x v="0"/>
  </r>
  <r>
    <n v="1403"/>
    <x v="1403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d v="2013-07-26T01:30:35"/>
    <x v="1403"/>
    <x v="4"/>
  </r>
  <r>
    <n v="1404"/>
    <x v="1404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d v="2015-02-22T12:14:45"/>
    <x v="1404"/>
    <x v="0"/>
  </r>
  <r>
    <n v="1405"/>
    <x v="1405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d v="2014-11-28T17:20:01"/>
    <x v="1405"/>
    <x v="3"/>
  </r>
  <r>
    <n v="1406"/>
    <x v="1406"/>
    <s v="The White coat and the battle dress uniform"/>
    <n v="12000"/>
    <n v="15"/>
    <x v="2"/>
    <s v="IT"/>
    <s v="EUR"/>
    <n v="1449914400"/>
    <n v="1445336607"/>
    <b v="0"/>
    <n v="3"/>
    <b v="0"/>
    <x v="22"/>
    <d v="2015-12-12T10:00:00"/>
    <x v="1406"/>
    <x v="0"/>
  </r>
  <r>
    <n v="1407"/>
    <x v="1407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d v="2014-08-12T12:52:58"/>
    <x v="1407"/>
    <x v="3"/>
  </r>
  <r>
    <n v="1408"/>
    <x v="1408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d v="2015-11-13T21:55:56"/>
    <x v="1408"/>
    <x v="0"/>
  </r>
  <r>
    <n v="1409"/>
    <x v="1409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d v="2015-01-01T04:12:15"/>
    <x v="1409"/>
    <x v="3"/>
  </r>
  <r>
    <n v="1410"/>
    <x v="1410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d v="2016-06-03T07:38:40"/>
    <x v="1410"/>
    <x v="2"/>
  </r>
  <r>
    <n v="1411"/>
    <x v="1411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d v="2015-02-06T01:25:00"/>
    <x v="1411"/>
    <x v="0"/>
  </r>
  <r>
    <n v="1412"/>
    <x v="1412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d v="2014-12-04T01:31:39"/>
    <x v="1412"/>
    <x v="3"/>
  </r>
  <r>
    <n v="1413"/>
    <x v="1413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d v="2016-02-20T10:29:30"/>
    <x v="1413"/>
    <x v="0"/>
  </r>
  <r>
    <n v="1414"/>
    <x v="1414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d v="2017-01-03T06:04:27"/>
    <x v="1414"/>
    <x v="2"/>
  </r>
  <r>
    <n v="1415"/>
    <x v="1415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d v="2015-08-16T16:13:11"/>
    <x v="1415"/>
    <x v="0"/>
  </r>
  <r>
    <n v="1416"/>
    <x v="1416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d v="2015-11-21T23:13:39"/>
    <x v="1416"/>
    <x v="0"/>
  </r>
  <r>
    <n v="1417"/>
    <x v="1417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d v="2015-09-15T11:11:00"/>
    <x v="1417"/>
    <x v="0"/>
  </r>
  <r>
    <n v="1418"/>
    <x v="1418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d v="2016-02-25T10:57:14"/>
    <x v="1418"/>
    <x v="2"/>
  </r>
  <r>
    <n v="1419"/>
    <x v="1419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d v="2016-10-09T10:56:59"/>
    <x v="1419"/>
    <x v="2"/>
  </r>
  <r>
    <n v="1420"/>
    <x v="1420"/>
    <s v="Help me butcher Shakespeare in a satirical fashion."/>
    <n v="110"/>
    <n v="3"/>
    <x v="2"/>
    <s v="US"/>
    <s v="USD"/>
    <n v="1467129686"/>
    <n v="1464969686"/>
    <b v="0"/>
    <n v="3"/>
    <b v="0"/>
    <x v="22"/>
    <d v="2016-06-28T16:01:26"/>
    <x v="1420"/>
    <x v="2"/>
  </r>
  <r>
    <n v="1421"/>
    <x v="1421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d v="2015-02-08T21:58:29"/>
    <x v="1421"/>
    <x v="0"/>
  </r>
  <r>
    <n v="1422"/>
    <x v="1422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d v="2016-09-21T05:45:04"/>
    <x v="1422"/>
    <x v="2"/>
  </r>
  <r>
    <n v="1423"/>
    <x v="1423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d v="2016-01-01T08:38:51"/>
    <x v="1423"/>
    <x v="0"/>
  </r>
  <r>
    <n v="1424"/>
    <x v="1424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d v="2016-11-15T18:13:22"/>
    <x v="1424"/>
    <x v="2"/>
  </r>
  <r>
    <n v="1425"/>
    <x v="1425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d v="2015-04-29T03:09:19"/>
    <x v="1425"/>
    <x v="0"/>
  </r>
  <r>
    <n v="1426"/>
    <x v="1426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d v="2015-08-24T09:22:00"/>
    <x v="1426"/>
    <x v="0"/>
  </r>
  <r>
    <n v="1427"/>
    <x v="1427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d v="2016-09-18T20:26:25"/>
    <x v="1427"/>
    <x v="2"/>
  </r>
  <r>
    <n v="1428"/>
    <x v="1428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d v="2016-04-02T08:06:57"/>
    <x v="1428"/>
    <x v="2"/>
  </r>
  <r>
    <n v="1429"/>
    <x v="1429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d v="2015-04-10T01:27:22"/>
    <x v="1429"/>
    <x v="0"/>
  </r>
  <r>
    <n v="1430"/>
    <x v="1430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d v="2014-12-19T19:31:28"/>
    <x v="1430"/>
    <x v="3"/>
  </r>
  <r>
    <n v="1431"/>
    <x v="1431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d v="2015-11-26T06:03:36"/>
    <x v="1431"/>
    <x v="0"/>
  </r>
  <r>
    <n v="1432"/>
    <x v="1432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d v="2015-07-20T18:43:48"/>
    <x v="1432"/>
    <x v="0"/>
  </r>
  <r>
    <n v="1433"/>
    <x v="1433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d v="2016-12-10T11:00:00"/>
    <x v="1433"/>
    <x v="2"/>
  </r>
  <r>
    <n v="1434"/>
    <x v="1434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d v="2015-06-08T15:00:00"/>
    <x v="1434"/>
    <x v="0"/>
  </r>
  <r>
    <n v="1435"/>
    <x v="1435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d v="2015-10-11T18:43:40"/>
    <x v="1435"/>
    <x v="0"/>
  </r>
  <r>
    <n v="1436"/>
    <x v="1436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d v="2016-02-21T08:24:17"/>
    <x v="1436"/>
    <x v="2"/>
  </r>
  <r>
    <n v="1437"/>
    <x v="1437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d v="2014-07-13T04:59:00"/>
    <x v="1437"/>
    <x v="3"/>
  </r>
  <r>
    <n v="1438"/>
    <x v="1438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d v="2016-04-27T13:55:00"/>
    <x v="1438"/>
    <x v="2"/>
  </r>
  <r>
    <n v="1439"/>
    <x v="1439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d v="2015-03-07T19:55:01"/>
    <x v="1439"/>
    <x v="0"/>
  </r>
  <r>
    <n v="1440"/>
    <x v="1440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d v="2016-05-26T17:57:43"/>
    <x v="1440"/>
    <x v="2"/>
  </r>
  <r>
    <n v="1441"/>
    <x v="1441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d v="2015-09-11T18:22:49"/>
    <x v="1441"/>
    <x v="0"/>
  </r>
  <r>
    <n v="1442"/>
    <x v="1442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d v="2016-05-25T15:29:18"/>
    <x v="1442"/>
    <x v="2"/>
  </r>
  <r>
    <n v="1443"/>
    <x v="1443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d v="2017-01-02T22:13:29"/>
    <x v="1443"/>
    <x v="2"/>
  </r>
  <r>
    <n v="1444"/>
    <x v="1444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d v="2015-09-12T20:57:42"/>
    <x v="1444"/>
    <x v="0"/>
  </r>
  <r>
    <n v="1445"/>
    <x v="1445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d v="2015-06-14T13:00:55"/>
    <x v="1445"/>
    <x v="0"/>
  </r>
  <r>
    <n v="1446"/>
    <x v="1446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d v="2016-04-21T10:44:38"/>
    <x v="1446"/>
    <x v="2"/>
  </r>
  <r>
    <n v="1447"/>
    <x v="1447"/>
    <s v="I'm creating a dictionary of multiple Indian languages."/>
    <n v="500000"/>
    <n v="75"/>
    <x v="2"/>
    <s v="US"/>
    <s v="USD"/>
    <n v="1467999134"/>
    <n v="1465407134"/>
    <b v="0"/>
    <n v="3"/>
    <b v="0"/>
    <x v="22"/>
    <d v="2016-07-08T17:32:14"/>
    <x v="1447"/>
    <x v="2"/>
  </r>
  <r>
    <n v="1448"/>
    <x v="1448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d v="2015-05-22T05:25:00"/>
    <x v="1448"/>
    <x v="0"/>
  </r>
  <r>
    <n v="1449"/>
    <x v="1449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d v="2015-05-10T19:28:25"/>
    <x v="1449"/>
    <x v="0"/>
  </r>
  <r>
    <n v="1450"/>
    <x v="1450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d v="2016-02-20T04:06:37"/>
    <x v="1450"/>
    <x v="2"/>
  </r>
  <r>
    <n v="1451"/>
    <x v="1451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d v="2014-11-19T00:00:59"/>
    <x v="1451"/>
    <x v="3"/>
  </r>
  <r>
    <n v="1452"/>
    <x v="1452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d v="2014-07-28T16:52:43"/>
    <x v="1452"/>
    <x v="3"/>
  </r>
  <r>
    <n v="1453"/>
    <x v="1453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d v="2017-04-15T15:42:27"/>
    <x v="1453"/>
    <x v="1"/>
  </r>
  <r>
    <n v="1454"/>
    <x v="1454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d v="2016-04-24T21:59:00"/>
    <x v="1454"/>
    <x v="2"/>
  </r>
  <r>
    <n v="1455"/>
    <x v="1455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d v="2014-09-05T13:39:00"/>
    <x v="1455"/>
    <x v="3"/>
  </r>
  <r>
    <n v="1456"/>
    <x v="1456"/>
    <s v="English Version of my auto-published novel"/>
    <n v="5000"/>
    <n v="145"/>
    <x v="1"/>
    <s v="IT"/>
    <s v="EUR"/>
    <n v="1483459365"/>
    <n v="1480867365"/>
    <b v="0"/>
    <n v="3"/>
    <b v="0"/>
    <x v="22"/>
    <d v="2017-01-03T16:02:45"/>
    <x v="1456"/>
    <x v="2"/>
  </r>
  <r>
    <n v="1457"/>
    <x v="1457"/>
    <s v="Age is more than just a number, I hope your younger than you feel."/>
    <n v="6000"/>
    <n v="0"/>
    <x v="1"/>
    <s v="US"/>
    <s v="USD"/>
    <n v="1447281044"/>
    <n v="1444685444"/>
    <b v="0"/>
    <n v="0"/>
    <b v="0"/>
    <x v="22"/>
    <d v="2015-11-11T22:30:44"/>
    <x v="1457"/>
    <x v="0"/>
  </r>
  <r>
    <n v="1458"/>
    <x v="1458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d v="2014-08-11T04:00:00"/>
    <x v="1458"/>
    <x v="3"/>
  </r>
  <r>
    <n v="1459"/>
    <x v="1459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d v="2015-12-02T17:25:00"/>
    <x v="1459"/>
    <x v="0"/>
  </r>
  <r>
    <n v="1460"/>
    <x v="1460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d v="2014-11-30T23:45:00"/>
    <x v="1460"/>
    <x v="3"/>
  </r>
  <r>
    <n v="1461"/>
    <x v="1461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d v="2014-10-21T00:00:00"/>
    <x v="1461"/>
    <x v="3"/>
  </r>
  <r>
    <n v="1462"/>
    <x v="1462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d v="2013-04-10T15:54:31"/>
    <x v="1462"/>
    <x v="4"/>
  </r>
  <r>
    <n v="1463"/>
    <x v="1463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d v="2013-04-07T20:52:18"/>
    <x v="1463"/>
    <x v="4"/>
  </r>
  <r>
    <n v="1464"/>
    <x v="1464"/>
    <s v="The Best Science Media on the Web"/>
    <n v="5000"/>
    <n v="8160"/>
    <x v="0"/>
    <s v="US"/>
    <s v="USD"/>
    <n v="1361029958"/>
    <n v="1358437958"/>
    <b v="1"/>
    <n v="234"/>
    <b v="1"/>
    <x v="23"/>
    <d v="2013-02-16T15:52:38"/>
    <x v="1464"/>
    <x v="4"/>
  </r>
  <r>
    <n v="1465"/>
    <x v="1465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d v="2012-03-22T03:00:00"/>
    <x v="1465"/>
    <x v="5"/>
  </r>
  <r>
    <n v="1466"/>
    <x v="1466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d v="2016-01-12T05:00:00"/>
    <x v="1466"/>
    <x v="0"/>
  </r>
  <r>
    <n v="1467"/>
    <x v="1467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d v="2012-03-25T18:14:45"/>
    <x v="1467"/>
    <x v="5"/>
  </r>
  <r>
    <n v="1468"/>
    <x v="1468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d v="2011-06-12T00:20:49"/>
    <x v="1468"/>
    <x v="6"/>
  </r>
  <r>
    <n v="1469"/>
    <x v="1469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d v="2013-02-15T14:21:49"/>
    <x v="1469"/>
    <x v="4"/>
  </r>
  <r>
    <n v="1470"/>
    <x v="1470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d v="2012-12-28T19:51:03"/>
    <x v="1470"/>
    <x v="5"/>
  </r>
  <r>
    <n v="1471"/>
    <x v="1471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d v="2015-04-09T22:58:54"/>
    <x v="1471"/>
    <x v="0"/>
  </r>
  <r>
    <n v="1472"/>
    <x v="147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d v="2013-10-16T13:01:43"/>
    <x v="1472"/>
    <x v="4"/>
  </r>
  <r>
    <n v="1473"/>
    <x v="1473"/>
    <s v="Public Radio Project"/>
    <n v="1500"/>
    <n v="1807.74"/>
    <x v="0"/>
    <s v="US"/>
    <s v="USD"/>
    <n v="1330644639"/>
    <n v="1328052639"/>
    <b v="1"/>
    <n v="47"/>
    <b v="1"/>
    <x v="23"/>
    <d v="2012-03-01T23:30:39"/>
    <x v="1473"/>
    <x v="5"/>
  </r>
  <r>
    <n v="1474"/>
    <x v="1474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d v="2013-09-13T17:28:12"/>
    <x v="1474"/>
    <x v="4"/>
  </r>
  <r>
    <n v="1475"/>
    <x v="1475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d v="2014-12-20T04:59:00"/>
    <x v="1475"/>
    <x v="3"/>
  </r>
  <r>
    <n v="1476"/>
    <x v="1476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d v="2011-09-10T01:00:22"/>
    <x v="1476"/>
    <x v="6"/>
  </r>
  <r>
    <n v="1477"/>
    <x v="1477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d v="2011-12-23T03:00:00"/>
    <x v="1477"/>
    <x v="6"/>
  </r>
  <r>
    <n v="1478"/>
    <x v="1478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d v="2013-05-14T20:55:13"/>
    <x v="1478"/>
    <x v="4"/>
  </r>
  <r>
    <n v="1479"/>
    <x v="1479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d v="2014-05-10T03:59:00"/>
    <x v="1479"/>
    <x v="3"/>
  </r>
  <r>
    <n v="1480"/>
    <x v="1480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d v="2013-07-26T17:00:00"/>
    <x v="1480"/>
    <x v="4"/>
  </r>
  <r>
    <n v="1481"/>
    <x v="1481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d v="2013-11-02T22:09:05"/>
    <x v="1481"/>
    <x v="4"/>
  </r>
  <r>
    <n v="1482"/>
    <x v="1482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d v="2012-09-07T07:51:00"/>
    <x v="1482"/>
    <x v="5"/>
  </r>
  <r>
    <n v="1483"/>
    <x v="1483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d v="2016-07-22T04:37:55"/>
    <x v="1483"/>
    <x v="2"/>
  </r>
  <r>
    <n v="1484"/>
    <x v="1484"/>
    <s v="The mussings of an old wizard"/>
    <n v="2000"/>
    <n v="0"/>
    <x v="2"/>
    <s v="US"/>
    <s v="USD"/>
    <n v="1342882260"/>
    <n v="1337834963"/>
    <b v="0"/>
    <n v="0"/>
    <b v="0"/>
    <x v="10"/>
    <d v="2012-07-21T14:51:00"/>
    <x v="1484"/>
    <x v="5"/>
  </r>
  <r>
    <n v="1485"/>
    <x v="1485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d v="2015-06-20T19:06:13"/>
    <x v="1485"/>
    <x v="0"/>
  </r>
  <r>
    <n v="1486"/>
    <x v="1486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d v="2015-02-27T04:02:41"/>
    <x v="1486"/>
    <x v="0"/>
  </r>
  <r>
    <n v="1487"/>
    <x v="1487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d v="2016-08-02T22:01:11"/>
    <x v="1487"/>
    <x v="2"/>
  </r>
  <r>
    <n v="1488"/>
    <x v="1488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d v="2014-01-05T13:31:00"/>
    <x v="1488"/>
    <x v="4"/>
  </r>
  <r>
    <n v="1489"/>
    <x v="1489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d v="2012-11-15T15:40:52"/>
    <x v="1489"/>
    <x v="5"/>
  </r>
  <r>
    <n v="1490"/>
    <x v="1490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d v="2013-10-02T13:27:54"/>
    <x v="1490"/>
    <x v="4"/>
  </r>
  <r>
    <n v="1491"/>
    <x v="1491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d v="2015-02-15T15:38:00"/>
    <x v="1491"/>
    <x v="3"/>
  </r>
  <r>
    <n v="1492"/>
    <x v="1492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d v="2011-06-18T21:14:06"/>
    <x v="1492"/>
    <x v="6"/>
  </r>
  <r>
    <n v="1493"/>
    <x v="1493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d v="2013-06-16T20:47:55"/>
    <x v="1493"/>
    <x v="4"/>
  </r>
  <r>
    <n v="1494"/>
    <x v="1494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d v="2015-04-03T15:38:00"/>
    <x v="1494"/>
    <x v="0"/>
  </r>
  <r>
    <n v="1495"/>
    <x v="1495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d v="2011-08-27T18:57:11"/>
    <x v="1495"/>
    <x v="6"/>
  </r>
  <r>
    <n v="1496"/>
    <x v="1496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d v="2014-09-16T11:24:19"/>
    <x v="1496"/>
    <x v="3"/>
  </r>
  <r>
    <n v="1497"/>
    <x v="1497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d v="2013-07-31T19:43:00"/>
    <x v="1497"/>
    <x v="4"/>
  </r>
  <r>
    <n v="1498"/>
    <x v="1498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d v="2014-09-03T23:36:18"/>
    <x v="1498"/>
    <x v="3"/>
  </r>
  <r>
    <n v="1499"/>
    <x v="1499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d v="2016-08-05T00:10:33"/>
    <x v="1499"/>
    <x v="2"/>
  </r>
  <r>
    <n v="1500"/>
    <x v="1500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d v="2013-05-01T21:42:37"/>
    <x v="1500"/>
    <x v="4"/>
  </r>
  <r>
    <n v="1501"/>
    <x v="1501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d v="2015-07-08T14:00:23"/>
    <x v="1501"/>
    <x v="0"/>
  </r>
  <r>
    <n v="1502"/>
    <x v="1502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d v="2016-03-25T22:00:00"/>
    <x v="1502"/>
    <x v="2"/>
  </r>
  <r>
    <n v="1503"/>
    <x v="1503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d v="2016-10-23T08:20:01"/>
    <x v="1503"/>
    <x v="2"/>
  </r>
  <r>
    <n v="1504"/>
    <x v="1504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d v="2014-06-10T08:33:00"/>
    <x v="1504"/>
    <x v="3"/>
  </r>
  <r>
    <n v="1505"/>
    <x v="1505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d v="2016-03-22T20:01:00"/>
    <x v="1505"/>
    <x v="2"/>
  </r>
  <r>
    <n v="1506"/>
    <x v="1506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d v="2014-07-24T18:51:44"/>
    <x v="1506"/>
    <x v="3"/>
  </r>
  <r>
    <n v="1507"/>
    <x v="1507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d v="2010-05-15T08:10:00"/>
    <x v="1507"/>
    <x v="7"/>
  </r>
  <r>
    <n v="1508"/>
    <x v="1508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d v="2014-06-27T14:44:41"/>
    <x v="1508"/>
    <x v="3"/>
  </r>
  <r>
    <n v="1509"/>
    <x v="1509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d v="2017-02-14T22:59:00"/>
    <x v="1509"/>
    <x v="1"/>
  </r>
  <r>
    <n v="1510"/>
    <x v="1510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d v="2014-07-19T09:14:38"/>
    <x v="1510"/>
    <x v="3"/>
  </r>
  <r>
    <n v="1511"/>
    <x v="1511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d v="2015-11-18T15:00:04"/>
    <x v="1511"/>
    <x v="0"/>
  </r>
  <r>
    <n v="1512"/>
    <x v="1512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d v="2017-02-05T16:25:39"/>
    <x v="1512"/>
    <x v="1"/>
  </r>
  <r>
    <n v="1513"/>
    <x v="1513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d v="2014-07-16T15:17:46"/>
    <x v="1513"/>
    <x v="3"/>
  </r>
  <r>
    <n v="1514"/>
    <x v="1514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d v="2015-09-27T14:20:40"/>
    <x v="1514"/>
    <x v="0"/>
  </r>
  <r>
    <n v="1515"/>
    <x v="1515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d v="2016-03-16T05:04:57"/>
    <x v="1515"/>
    <x v="2"/>
  </r>
  <r>
    <n v="1516"/>
    <x v="1516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d v="2016-10-06T14:00:00"/>
    <x v="1516"/>
    <x v="2"/>
  </r>
  <r>
    <n v="1517"/>
    <x v="1517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d v="2014-12-06T06:00:00"/>
    <x v="1517"/>
    <x v="3"/>
  </r>
  <r>
    <n v="1518"/>
    <x v="1518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d v="2014-05-31T19:40:52"/>
    <x v="1518"/>
    <x v="3"/>
  </r>
  <r>
    <n v="1519"/>
    <x v="1519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d v="2014-06-20T21:59:00"/>
    <x v="1519"/>
    <x v="3"/>
  </r>
  <r>
    <n v="1520"/>
    <x v="1520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d v="2014-12-19T04:00:00"/>
    <x v="1520"/>
    <x v="3"/>
  </r>
  <r>
    <n v="1521"/>
    <x v="1521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d v="2016-06-07T04:01:31"/>
    <x v="1521"/>
    <x v="2"/>
  </r>
  <r>
    <n v="1522"/>
    <x v="1522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d v="2014-10-17T19:55:39"/>
    <x v="1522"/>
    <x v="3"/>
  </r>
  <r>
    <n v="1523"/>
    <x v="1523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d v="2014-12-23T00:00:00"/>
    <x v="1523"/>
    <x v="3"/>
  </r>
  <r>
    <n v="1524"/>
    <x v="1524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d v="2017-02-20T12:01:30"/>
    <x v="1524"/>
    <x v="1"/>
  </r>
  <r>
    <n v="1525"/>
    <x v="1525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d v="2016-08-18T16:52:18"/>
    <x v="1525"/>
    <x v="2"/>
  </r>
  <r>
    <n v="1526"/>
    <x v="1526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d v="2016-01-19T06:37:27"/>
    <x v="1526"/>
    <x v="0"/>
  </r>
  <r>
    <n v="1527"/>
    <x v="1527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d v="2017-03-14T13:24:46"/>
    <x v="1527"/>
    <x v="1"/>
  </r>
  <r>
    <n v="1528"/>
    <x v="1528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d v="2017-02-01T00:00:00"/>
    <x v="1528"/>
    <x v="1"/>
  </r>
  <r>
    <n v="1529"/>
    <x v="1529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d v="2015-03-19T14:05:20"/>
    <x v="1529"/>
    <x v="0"/>
  </r>
  <r>
    <n v="1530"/>
    <x v="1530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d v="2015-10-23T18:24:55"/>
    <x v="1530"/>
    <x v="0"/>
  </r>
  <r>
    <n v="1531"/>
    <x v="1531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d v="2014-12-01T03:00:00"/>
    <x v="1531"/>
    <x v="3"/>
  </r>
  <r>
    <n v="1532"/>
    <x v="1532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d v="2016-02-15T15:00:00"/>
    <x v="1532"/>
    <x v="2"/>
  </r>
  <r>
    <n v="1533"/>
    <x v="1533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d v="2016-05-02T03:59:00"/>
    <x v="1533"/>
    <x v="2"/>
  </r>
  <r>
    <n v="1534"/>
    <x v="1534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d v="2015-09-04T16:11:02"/>
    <x v="1534"/>
    <x v="0"/>
  </r>
  <r>
    <n v="1535"/>
    <x v="1535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d v="2016-05-23T22:00:00"/>
    <x v="1535"/>
    <x v="2"/>
  </r>
  <r>
    <n v="1536"/>
    <x v="1536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d v="2015-08-27T19:15:10"/>
    <x v="1536"/>
    <x v="0"/>
  </r>
  <r>
    <n v="1537"/>
    <x v="1537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d v="2016-08-06T18:00:00"/>
    <x v="1537"/>
    <x v="2"/>
  </r>
  <r>
    <n v="1538"/>
    <x v="1538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d v="2015-01-22T18:46:10"/>
    <x v="1538"/>
    <x v="3"/>
  </r>
  <r>
    <n v="1539"/>
    <x v="1539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d v="2017-01-03T22:03:39"/>
    <x v="1539"/>
    <x v="2"/>
  </r>
  <r>
    <n v="1540"/>
    <x v="1540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d v="2014-11-26T01:15:00"/>
    <x v="1540"/>
    <x v="3"/>
  </r>
  <r>
    <n v="1541"/>
    <x v="1541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d v="2014-12-31T17:05:38"/>
    <x v="1541"/>
    <x v="3"/>
  </r>
  <r>
    <n v="1542"/>
    <x v="1542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d v="2015-06-30T23:55:00"/>
    <x v="1542"/>
    <x v="0"/>
  </r>
  <r>
    <n v="1543"/>
    <x v="1543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d v="2014-11-22T13:13:54"/>
    <x v="1543"/>
    <x v="3"/>
  </r>
  <r>
    <n v="1544"/>
    <x v="1544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d v="2015-04-01T00:18:00"/>
    <x v="1544"/>
    <x v="0"/>
  </r>
  <r>
    <n v="1545"/>
    <x v="1545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d v="2015-03-02T21:16:00"/>
    <x v="1545"/>
    <x v="0"/>
  </r>
  <r>
    <n v="1546"/>
    <x v="1546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d v="2014-09-17T05:06:39"/>
    <x v="1546"/>
    <x v="3"/>
  </r>
  <r>
    <n v="1547"/>
    <x v="1547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d v="2017-02-23T10:14:42"/>
    <x v="1547"/>
    <x v="1"/>
  </r>
  <r>
    <n v="1548"/>
    <x v="1548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d v="2015-11-08T22:10:20"/>
    <x v="1548"/>
    <x v="0"/>
  </r>
  <r>
    <n v="1549"/>
    <x v="1549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d v="2015-11-03T04:15:59"/>
    <x v="1549"/>
    <x v="0"/>
  </r>
  <r>
    <n v="1550"/>
    <x v="1550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d v="2016-05-12T10:47:14"/>
    <x v="1550"/>
    <x v="2"/>
  </r>
  <r>
    <n v="1551"/>
    <x v="1551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d v="2015-05-27T19:47:19"/>
    <x v="1551"/>
    <x v="0"/>
  </r>
  <r>
    <n v="1552"/>
    <x v="1552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d v="2014-10-01T03:59:00"/>
    <x v="1552"/>
    <x v="3"/>
  </r>
  <r>
    <n v="1553"/>
    <x v="1553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d v="2015-09-02T06:47:27"/>
    <x v="1553"/>
    <x v="0"/>
  </r>
  <r>
    <n v="1554"/>
    <x v="1554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d v="2015-08-02T06:03:10"/>
    <x v="1554"/>
    <x v="0"/>
  </r>
  <r>
    <n v="1555"/>
    <x v="1555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d v="2015-09-17T17:00:00"/>
    <x v="1555"/>
    <x v="0"/>
  </r>
  <r>
    <n v="1556"/>
    <x v="1556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d v="2016-07-04T03:40:24"/>
    <x v="1556"/>
    <x v="2"/>
  </r>
  <r>
    <n v="1557"/>
    <x v="1557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d v="2014-09-20T15:40:33"/>
    <x v="1557"/>
    <x v="3"/>
  </r>
  <r>
    <n v="1558"/>
    <x v="1558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d v="2015-08-28T12:12:00"/>
    <x v="1558"/>
    <x v="0"/>
  </r>
  <r>
    <n v="1559"/>
    <x v="1559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d v="2015-04-29T01:16:39"/>
    <x v="1559"/>
    <x v="0"/>
  </r>
  <r>
    <n v="1560"/>
    <x v="1560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d v="2014-11-13T01:29:53"/>
    <x v="1560"/>
    <x v="3"/>
  </r>
  <r>
    <n v="1561"/>
    <x v="1561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d v="2013-11-07T02:00:03"/>
    <x v="1561"/>
    <x v="4"/>
  </r>
  <r>
    <n v="1562"/>
    <x v="1562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d v="2009-12-02T00:50:00"/>
    <x v="1562"/>
    <x v="8"/>
  </r>
  <r>
    <n v="1563"/>
    <x v="1563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d v="2014-03-14T16:49:11"/>
    <x v="1563"/>
    <x v="3"/>
  </r>
  <r>
    <n v="1564"/>
    <x v="1564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d v="2015-05-28T20:05:00"/>
    <x v="1564"/>
    <x v="0"/>
  </r>
  <r>
    <n v="1565"/>
    <x v="1565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d v="2011-06-08T17:31:01"/>
    <x v="1565"/>
    <x v="6"/>
  </r>
  <r>
    <n v="1566"/>
    <x v="1566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d v="2016-07-27T22:00:00"/>
    <x v="1566"/>
    <x v="2"/>
  </r>
  <r>
    <n v="1567"/>
    <x v="1567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d v="2014-02-17T00:00:00"/>
    <x v="1567"/>
    <x v="3"/>
  </r>
  <r>
    <n v="1568"/>
    <x v="1568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d v="2014-12-24T01:29:45"/>
    <x v="1568"/>
    <x v="3"/>
  </r>
  <r>
    <n v="1569"/>
    <x v="1569"/>
    <s v="to be removed"/>
    <n v="30000"/>
    <n v="0"/>
    <x v="1"/>
    <s v="US"/>
    <s v="USD"/>
    <n v="1369498714"/>
    <n v="1366906714"/>
    <b v="0"/>
    <n v="0"/>
    <b v="0"/>
    <x v="25"/>
    <d v="2013-05-25T16:18:34"/>
    <x v="1569"/>
    <x v="4"/>
  </r>
  <r>
    <n v="1570"/>
    <x v="1570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d v="2016-04-08T18:31:22"/>
    <x v="1570"/>
    <x v="2"/>
  </r>
  <r>
    <n v="1571"/>
    <x v="1571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d v="2015-06-19T18:28:03"/>
    <x v="1571"/>
    <x v="0"/>
  </r>
  <r>
    <n v="1572"/>
    <x v="1572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d v="2016-02-28T23:59:00"/>
    <x v="1572"/>
    <x v="2"/>
  </r>
  <r>
    <n v="1573"/>
    <x v="1573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d v="2017-04-01T03:59:00"/>
    <x v="1573"/>
    <x v="1"/>
  </r>
  <r>
    <n v="1574"/>
    <x v="1574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d v="2015-02-17T22:15:29"/>
    <x v="1574"/>
    <x v="0"/>
  </r>
  <r>
    <n v="1575"/>
    <x v="1575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d v="2014-07-09T12:34:56"/>
    <x v="1575"/>
    <x v="3"/>
  </r>
  <r>
    <n v="1576"/>
    <x v="1576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d v="2015-06-30T21:06:08"/>
    <x v="1576"/>
    <x v="0"/>
  </r>
  <r>
    <n v="1577"/>
    <x v="1577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d v="2012-07-24T20:20:48"/>
    <x v="1577"/>
    <x v="5"/>
  </r>
  <r>
    <n v="1578"/>
    <x v="1578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d v="2010-09-02T02:00:00"/>
    <x v="1578"/>
    <x v="7"/>
  </r>
  <r>
    <n v="1579"/>
    <x v="1579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d v="2013-08-28T23:54:51"/>
    <x v="1579"/>
    <x v="4"/>
  </r>
  <r>
    <n v="1580"/>
    <x v="1580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d v="2012-05-21T01:12:06"/>
    <x v="1580"/>
    <x v="5"/>
  </r>
  <r>
    <n v="1581"/>
    <x v="1581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d v="2015-12-19T10:46:30"/>
    <x v="1581"/>
    <x v="0"/>
  </r>
  <r>
    <n v="1582"/>
    <x v="1582"/>
    <s v="I create canvas prints of images from in and around New Orleans"/>
    <n v="1000"/>
    <n v="93"/>
    <x v="2"/>
    <s v="US"/>
    <s v="USD"/>
    <n v="1445894400"/>
    <n v="1440961053"/>
    <b v="0"/>
    <n v="3"/>
    <b v="0"/>
    <x v="26"/>
    <d v="2015-10-26T21:20:00"/>
    <x v="1582"/>
    <x v="0"/>
  </r>
  <r>
    <n v="1583"/>
    <x v="1583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d v="2014-09-25T21:43:11"/>
    <x v="1583"/>
    <x v="3"/>
  </r>
  <r>
    <n v="1584"/>
    <x v="1584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d v="2014-05-30T15:35:01"/>
    <x v="1584"/>
    <x v="3"/>
  </r>
  <r>
    <n v="1585"/>
    <x v="1585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d v="2016-12-25T11:00:00"/>
    <x v="1585"/>
    <x v="2"/>
  </r>
  <r>
    <n v="1586"/>
    <x v="1586"/>
    <s v="Show the world the beauty that is in all of our back yards!"/>
    <n v="1500"/>
    <n v="0"/>
    <x v="2"/>
    <s v="US"/>
    <s v="USD"/>
    <n v="1428197422"/>
    <n v="1425609022"/>
    <b v="0"/>
    <n v="0"/>
    <b v="0"/>
    <x v="26"/>
    <d v="2015-04-05T01:30:22"/>
    <x v="1586"/>
    <x v="0"/>
  </r>
  <r>
    <n v="1587"/>
    <x v="1587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d v="2014-12-13T22:49:25"/>
    <x v="1587"/>
    <x v="3"/>
  </r>
  <r>
    <n v="1588"/>
    <x v="1588"/>
    <s v="Southeast Texas as seen through the lens of a cell phone camera"/>
    <n v="516"/>
    <n v="0"/>
    <x v="2"/>
    <s v="US"/>
    <s v="USD"/>
    <n v="1422735120"/>
    <n v="1420091999"/>
    <b v="0"/>
    <n v="0"/>
    <b v="0"/>
    <x v="26"/>
    <d v="2015-01-31T20:12:00"/>
    <x v="1588"/>
    <x v="0"/>
  </r>
  <r>
    <n v="1589"/>
    <x v="1589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d v="2015-10-09T23:38:06"/>
    <x v="1589"/>
    <x v="0"/>
  </r>
  <r>
    <n v="1590"/>
    <x v="1590"/>
    <s v="Discover Italy through photography."/>
    <n v="60000"/>
    <n v="1020"/>
    <x v="2"/>
    <s v="IT"/>
    <s v="EUR"/>
    <n v="1443040464"/>
    <n v="1440448464"/>
    <b v="0"/>
    <n v="2"/>
    <b v="0"/>
    <x v="26"/>
    <d v="2015-09-23T20:34:24"/>
    <x v="1590"/>
    <x v="0"/>
  </r>
  <r>
    <n v="1591"/>
    <x v="1591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d v="2016-04-03T16:25:41"/>
    <x v="1591"/>
    <x v="2"/>
  </r>
  <r>
    <n v="1592"/>
    <x v="1592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d v="2015-03-28T00:44:45"/>
    <x v="1592"/>
    <x v="0"/>
  </r>
  <r>
    <n v="1593"/>
    <x v="1593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d v="2015-02-28T20:17:35"/>
    <x v="1593"/>
    <x v="0"/>
  </r>
  <r>
    <n v="1594"/>
    <x v="1594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d v="2016-05-15T16:21:00"/>
    <x v="1594"/>
    <x v="2"/>
  </r>
  <r>
    <n v="1595"/>
    <x v="1595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d v="2014-06-18T20:13:00"/>
    <x v="1595"/>
    <x v="3"/>
  </r>
  <r>
    <n v="1596"/>
    <x v="1596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d v="2014-12-13T11:19:29"/>
    <x v="1596"/>
    <x v="3"/>
  </r>
  <r>
    <n v="1597"/>
    <x v="1597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d v="2016-09-20T08:29:57"/>
    <x v="1597"/>
    <x v="2"/>
  </r>
  <r>
    <n v="1598"/>
    <x v="1598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d v="2015-07-26T16:00:58"/>
    <x v="1598"/>
    <x v="0"/>
  </r>
  <r>
    <n v="1599"/>
    <x v="1599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d v="2016-04-08T11:56:16"/>
    <x v="1599"/>
    <x v="2"/>
  </r>
  <r>
    <n v="1600"/>
    <x v="1600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d v="2014-07-15T05:11:00"/>
    <x v="1600"/>
    <x v="3"/>
  </r>
  <r>
    <n v="1601"/>
    <x v="1601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d v="2011-05-05T02:13:53"/>
    <x v="1601"/>
    <x v="6"/>
  </r>
  <r>
    <n v="1602"/>
    <x v="1602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d v="2011-10-14T23:00:00"/>
    <x v="1602"/>
    <x v="6"/>
  </r>
  <r>
    <n v="1603"/>
    <x v="1603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d v="2012-01-28T04:04:19"/>
    <x v="1603"/>
    <x v="6"/>
  </r>
  <r>
    <n v="1604"/>
    <x v="1604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d v="2012-03-17T19:17:15"/>
    <x v="1604"/>
    <x v="5"/>
  </r>
  <r>
    <n v="1605"/>
    <x v="1605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d v="2011-08-01T07:00:00"/>
    <x v="1605"/>
    <x v="6"/>
  </r>
  <r>
    <n v="1606"/>
    <x v="1606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d v="2011-03-24T01:40:38"/>
    <x v="1606"/>
    <x v="7"/>
  </r>
  <r>
    <n v="1607"/>
    <x v="1607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d v="2012-06-14T19:24:11"/>
    <x v="1607"/>
    <x v="5"/>
  </r>
  <r>
    <n v="1608"/>
    <x v="1608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d v="2014-01-01T05:26:00"/>
    <x v="1608"/>
    <x v="4"/>
  </r>
  <r>
    <n v="1609"/>
    <x v="1609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d v="2011-11-02T08:00:00"/>
    <x v="1609"/>
    <x v="6"/>
  </r>
  <r>
    <n v="1610"/>
    <x v="1610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d v="2012-12-15T22:11:50"/>
    <x v="1610"/>
    <x v="5"/>
  </r>
  <r>
    <n v="1611"/>
    <x v="1611"/>
    <s v="Skelton-Luns CD/7&quot; No Big Deal."/>
    <n v="800"/>
    <n v="1001"/>
    <x v="0"/>
    <s v="US"/>
    <s v="USD"/>
    <n v="1370390432"/>
    <n v="1368576032"/>
    <b v="0"/>
    <n v="27"/>
    <b v="1"/>
    <x v="11"/>
    <d v="2013-06-05T00:00:32"/>
    <x v="1611"/>
    <x v="4"/>
  </r>
  <r>
    <n v="1612"/>
    <x v="1612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d v="2013-01-02T20:59:44"/>
    <x v="1612"/>
    <x v="5"/>
  </r>
  <r>
    <n v="1613"/>
    <x v="1613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d v="2012-07-22T01:40:02"/>
    <x v="1613"/>
    <x v="5"/>
  </r>
  <r>
    <n v="1614"/>
    <x v="1614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d v="2014-08-03T17:00:00"/>
    <x v="1614"/>
    <x v="3"/>
  </r>
  <r>
    <n v="1615"/>
    <x v="1615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d v="2011-12-13T02:13:16"/>
    <x v="1615"/>
    <x v="6"/>
  </r>
  <r>
    <n v="1616"/>
    <x v="1616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d v="2012-11-22T22:00:00"/>
    <x v="1616"/>
    <x v="5"/>
  </r>
  <r>
    <n v="1617"/>
    <x v="1617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d v="2013-11-01T19:00:00"/>
    <x v="1617"/>
    <x v="4"/>
  </r>
  <r>
    <n v="1618"/>
    <x v="1618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d v="2013-03-08T15:42:15"/>
    <x v="1618"/>
    <x v="4"/>
  </r>
  <r>
    <n v="1619"/>
    <x v="1619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d v="2014-09-15T04:28:06"/>
    <x v="1619"/>
    <x v="3"/>
  </r>
  <r>
    <n v="1620"/>
    <x v="1620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d v="2013-02-23T08:09:00"/>
    <x v="1620"/>
    <x v="4"/>
  </r>
  <r>
    <n v="1621"/>
    <x v="1621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d v="2012-05-28T03:59:00"/>
    <x v="1621"/>
    <x v="5"/>
  </r>
  <r>
    <n v="1622"/>
    <x v="1622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d v="2014-12-17T07:59:00"/>
    <x v="1622"/>
    <x v="3"/>
  </r>
  <r>
    <n v="1623"/>
    <x v="1623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d v="2013-08-27T16:31:29"/>
    <x v="1623"/>
    <x v="4"/>
  </r>
  <r>
    <n v="1624"/>
    <x v="1624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d v="2013-01-09T08:48:55"/>
    <x v="1624"/>
    <x v="5"/>
  </r>
  <r>
    <n v="1625"/>
    <x v="1625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d v="2012-09-11T16:47:33"/>
    <x v="1625"/>
    <x v="5"/>
  </r>
  <r>
    <n v="1626"/>
    <x v="1626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d v="2013-12-01T21:21:07"/>
    <x v="1626"/>
    <x v="4"/>
  </r>
  <r>
    <n v="1627"/>
    <x v="1627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d v="2012-11-26T04:59:00"/>
    <x v="1627"/>
    <x v="5"/>
  </r>
  <r>
    <n v="1628"/>
    <x v="1628"/>
    <s v="Original Jewish rock music on human relationships and identity"/>
    <n v="4000"/>
    <n v="4037"/>
    <x v="0"/>
    <s v="US"/>
    <s v="USD"/>
    <n v="1403026882"/>
    <n v="1400175682"/>
    <b v="0"/>
    <n v="88"/>
    <b v="1"/>
    <x v="11"/>
    <d v="2014-06-17T17:41:22"/>
    <x v="1628"/>
    <x v="3"/>
  </r>
  <r>
    <n v="1629"/>
    <x v="1629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d v="2014-02-20T20:48:53"/>
    <x v="1629"/>
    <x v="3"/>
  </r>
  <r>
    <n v="1630"/>
    <x v="1630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d v="2012-03-02T06:59:00"/>
    <x v="1630"/>
    <x v="5"/>
  </r>
  <r>
    <n v="1631"/>
    <x v="1631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d v="2012-10-12T20:37:41"/>
    <x v="1631"/>
    <x v="5"/>
  </r>
  <r>
    <n v="1632"/>
    <x v="1632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d v="2011-09-24T08:10:54"/>
    <x v="1632"/>
    <x v="6"/>
  </r>
  <r>
    <n v="1633"/>
    <x v="1633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d v="2012-01-16T05:00:00"/>
    <x v="1633"/>
    <x v="6"/>
  </r>
  <r>
    <n v="1634"/>
    <x v="1634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d v="2011-06-02T05:59:00"/>
    <x v="1634"/>
    <x v="6"/>
  </r>
  <r>
    <n v="1635"/>
    <x v="1635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d v="2016-07-11T20:51:01"/>
    <x v="1635"/>
    <x v="2"/>
  </r>
  <r>
    <n v="1636"/>
    <x v="1636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d v="2011-06-12T04:00:00"/>
    <x v="1636"/>
    <x v="6"/>
  </r>
  <r>
    <n v="1637"/>
    <x v="1637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d v="2009-12-31T23:39:00"/>
    <x v="1637"/>
    <x v="8"/>
  </r>
  <r>
    <n v="1638"/>
    <x v="1638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d v="2013-02-28T21:25:00"/>
    <x v="1638"/>
    <x v="4"/>
  </r>
  <r>
    <n v="1639"/>
    <x v="1639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d v="2012-03-03T15:39:25"/>
    <x v="1639"/>
    <x v="5"/>
  </r>
  <r>
    <n v="1640"/>
    <x v="1640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d v="2010-08-03T01:59:00"/>
    <x v="1640"/>
    <x v="7"/>
  </r>
  <r>
    <n v="1641"/>
    <x v="1641"/>
    <s v="Music Video For Upbeat and Inspiring Song - Run For Your Life"/>
    <n v="2500"/>
    <n v="2535"/>
    <x v="0"/>
    <s v="US"/>
    <s v="USD"/>
    <n v="1418998744"/>
    <n v="1416406744"/>
    <b v="0"/>
    <n v="26"/>
    <b v="1"/>
    <x v="27"/>
    <d v="2014-12-19T14:19:04"/>
    <x v="1641"/>
    <x v="3"/>
  </r>
  <r>
    <n v="1642"/>
    <x v="1642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d v="2011-06-14T00:35:27"/>
    <x v="1642"/>
    <x v="6"/>
  </r>
  <r>
    <n v="1643"/>
    <x v="1643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d v="2012-09-24T19:46:52"/>
    <x v="1643"/>
    <x v="5"/>
  </r>
  <r>
    <n v="1644"/>
    <x v="1644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d v="2012-11-22T02:26:00"/>
    <x v="1644"/>
    <x v="5"/>
  </r>
  <r>
    <n v="1645"/>
    <x v="1645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d v="2013-09-18T14:49:00"/>
    <x v="1645"/>
    <x v="4"/>
  </r>
  <r>
    <n v="1646"/>
    <x v="1646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d v="2014-08-14T18:11:00"/>
    <x v="1646"/>
    <x v="3"/>
  </r>
  <r>
    <n v="1647"/>
    <x v="1647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d v="2012-06-09T09:49:37"/>
    <x v="1647"/>
    <x v="5"/>
  </r>
  <r>
    <n v="1648"/>
    <x v="1648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d v="2011-03-20T15:54:42"/>
    <x v="1648"/>
    <x v="6"/>
  </r>
  <r>
    <n v="1649"/>
    <x v="1649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d v="2014-05-23T16:25:55"/>
    <x v="1649"/>
    <x v="3"/>
  </r>
  <r>
    <n v="1650"/>
    <x v="1650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d v="2013-10-09T10:27:17"/>
    <x v="1650"/>
    <x v="4"/>
  </r>
  <r>
    <n v="1651"/>
    <x v="1651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d v="2011-04-26T06:59:00"/>
    <x v="1651"/>
    <x v="6"/>
  </r>
  <r>
    <n v="1652"/>
    <x v="1652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d v="2013-11-24T12:49:53"/>
    <x v="1652"/>
    <x v="4"/>
  </r>
  <r>
    <n v="1653"/>
    <x v="1653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d v="2011-04-24T20:01:36"/>
    <x v="1653"/>
    <x v="6"/>
  </r>
  <r>
    <n v="1654"/>
    <x v="1654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d v="2012-04-18T21:22:40"/>
    <x v="1654"/>
    <x v="5"/>
  </r>
  <r>
    <n v="1655"/>
    <x v="1655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d v="2012-04-05T18:00:20"/>
    <x v="1655"/>
    <x v="5"/>
  </r>
  <r>
    <n v="1656"/>
    <x v="1656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d v="2012-12-13T22:17:32"/>
    <x v="1656"/>
    <x v="5"/>
  </r>
  <r>
    <n v="1657"/>
    <x v="1657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d v="2012-05-24T18:46:08"/>
    <x v="1657"/>
    <x v="5"/>
  </r>
  <r>
    <n v="1658"/>
    <x v="1658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d v="2012-12-18T14:20:00"/>
    <x v="1658"/>
    <x v="5"/>
  </r>
  <r>
    <n v="1659"/>
    <x v="1659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d v="2013-12-17T12:00:00"/>
    <x v="1659"/>
    <x v="4"/>
  </r>
  <r>
    <n v="1660"/>
    <x v="1660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d v="2016-04-30T21:59:00"/>
    <x v="1660"/>
    <x v="2"/>
  </r>
  <r>
    <n v="1661"/>
    <x v="1661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d v="2016-01-17T21:00:00"/>
    <x v="1661"/>
    <x v="0"/>
  </r>
  <r>
    <n v="1662"/>
    <x v="1662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d v="2011-12-31T05:45:36"/>
    <x v="1662"/>
    <x v="6"/>
  </r>
  <r>
    <n v="1663"/>
    <x v="1663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d v="2015-02-01T00:31:47"/>
    <x v="1663"/>
    <x v="0"/>
  </r>
  <r>
    <n v="1664"/>
    <x v="1664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d v="2012-03-16T03:59:00"/>
    <x v="1664"/>
    <x v="5"/>
  </r>
  <r>
    <n v="1665"/>
    <x v="1665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d v="2011-02-22T03:00:00"/>
    <x v="1665"/>
    <x v="6"/>
  </r>
  <r>
    <n v="1666"/>
    <x v="1666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d v="2013-03-28T05:04:33"/>
    <x v="1666"/>
    <x v="4"/>
  </r>
  <r>
    <n v="1667"/>
    <x v="1667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d v="2014-03-11T06:59:00"/>
    <x v="1667"/>
    <x v="3"/>
  </r>
  <r>
    <n v="1668"/>
    <x v="1668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d v="2011-11-28T04:35:39"/>
    <x v="1668"/>
    <x v="6"/>
  </r>
  <r>
    <n v="1669"/>
    <x v="1669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d v="2016-05-31T21:14:36"/>
    <x v="1669"/>
    <x v="2"/>
  </r>
  <r>
    <n v="1670"/>
    <x v="1670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d v="2010-07-05T04:00:00"/>
    <x v="1670"/>
    <x v="7"/>
  </r>
  <r>
    <n v="1671"/>
    <x v="1671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d v="2016-08-01T13:03:34"/>
    <x v="1671"/>
    <x v="2"/>
  </r>
  <r>
    <n v="1672"/>
    <x v="1672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d v="2012-06-04T15:45:30"/>
    <x v="1672"/>
    <x v="5"/>
  </r>
  <r>
    <n v="1673"/>
    <x v="1673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d v="2015-03-06T21:04:52"/>
    <x v="1673"/>
    <x v="0"/>
  </r>
  <r>
    <n v="1674"/>
    <x v="1674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d v="2016-08-18T06:59:00"/>
    <x v="1674"/>
    <x v="2"/>
  </r>
  <r>
    <n v="1675"/>
    <x v="1675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d v="2011-10-16T22:03:00"/>
    <x v="1675"/>
    <x v="6"/>
  </r>
  <r>
    <n v="1676"/>
    <x v="1676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d v="2012-04-21T03:59:00"/>
    <x v="1676"/>
    <x v="5"/>
  </r>
  <r>
    <n v="1677"/>
    <x v="1677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d v="2016-04-16T05:59:00"/>
    <x v="1677"/>
    <x v="2"/>
  </r>
  <r>
    <n v="1678"/>
    <x v="1678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d v="2014-02-06T20:31:11"/>
    <x v="1678"/>
    <x v="3"/>
  </r>
  <r>
    <n v="1679"/>
    <x v="1679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d v="2011-07-22T01:39:05"/>
    <x v="1679"/>
    <x v="6"/>
  </r>
  <r>
    <n v="1680"/>
    <x v="1680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d v="2014-07-12T18:11:07"/>
    <x v="1680"/>
    <x v="3"/>
  </r>
  <r>
    <n v="1681"/>
    <x v="1681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d v="2017-03-29T02:00:00"/>
    <x v="1681"/>
    <x v="1"/>
  </r>
  <r>
    <n v="1682"/>
    <x v="1682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d v="2017-04-14T04:07:40"/>
    <x v="1682"/>
    <x v="1"/>
  </r>
  <r>
    <n v="1683"/>
    <x v="1683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d v="2017-04-07T18:45:38"/>
    <x v="1683"/>
    <x v="1"/>
  </r>
  <r>
    <n v="1684"/>
    <x v="1684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d v="2017-03-17T18:34:01"/>
    <x v="1684"/>
    <x v="1"/>
  </r>
  <r>
    <n v="1685"/>
    <x v="1685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d v="2017-03-24T05:00:23"/>
    <x v="1685"/>
    <x v="1"/>
  </r>
  <r>
    <n v="1686"/>
    <x v="1686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d v="2017-04-27T19:15:19"/>
    <x v="1686"/>
    <x v="1"/>
  </r>
  <r>
    <n v="1687"/>
    <x v="1687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d v="2017-04-10T20:15:00"/>
    <x v="1687"/>
    <x v="1"/>
  </r>
  <r>
    <n v="1688"/>
    <x v="1688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d v="2017-04-09T11:49:54"/>
    <x v="1688"/>
    <x v="1"/>
  </r>
  <r>
    <n v="1689"/>
    <x v="1689"/>
    <s v="Praising the Living God in the second half of life."/>
    <n v="2400"/>
    <n v="2400"/>
    <x v="3"/>
    <s v="US"/>
    <s v="USD"/>
    <n v="1489700230"/>
    <n v="1487111830"/>
    <b v="0"/>
    <n v="14"/>
    <b v="0"/>
    <x v="28"/>
    <d v="2017-03-16T21:37:10"/>
    <x v="1689"/>
    <x v="1"/>
  </r>
  <r>
    <n v="1690"/>
    <x v="1690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d v="2017-04-06T09:20:42"/>
    <x v="1690"/>
    <x v="1"/>
  </r>
  <r>
    <n v="1691"/>
    <x v="1691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d v="2017-04-03T01:00:00"/>
    <x v="1691"/>
    <x v="1"/>
  </r>
  <r>
    <n v="1692"/>
    <x v="1692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d v="2017-03-26T23:59:00"/>
    <x v="1692"/>
    <x v="1"/>
  </r>
  <r>
    <n v="1693"/>
    <x v="1693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d v="2017-04-09T20:00:00"/>
    <x v="1693"/>
    <x v="1"/>
  </r>
  <r>
    <n v="1694"/>
    <x v="1694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d v="2017-03-27T04:36:00"/>
    <x v="1694"/>
    <x v="1"/>
  </r>
  <r>
    <n v="1695"/>
    <x v="1695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d v="2017-04-10T01:00:00"/>
    <x v="1695"/>
    <x v="1"/>
  </r>
  <r>
    <n v="1696"/>
    <x v="1696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d v="2017-04-01T00:40:11"/>
    <x v="1696"/>
    <x v="1"/>
  </r>
  <r>
    <n v="1697"/>
    <x v="1697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d v="2017-04-09T23:47:28"/>
    <x v="1697"/>
    <x v="1"/>
  </r>
  <r>
    <n v="1698"/>
    <x v="169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d v="2017-03-26T03:33:00"/>
    <x v="1698"/>
    <x v="1"/>
  </r>
  <r>
    <n v="1699"/>
    <x v="1699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d v="2017-04-11T20:44:05"/>
    <x v="1699"/>
    <x v="1"/>
  </r>
  <r>
    <n v="1700"/>
    <x v="1700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d v="2017-04-01T04:00:00"/>
    <x v="1700"/>
    <x v="1"/>
  </r>
  <r>
    <n v="1701"/>
    <x v="1701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d v="2015-01-15T15:56:45"/>
    <x v="1701"/>
    <x v="3"/>
  </r>
  <r>
    <n v="1702"/>
    <x v="1702"/>
    <s v="I can do all things through christ jesus"/>
    <n v="16500"/>
    <n v="1"/>
    <x v="2"/>
    <s v="US"/>
    <s v="USD"/>
    <n v="1427745150"/>
    <n v="1425156750"/>
    <b v="0"/>
    <n v="1"/>
    <b v="0"/>
    <x v="28"/>
    <d v="2015-03-30T19:52:30"/>
    <x v="1702"/>
    <x v="0"/>
  </r>
  <r>
    <n v="1703"/>
    <x v="1703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d v="2015-08-31T06:45:37"/>
    <x v="1703"/>
    <x v="0"/>
  </r>
  <r>
    <n v="1704"/>
    <x v="1704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d v="2015-02-16T03:21:13"/>
    <x v="1704"/>
    <x v="0"/>
  </r>
  <r>
    <n v="1705"/>
    <x v="1705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d v="2015-09-09T16:00:00"/>
    <x v="1705"/>
    <x v="0"/>
  </r>
  <r>
    <n v="1706"/>
    <x v="1706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d v="2015-08-23T07:21:12"/>
    <x v="1706"/>
    <x v="0"/>
  </r>
  <r>
    <n v="1707"/>
    <x v="1707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d v="2016-03-28T16:18:15"/>
    <x v="1707"/>
    <x v="2"/>
  </r>
  <r>
    <n v="1708"/>
    <x v="1708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d v="2016-05-01T20:48:26"/>
    <x v="1708"/>
    <x v="2"/>
  </r>
  <r>
    <n v="1709"/>
    <x v="1709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d v="2014-08-31T19:39:00"/>
    <x v="1709"/>
    <x v="3"/>
  </r>
  <r>
    <n v="1710"/>
    <x v="1710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d v="2016-01-18T13:00:00"/>
    <x v="1710"/>
    <x v="0"/>
  </r>
  <r>
    <n v="1711"/>
    <x v="1711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d v="2014-09-01T15:30:34"/>
    <x v="1711"/>
    <x v="3"/>
  </r>
  <r>
    <n v="1712"/>
    <x v="1712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d v="2015-06-30T21:55:53"/>
    <x v="1712"/>
    <x v="0"/>
  </r>
  <r>
    <n v="1713"/>
    <x v="1713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d v="2014-10-05T19:13:32"/>
    <x v="1713"/>
    <x v="3"/>
  </r>
  <r>
    <n v="1714"/>
    <x v="1714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d v="2015-05-01T22:02:41"/>
    <x v="1714"/>
    <x v="0"/>
  </r>
  <r>
    <n v="1715"/>
    <x v="1715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d v="2015-03-31T03:22:00"/>
    <x v="1715"/>
    <x v="0"/>
  </r>
  <r>
    <n v="1716"/>
    <x v="1716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d v="2016-12-09T14:51:39"/>
    <x v="1716"/>
    <x v="2"/>
  </r>
  <r>
    <n v="1717"/>
    <x v="1717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d v="2016-04-21T04:00:00"/>
    <x v="1717"/>
    <x v="2"/>
  </r>
  <r>
    <n v="1718"/>
    <x v="1718"/>
    <s v="A melody for the galaxy."/>
    <n v="35000"/>
    <n v="75"/>
    <x v="2"/>
    <s v="US"/>
    <s v="USD"/>
    <n v="1463201940"/>
    <n v="1459435149"/>
    <b v="0"/>
    <n v="2"/>
    <b v="0"/>
    <x v="28"/>
    <d v="2016-05-14T04:59:00"/>
    <x v="1718"/>
    <x v="2"/>
  </r>
  <r>
    <n v="1719"/>
    <x v="1719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d v="2014-09-17T12:49:51"/>
    <x v="1719"/>
    <x v="3"/>
  </r>
  <r>
    <n v="1720"/>
    <x v="1720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d v="2014-11-09T19:47:51"/>
    <x v="1720"/>
    <x v="3"/>
  </r>
  <r>
    <n v="1721"/>
    <x v="1721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d v="2015-12-11T11:04:23"/>
    <x v="1721"/>
    <x v="0"/>
  </r>
  <r>
    <n v="1722"/>
    <x v="1722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d v="2016-04-03T00:10:00"/>
    <x v="1722"/>
    <x v="2"/>
  </r>
  <r>
    <n v="1723"/>
    <x v="1723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d v="2015-07-01T06:00:00"/>
    <x v="1723"/>
    <x v="0"/>
  </r>
  <r>
    <n v="1724"/>
    <x v="1724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d v="2014-10-30T22:22:42"/>
    <x v="1724"/>
    <x v="3"/>
  </r>
  <r>
    <n v="1725"/>
    <x v="1725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d v="2014-08-24T23:14:09"/>
    <x v="1725"/>
    <x v="3"/>
  </r>
  <r>
    <n v="1726"/>
    <x v="1726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d v="2014-06-27T22:04:24"/>
    <x v="1726"/>
    <x v="3"/>
  </r>
  <r>
    <n v="1727"/>
    <x v="1727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d v="2015-04-05T11:00:00"/>
    <x v="1727"/>
    <x v="0"/>
  </r>
  <r>
    <n v="1728"/>
    <x v="1728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d v="2015-10-21T15:01:14"/>
    <x v="1728"/>
    <x v="0"/>
  </r>
  <r>
    <n v="1729"/>
    <x v="1729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d v="2016-06-10T01:15:06"/>
    <x v="1729"/>
    <x v="2"/>
  </r>
  <r>
    <n v="1730"/>
    <x v="1730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d v="2015-10-25T02:06:23"/>
    <x v="1730"/>
    <x v="0"/>
  </r>
  <r>
    <n v="1731"/>
    <x v="1731"/>
    <s v="We are a Christin Worship band looking to midwest tour. God Bless!"/>
    <n v="1000"/>
    <n v="0"/>
    <x v="2"/>
    <s v="US"/>
    <s v="USD"/>
    <n v="1434034800"/>
    <n v="1432849552"/>
    <b v="0"/>
    <n v="0"/>
    <b v="0"/>
    <x v="28"/>
    <d v="2015-06-11T15:00:00"/>
    <x v="1731"/>
    <x v="0"/>
  </r>
  <r>
    <n v="1732"/>
    <x v="1732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d v="2016-01-16T05:00:00"/>
    <x v="1732"/>
    <x v="0"/>
  </r>
  <r>
    <n v="1733"/>
    <x v="1733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d v="2016-09-13T21:30:00"/>
    <x v="1733"/>
    <x v="2"/>
  </r>
  <r>
    <n v="1734"/>
    <x v="1734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d v="2015-05-08T00:52:36"/>
    <x v="1734"/>
    <x v="0"/>
  </r>
  <r>
    <n v="1735"/>
    <x v="1735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d v="2016-08-07T19:32:25"/>
    <x v="1735"/>
    <x v="2"/>
  </r>
  <r>
    <n v="1736"/>
    <x v="1736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d v="2015-11-08T21:40:33"/>
    <x v="1736"/>
    <x v="0"/>
  </r>
  <r>
    <n v="1737"/>
    <x v="1737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d v="2015-07-20T22:46:32"/>
    <x v="1737"/>
    <x v="0"/>
  </r>
  <r>
    <n v="1738"/>
    <x v="1738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d v="2014-10-02T20:59:02"/>
    <x v="1738"/>
    <x v="3"/>
  </r>
  <r>
    <n v="1739"/>
    <x v="1739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d v="2016-05-04T19:58:52"/>
    <x v="1739"/>
    <x v="2"/>
  </r>
  <r>
    <n v="1740"/>
    <x v="1740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d v="2015-07-16T19:37:02"/>
    <x v="1740"/>
    <x v="0"/>
  </r>
  <r>
    <n v="1741"/>
    <x v="1741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d v="2015-06-10T15:04:31"/>
    <x v="1741"/>
    <x v="0"/>
  </r>
  <r>
    <n v="1742"/>
    <x v="1742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d v="2017-01-07T21:00:00"/>
    <x v="1742"/>
    <x v="2"/>
  </r>
  <r>
    <n v="1743"/>
    <x v="1743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d v="2016-08-27T03:59:00"/>
    <x v="1743"/>
    <x v="2"/>
  </r>
  <r>
    <n v="1744"/>
    <x v="1744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d v="2015-03-08T13:31:17"/>
    <x v="1744"/>
    <x v="0"/>
  </r>
  <r>
    <n v="1745"/>
    <x v="1745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d v="2016-12-22T02:00:00"/>
    <x v="1745"/>
    <x v="2"/>
  </r>
  <r>
    <n v="1746"/>
    <x v="1746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d v="2016-11-24T02:00:00"/>
    <x v="1746"/>
    <x v="2"/>
  </r>
  <r>
    <n v="1747"/>
    <x v="1747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d v="2015-11-13T15:00:00"/>
    <x v="1747"/>
    <x v="0"/>
  </r>
  <r>
    <n v="1748"/>
    <x v="1748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d v="2015-09-02T22:49:03"/>
    <x v="1748"/>
    <x v="0"/>
  </r>
  <r>
    <n v="1749"/>
    <x v="1749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d v="2017-03-01T19:00:00"/>
    <x v="1749"/>
    <x v="1"/>
  </r>
  <r>
    <n v="1750"/>
    <x v="1750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d v="2016-04-19T20:05:04"/>
    <x v="1750"/>
    <x v="2"/>
  </r>
  <r>
    <n v="1751"/>
    <x v="1751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d v="2015-03-19T17:45:23"/>
    <x v="1751"/>
    <x v="0"/>
  </r>
  <r>
    <n v="1752"/>
    <x v="1752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d v="2016-10-14T06:04:42"/>
    <x v="1752"/>
    <x v="2"/>
  </r>
  <r>
    <n v="1753"/>
    <x v="1753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d v="2016-03-21T16:59:28"/>
    <x v="1753"/>
    <x v="2"/>
  </r>
  <r>
    <n v="1754"/>
    <x v="1754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d v="2015-04-03T20:02:33"/>
    <x v="1754"/>
    <x v="0"/>
  </r>
  <r>
    <n v="1755"/>
    <x v="1755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d v="2015-10-05T18:56:01"/>
    <x v="1755"/>
    <x v="0"/>
  </r>
  <r>
    <n v="1756"/>
    <x v="1756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d v="2016-08-29T04:01:09"/>
    <x v="1756"/>
    <x v="2"/>
  </r>
  <r>
    <n v="1757"/>
    <x v="1757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d v="2017-01-28T19:29:00"/>
    <x v="1757"/>
    <x v="2"/>
  </r>
  <r>
    <n v="1758"/>
    <x v="1758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d v="2016-07-14T22:56:32"/>
    <x v="1758"/>
    <x v="2"/>
  </r>
  <r>
    <n v="1759"/>
    <x v="1759"/>
    <s v="Death Valley will be the first photo book of Andi State"/>
    <n v="5000"/>
    <n v="5330"/>
    <x v="0"/>
    <s v="US"/>
    <s v="USD"/>
    <n v="1427309629"/>
    <n v="1425585229"/>
    <b v="0"/>
    <n v="49"/>
    <b v="1"/>
    <x v="20"/>
    <d v="2015-03-25T18:53:49"/>
    <x v="1759"/>
    <x v="0"/>
  </r>
  <r>
    <n v="1760"/>
    <x v="1760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d v="2016-02-25T16:08:33"/>
    <x v="1760"/>
    <x v="2"/>
  </r>
  <r>
    <n v="1761"/>
    <x v="1761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d v="2015-09-12T13:37:40"/>
    <x v="1761"/>
    <x v="0"/>
  </r>
  <r>
    <n v="1762"/>
    <x v="1762"/>
    <s v="Project rewards $25 gets you 190+ digital images"/>
    <n v="100"/>
    <n v="885"/>
    <x v="0"/>
    <s v="US"/>
    <s v="USD"/>
    <n v="1457739245"/>
    <n v="1455147245"/>
    <b v="0"/>
    <n v="25"/>
    <b v="1"/>
    <x v="20"/>
    <d v="2016-03-11T23:34:05"/>
    <x v="1762"/>
    <x v="2"/>
  </r>
  <r>
    <n v="1763"/>
    <x v="1763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d v="2016-10-23T20:50:40"/>
    <x v="1763"/>
    <x v="2"/>
  </r>
  <r>
    <n v="1764"/>
    <x v="1764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d v="2014-08-03T11:39:39"/>
    <x v="1764"/>
    <x v="3"/>
  </r>
  <r>
    <n v="1765"/>
    <x v="1765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d v="2014-08-13T23:31:52"/>
    <x v="1765"/>
    <x v="3"/>
  </r>
  <r>
    <n v="1766"/>
    <x v="1766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d v="2014-08-25T20:38:08"/>
    <x v="1766"/>
    <x v="3"/>
  </r>
  <r>
    <n v="1767"/>
    <x v="1767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d v="2014-08-03T15:48:04"/>
    <x v="1767"/>
    <x v="3"/>
  </r>
  <r>
    <n v="1768"/>
    <x v="1768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d v="2014-09-27T13:27:24"/>
    <x v="1768"/>
    <x v="3"/>
  </r>
  <r>
    <n v="1769"/>
    <x v="1769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d v="2015-01-13T19:39:19"/>
    <x v="1769"/>
    <x v="3"/>
  </r>
  <r>
    <n v="1770"/>
    <x v="1770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d v="2014-10-14T18:43:14"/>
    <x v="1770"/>
    <x v="3"/>
  </r>
  <r>
    <n v="1771"/>
    <x v="1771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d v="2014-10-23T23:30:40"/>
    <x v="1771"/>
    <x v="3"/>
  </r>
  <r>
    <n v="1772"/>
    <x v="1772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d v="2014-07-06T17:13:56"/>
    <x v="1772"/>
    <x v="3"/>
  </r>
  <r>
    <n v="1773"/>
    <x v="1773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d v="2015-01-19T18:14:58"/>
    <x v="1773"/>
    <x v="3"/>
  </r>
  <r>
    <n v="1774"/>
    <x v="1774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d v="2014-11-29T14:59:00"/>
    <x v="1774"/>
    <x v="3"/>
  </r>
  <r>
    <n v="1775"/>
    <x v="1775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d v="2014-10-24T23:26:00"/>
    <x v="1775"/>
    <x v="3"/>
  </r>
  <r>
    <n v="1776"/>
    <x v="1776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d v="2014-10-29T22:57:51"/>
    <x v="1776"/>
    <x v="3"/>
  </r>
  <r>
    <n v="1777"/>
    <x v="1777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d v="2015-02-20T08:34:13"/>
    <x v="1777"/>
    <x v="0"/>
  </r>
  <r>
    <n v="1778"/>
    <x v="1778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d v="2015-03-27T19:43:15"/>
    <x v="1778"/>
    <x v="0"/>
  </r>
  <r>
    <n v="1779"/>
    <x v="1779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d v="2016-09-02T16:36:20"/>
    <x v="1779"/>
    <x v="2"/>
  </r>
  <r>
    <n v="1780"/>
    <x v="1780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d v="2016-07-02T14:25:10"/>
    <x v="1780"/>
    <x v="2"/>
  </r>
  <r>
    <n v="1781"/>
    <x v="1781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d v="2016-09-15T14:49:05"/>
    <x v="1781"/>
    <x v="2"/>
  </r>
  <r>
    <n v="1782"/>
    <x v="1782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d v="2016-02-21T13:48:09"/>
    <x v="1782"/>
    <x v="2"/>
  </r>
  <r>
    <n v="1783"/>
    <x v="1783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d v="2015-05-21T22:47:58"/>
    <x v="1783"/>
    <x v="0"/>
  </r>
  <r>
    <n v="1784"/>
    <x v="1784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d v="2015-01-31T03:25:00"/>
    <x v="1784"/>
    <x v="3"/>
  </r>
  <r>
    <n v="1785"/>
    <x v="1785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d v="2014-10-16T00:00:00"/>
    <x v="1785"/>
    <x v="3"/>
  </r>
  <r>
    <n v="1786"/>
    <x v="178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d v="2014-12-15T13:12:57"/>
    <x v="1786"/>
    <x v="3"/>
  </r>
  <r>
    <n v="1787"/>
    <x v="1787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d v="2015-04-04T14:43:57"/>
    <x v="1787"/>
    <x v="0"/>
  </r>
  <r>
    <n v="1788"/>
    <x v="1788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d v="2014-10-31T22:45:42"/>
    <x v="1788"/>
    <x v="3"/>
  </r>
  <r>
    <n v="1789"/>
    <x v="1789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d v="2015-01-12T06:00:03"/>
    <x v="1789"/>
    <x v="3"/>
  </r>
  <r>
    <n v="1790"/>
    <x v="1790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d v="2015-02-05T16:11:18"/>
    <x v="1790"/>
    <x v="0"/>
  </r>
  <r>
    <n v="1791"/>
    <x v="1791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d v="2015-01-29T17:46:05"/>
    <x v="1791"/>
    <x v="3"/>
  </r>
  <r>
    <n v="1792"/>
    <x v="1792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d v="2015-08-10T06:59:00"/>
    <x v="1792"/>
    <x v="0"/>
  </r>
  <r>
    <n v="1793"/>
    <x v="1793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d v="2014-11-27T22:24:00"/>
    <x v="1793"/>
    <x v="3"/>
  </r>
  <r>
    <n v="1794"/>
    <x v="1794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d v="2015-02-11T13:13:42"/>
    <x v="1794"/>
    <x v="0"/>
  </r>
  <r>
    <n v="1795"/>
    <x v="1795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d v="2016-10-14T16:00:00"/>
    <x v="1795"/>
    <x v="2"/>
  </r>
  <r>
    <n v="1796"/>
    <x v="1796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d v="2016-07-24T10:32:46"/>
    <x v="1796"/>
    <x v="2"/>
  </r>
  <r>
    <n v="1797"/>
    <x v="1797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d v="2016-12-15T13:39:49"/>
    <x v="1797"/>
    <x v="2"/>
  </r>
  <r>
    <n v="1798"/>
    <x v="1798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d v="2016-02-04T07:50:33"/>
    <x v="1798"/>
    <x v="0"/>
  </r>
  <r>
    <n v="1799"/>
    <x v="1799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d v="2014-11-11T21:13:28"/>
    <x v="1799"/>
    <x v="3"/>
  </r>
  <r>
    <n v="1800"/>
    <x v="1800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d v="2016-10-10T14:32:50"/>
    <x v="1800"/>
    <x v="2"/>
  </r>
  <r>
    <n v="1801"/>
    <x v="1801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d v="2015-12-15T12:10:00"/>
    <x v="1801"/>
    <x v="0"/>
  </r>
  <r>
    <n v="1802"/>
    <x v="1802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d v="2015-06-27T21:59:00"/>
    <x v="1802"/>
    <x v="0"/>
  </r>
  <r>
    <n v="1803"/>
    <x v="1803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d v="2015-02-14T01:43:02"/>
    <x v="1803"/>
    <x v="0"/>
  </r>
  <r>
    <n v="1804"/>
    <x v="1804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d v="2015-11-14T17:16:44"/>
    <x v="1804"/>
    <x v="0"/>
  </r>
  <r>
    <n v="1805"/>
    <x v="1805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d v="2015-10-02T18:00:00"/>
    <x v="1805"/>
    <x v="0"/>
  </r>
  <r>
    <n v="1806"/>
    <x v="1806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d v="2014-09-30T15:19:09"/>
    <x v="1806"/>
    <x v="3"/>
  </r>
  <r>
    <n v="1807"/>
    <x v="1807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d v="2014-09-28T01:38:33"/>
    <x v="1807"/>
    <x v="3"/>
  </r>
  <r>
    <n v="1808"/>
    <x v="1808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d v="2017-02-11T16:20:30"/>
    <x v="1808"/>
    <x v="1"/>
  </r>
  <r>
    <n v="1809"/>
    <x v="1809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d v="2015-03-01T21:47:19"/>
    <x v="1809"/>
    <x v="0"/>
  </r>
  <r>
    <n v="1810"/>
    <x v="1810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d v="2014-08-21T21:50:26"/>
    <x v="1810"/>
    <x v="3"/>
  </r>
  <r>
    <n v="1811"/>
    <x v="1811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d v="2014-10-24T04:00:00"/>
    <x v="1811"/>
    <x v="3"/>
  </r>
  <r>
    <n v="1812"/>
    <x v="1812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d v="2016-07-03T07:38:56"/>
    <x v="1812"/>
    <x v="2"/>
  </r>
  <r>
    <n v="1813"/>
    <x v="1813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d v="2014-08-08T21:20:12"/>
    <x v="1813"/>
    <x v="3"/>
  </r>
  <r>
    <n v="1814"/>
    <x v="1814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d v="2015-02-28T07:32:16"/>
    <x v="1814"/>
    <x v="0"/>
  </r>
  <r>
    <n v="1815"/>
    <x v="1815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d v="2015-07-01T21:45:37"/>
    <x v="1815"/>
    <x v="0"/>
  </r>
  <r>
    <n v="1816"/>
    <x v="1816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d v="2016-07-25T19:00:00"/>
    <x v="1816"/>
    <x v="2"/>
  </r>
  <r>
    <n v="1817"/>
    <x v="1817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d v="2017-01-30T06:59:00"/>
    <x v="1817"/>
    <x v="2"/>
  </r>
  <r>
    <n v="1818"/>
    <x v="1818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d v="2015-04-03T04:37:30"/>
    <x v="1818"/>
    <x v="0"/>
  </r>
  <r>
    <n v="1819"/>
    <x v="1819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d v="2014-07-30T18:03:16"/>
    <x v="1819"/>
    <x v="3"/>
  </r>
  <r>
    <n v="1820"/>
    <x v="1820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d v="2015-04-01T01:01:30"/>
    <x v="1820"/>
    <x v="0"/>
  </r>
  <r>
    <n v="1821"/>
    <x v="1821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d v="2012-03-03T07:39:27"/>
    <x v="1821"/>
    <x v="5"/>
  </r>
  <r>
    <n v="1822"/>
    <x v="1822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d v="2014-01-31T19:01:00"/>
    <x v="1822"/>
    <x v="4"/>
  </r>
  <r>
    <n v="1823"/>
    <x v="1823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d v="2012-10-24T16:26:16"/>
    <x v="1823"/>
    <x v="5"/>
  </r>
  <r>
    <n v="1824"/>
    <x v="1824"/>
    <s v="cd fund raiser"/>
    <n v="3000"/>
    <n v="3002"/>
    <x v="0"/>
    <s v="US"/>
    <s v="USD"/>
    <n v="1389146880"/>
    <n v="1387403967"/>
    <b v="0"/>
    <n v="40"/>
    <b v="1"/>
    <x v="11"/>
    <d v="2014-01-08T02:08:00"/>
    <x v="1824"/>
    <x v="4"/>
  </r>
  <r>
    <n v="1825"/>
    <x v="1825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d v="2013-07-11T20:01:43"/>
    <x v="1825"/>
    <x v="4"/>
  </r>
  <r>
    <n v="1826"/>
    <x v="1826"/>
    <s v="Hear your favorite Bear Ghost in eargasmic quality!"/>
    <n v="2000"/>
    <n v="2020"/>
    <x v="0"/>
    <s v="US"/>
    <s v="USD"/>
    <n v="1392675017"/>
    <n v="1390083017"/>
    <b v="0"/>
    <n v="38"/>
    <b v="1"/>
    <x v="11"/>
    <d v="2014-02-17T22:10:17"/>
    <x v="1826"/>
    <x v="3"/>
  </r>
  <r>
    <n v="1827"/>
    <x v="1827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d v="2011-03-03T07:49:21"/>
    <x v="1827"/>
    <x v="6"/>
  </r>
  <r>
    <n v="1828"/>
    <x v="1828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d v="2014-05-09T22:00:00"/>
    <x v="1828"/>
    <x v="3"/>
  </r>
  <r>
    <n v="1829"/>
    <x v="1829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d v="2011-01-21T22:00:00"/>
    <x v="1829"/>
    <x v="7"/>
  </r>
  <r>
    <n v="1830"/>
    <x v="1830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d v="2014-02-24T16:25:07"/>
    <x v="1830"/>
    <x v="3"/>
  </r>
  <r>
    <n v="1831"/>
    <x v="1831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d v="2012-05-12T23:54:23"/>
    <x v="1831"/>
    <x v="5"/>
  </r>
  <r>
    <n v="1832"/>
    <x v="1832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d v="2011-03-04T12:57:07"/>
    <x v="1832"/>
    <x v="6"/>
  </r>
  <r>
    <n v="1833"/>
    <x v="1833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d v="2013-03-02T07:59:00"/>
    <x v="1833"/>
    <x v="4"/>
  </r>
  <r>
    <n v="1834"/>
    <x v="1834"/>
    <s v="Help us fund our first tour and promote our new EP!"/>
    <n v="10000"/>
    <n v="11805"/>
    <x v="0"/>
    <s v="US"/>
    <s v="USD"/>
    <n v="1422140895"/>
    <n v="1418684895"/>
    <b v="0"/>
    <n v="90"/>
    <b v="1"/>
    <x v="11"/>
    <d v="2015-01-24T23:08:15"/>
    <x v="1834"/>
    <x v="3"/>
  </r>
  <r>
    <n v="1835"/>
    <x v="1835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d v="2016-03-31T15:51:11"/>
    <x v="1835"/>
    <x v="2"/>
  </r>
  <r>
    <n v="1836"/>
    <x v="1836"/>
    <s v="Help fund our 2013 Sound &amp; Lighting Touring rig!"/>
    <n v="5000"/>
    <n v="10017"/>
    <x v="0"/>
    <s v="US"/>
    <s v="USD"/>
    <n v="1361129129"/>
    <n v="1359660329"/>
    <b v="0"/>
    <n v="55"/>
    <b v="1"/>
    <x v="11"/>
    <d v="2013-02-17T19:25:29"/>
    <x v="1836"/>
    <x v="4"/>
  </r>
  <r>
    <n v="1837"/>
    <x v="1837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d v="2012-03-18T00:08:55"/>
    <x v="1837"/>
    <x v="5"/>
  </r>
  <r>
    <n v="1838"/>
    <x v="1838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d v="2011-10-01T03:00:00"/>
    <x v="1838"/>
    <x v="6"/>
  </r>
  <r>
    <n v="1839"/>
    <x v="1839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d v="2016-10-01T17:19:42"/>
    <x v="1839"/>
    <x v="2"/>
  </r>
  <r>
    <n v="1840"/>
    <x v="1840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d v="2013-05-07T04:59:00"/>
    <x v="1840"/>
    <x v="4"/>
  </r>
  <r>
    <n v="1841"/>
    <x v="1841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d v="2014-05-20T04:59:00"/>
    <x v="1841"/>
    <x v="3"/>
  </r>
  <r>
    <n v="1842"/>
    <x v="1842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d v="2015-03-02T05:59:00"/>
    <x v="1842"/>
    <x v="0"/>
  </r>
  <r>
    <n v="1843"/>
    <x v="1843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d v="2011-02-20T23:52:34"/>
    <x v="1843"/>
    <x v="6"/>
  </r>
  <r>
    <n v="1844"/>
    <x v="1844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d v="2011-06-11T03:00:00"/>
    <x v="1844"/>
    <x v="6"/>
  </r>
  <r>
    <n v="1845"/>
    <x v="1845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d v="2016-06-17T04:55:00"/>
    <x v="1845"/>
    <x v="2"/>
  </r>
  <r>
    <n v="1846"/>
    <x v="1846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d v="2012-12-15T15:36:17"/>
    <x v="1846"/>
    <x v="5"/>
  </r>
  <r>
    <n v="1847"/>
    <x v="1847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d v="2015-04-21T05:40:32"/>
    <x v="1847"/>
    <x v="0"/>
  </r>
  <r>
    <n v="1848"/>
    <x v="1848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d v="2011-07-31T06:59:00"/>
    <x v="1848"/>
    <x v="6"/>
  </r>
  <r>
    <n v="1849"/>
    <x v="1849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d v="2012-10-17T20:17:39"/>
    <x v="1849"/>
    <x v="5"/>
  </r>
  <r>
    <n v="1850"/>
    <x v="1850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d v="2014-07-10T23:01:40"/>
    <x v="1850"/>
    <x v="3"/>
  </r>
  <r>
    <n v="1851"/>
    <x v="1851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d v="2014-07-28T01:00:00"/>
    <x v="1851"/>
    <x v="3"/>
  </r>
  <r>
    <n v="1852"/>
    <x v="1852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d v="2015-04-25T00:00:00"/>
    <x v="1852"/>
    <x v="0"/>
  </r>
  <r>
    <n v="1853"/>
    <x v="1853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d v="2012-11-14T02:26:57"/>
    <x v="1853"/>
    <x v="5"/>
  </r>
  <r>
    <n v="1854"/>
    <x v="1854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d v="2013-05-24T00:30:37"/>
    <x v="1854"/>
    <x v="4"/>
  </r>
  <r>
    <n v="1855"/>
    <x v="1855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d v="2014-01-06T12:55:40"/>
    <x v="1855"/>
    <x v="4"/>
  </r>
  <r>
    <n v="1856"/>
    <x v="1856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d v="2014-07-18T20:31:12"/>
    <x v="1856"/>
    <x v="3"/>
  </r>
  <r>
    <n v="1857"/>
    <x v="1857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d v="2014-09-12T18:26:53"/>
    <x v="1857"/>
    <x v="3"/>
  </r>
  <r>
    <n v="1858"/>
    <x v="1858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d v="2011-12-16T05:48:41"/>
    <x v="1858"/>
    <x v="6"/>
  </r>
  <r>
    <n v="1859"/>
    <x v="1859"/>
    <s v="Queen Kwong is going ON TOUR to London and Paris!"/>
    <n v="3000"/>
    <n v="3955"/>
    <x v="0"/>
    <s v="US"/>
    <s v="USD"/>
    <n v="1316716129"/>
    <n v="1314124129"/>
    <b v="0"/>
    <n v="56"/>
    <b v="1"/>
    <x v="11"/>
    <d v="2011-09-22T18:28:49"/>
    <x v="1859"/>
    <x v="6"/>
  </r>
  <r>
    <n v="1860"/>
    <x v="1860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d v="2014-02-06T17:01:24"/>
    <x v="1860"/>
    <x v="3"/>
  </r>
  <r>
    <n v="1861"/>
    <x v="1861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d v="2015-01-26T07:12:21"/>
    <x v="1861"/>
    <x v="3"/>
  </r>
  <r>
    <n v="1862"/>
    <x v="1862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d v="2017-03-08T07:30:00"/>
    <x v="1862"/>
    <x v="1"/>
  </r>
  <r>
    <n v="1863"/>
    <x v="186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d v="2014-06-12T19:08:05"/>
    <x v="1863"/>
    <x v="3"/>
  </r>
  <r>
    <n v="1864"/>
    <x v="1864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d v="2014-05-04T17:11:40"/>
    <x v="1864"/>
    <x v="3"/>
  </r>
  <r>
    <n v="1865"/>
    <x v="1865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d v="2016-11-06T09:49:07"/>
    <x v="1865"/>
    <x v="2"/>
  </r>
  <r>
    <n v="1866"/>
    <x v="1866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d v="2017-03-01T04:00:00"/>
    <x v="1866"/>
    <x v="1"/>
  </r>
  <r>
    <n v="1867"/>
    <x v="1867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d v="2016-11-05T22:11:52"/>
    <x v="1867"/>
    <x v="2"/>
  </r>
  <r>
    <n v="1868"/>
    <x v="1868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d v="2015-12-15T07:59:00"/>
    <x v="1868"/>
    <x v="0"/>
  </r>
  <r>
    <n v="1869"/>
    <x v="1869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d v="2017-01-04T00:04:09"/>
    <x v="1869"/>
    <x v="2"/>
  </r>
  <r>
    <n v="1870"/>
    <x v="1870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d v="2016-01-31T04:17:00"/>
    <x v="1870"/>
    <x v="2"/>
  </r>
  <r>
    <n v="1871"/>
    <x v="1871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d v="2014-11-20T19:48:21"/>
    <x v="1871"/>
    <x v="3"/>
  </r>
  <r>
    <n v="1872"/>
    <x v="1872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d v="2015-06-30T03:06:42"/>
    <x v="1872"/>
    <x v="0"/>
  </r>
  <r>
    <n v="1873"/>
    <x v="1873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d v="2015-07-08T16:45:00"/>
    <x v="1873"/>
    <x v="0"/>
  </r>
  <r>
    <n v="1874"/>
    <x v="1874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d v="2016-06-28T23:15:33"/>
    <x v="1874"/>
    <x v="2"/>
  </r>
  <r>
    <n v="1875"/>
    <x v="1875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d v="2016-08-06T21:35:08"/>
    <x v="1875"/>
    <x v="2"/>
  </r>
  <r>
    <n v="1876"/>
    <x v="1876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d v="2014-06-16T06:50:05"/>
    <x v="1876"/>
    <x v="3"/>
  </r>
  <r>
    <n v="1877"/>
    <x v="1877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d v="2015-03-01T00:42:05"/>
    <x v="1877"/>
    <x v="0"/>
  </r>
  <r>
    <n v="1878"/>
    <x v="1878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d v="2014-06-13T00:12:35"/>
    <x v="1878"/>
    <x v="3"/>
  </r>
  <r>
    <n v="1879"/>
    <x v="1879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d v="2016-03-14T14:35:29"/>
    <x v="1879"/>
    <x v="2"/>
  </r>
  <r>
    <n v="1880"/>
    <x v="1880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d v="2016-03-30T12:36:20"/>
    <x v="1880"/>
    <x v="2"/>
  </r>
  <r>
    <n v="1881"/>
    <x v="1881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d v="2015-03-10T02:39:49"/>
    <x v="1881"/>
    <x v="0"/>
  </r>
  <r>
    <n v="1882"/>
    <x v="1882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d v="2012-07-10T23:48:00"/>
    <x v="1882"/>
    <x v="5"/>
  </r>
  <r>
    <n v="1883"/>
    <x v="1883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d v="2012-04-08T21:45:08"/>
    <x v="1883"/>
    <x v="5"/>
  </r>
  <r>
    <n v="1884"/>
    <x v="1884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d v="2012-11-27T12:00:00"/>
    <x v="1884"/>
    <x v="5"/>
  </r>
  <r>
    <n v="1885"/>
    <x v="1885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d v="2012-08-10T22:00:00"/>
    <x v="1885"/>
    <x v="5"/>
  </r>
  <r>
    <n v="1886"/>
    <x v="1886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d v="2014-11-12T22:45:38"/>
    <x v="1886"/>
    <x v="3"/>
  </r>
  <r>
    <n v="1887"/>
    <x v="1887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d v="2015-12-03T21:30:00"/>
    <x v="1887"/>
    <x v="0"/>
  </r>
  <r>
    <n v="1888"/>
    <x v="1888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d v="2010-06-01T04:59:00"/>
    <x v="1888"/>
    <x v="7"/>
  </r>
  <r>
    <n v="1889"/>
    <x v="1889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d v="2013-03-11T18:02:26"/>
    <x v="1889"/>
    <x v="4"/>
  </r>
  <r>
    <n v="1890"/>
    <x v="1890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d v="2012-12-15T18:52:08"/>
    <x v="1890"/>
    <x v="5"/>
  </r>
  <r>
    <n v="1891"/>
    <x v="1891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d v="2010-07-22T06:00:00"/>
    <x v="1891"/>
    <x v="7"/>
  </r>
  <r>
    <n v="1892"/>
    <x v="1892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d v="2011-06-07T15:18:01"/>
    <x v="1892"/>
    <x v="6"/>
  </r>
  <r>
    <n v="1893"/>
    <x v="1893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d v="2011-04-16T03:59:00"/>
    <x v="1893"/>
    <x v="6"/>
  </r>
  <r>
    <n v="1894"/>
    <x v="1894"/>
    <s v="Im trying to raise $1000 for a 3 song EP in a studio!"/>
    <n v="1000"/>
    <n v="1145"/>
    <x v="0"/>
    <s v="US"/>
    <s v="USD"/>
    <n v="1329082983"/>
    <n v="1326404583"/>
    <b v="0"/>
    <n v="20"/>
    <b v="1"/>
    <x v="14"/>
    <d v="2012-02-12T21:43:03"/>
    <x v="1894"/>
    <x v="5"/>
  </r>
  <r>
    <n v="1895"/>
    <x v="1895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d v="2015-10-20T17:55:22"/>
    <x v="1895"/>
    <x v="0"/>
  </r>
  <r>
    <n v="1896"/>
    <x v="1896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d v="2012-04-12T17:02:45"/>
    <x v="1896"/>
    <x v="5"/>
  </r>
  <r>
    <n v="1897"/>
    <x v="1897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d v="2014-03-04T21:00:00"/>
    <x v="1897"/>
    <x v="3"/>
  </r>
  <r>
    <n v="1898"/>
    <x v="1898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d v="2016-02-01T18:00:00"/>
    <x v="1898"/>
    <x v="0"/>
  </r>
  <r>
    <n v="1899"/>
    <x v="1899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d v="2015-03-25T21:36:06"/>
    <x v="1899"/>
    <x v="0"/>
  </r>
  <r>
    <n v="1900"/>
    <x v="1900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d v="2012-10-06T09:59:00"/>
    <x v="1900"/>
    <x v="5"/>
  </r>
  <r>
    <n v="1901"/>
    <x v="1901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d v="2015-05-22T13:00:00"/>
    <x v="1901"/>
    <x v="0"/>
  </r>
  <r>
    <n v="1902"/>
    <x v="1902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d v="2015-03-04T18:57:27"/>
    <x v="1902"/>
    <x v="0"/>
  </r>
  <r>
    <n v="1903"/>
    <x v="1903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d v="2017-01-27T18:29:51"/>
    <x v="1903"/>
    <x v="2"/>
  </r>
  <r>
    <n v="1904"/>
    <x v="1904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d v="2016-01-02T16:27:01"/>
    <x v="1904"/>
    <x v="0"/>
  </r>
  <r>
    <n v="1905"/>
    <x v="1905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d v="2014-09-07T22:13:14"/>
    <x v="1905"/>
    <x v="3"/>
  </r>
  <r>
    <n v="1906"/>
    <x v="1906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d v="2016-06-23T16:06:23"/>
    <x v="1906"/>
    <x v="2"/>
  </r>
  <r>
    <n v="1907"/>
    <x v="1907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d v="2014-05-23T14:05:25"/>
    <x v="1907"/>
    <x v="3"/>
  </r>
  <r>
    <n v="1908"/>
    <x v="1908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d v="2016-12-29T22:01:40"/>
    <x v="1908"/>
    <x v="2"/>
  </r>
  <r>
    <n v="1909"/>
    <x v="1909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d v="2014-10-23T10:17:59"/>
    <x v="1909"/>
    <x v="3"/>
  </r>
  <r>
    <n v="1910"/>
    <x v="1910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d v="2015-10-31T22:45:00"/>
    <x v="1910"/>
    <x v="0"/>
  </r>
  <r>
    <n v="1911"/>
    <x v="1911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d v="2014-08-09T00:48:54"/>
    <x v="1911"/>
    <x v="3"/>
  </r>
  <r>
    <n v="1912"/>
    <x v="1912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d v="2015-06-04T05:26:00"/>
    <x v="1912"/>
    <x v="0"/>
  </r>
  <r>
    <n v="1913"/>
    <x v="1913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d v="2014-10-08T12:16:18"/>
    <x v="1913"/>
    <x v="3"/>
  </r>
  <r>
    <n v="1914"/>
    <x v="1914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d v="2014-11-01T03:59:00"/>
    <x v="1914"/>
    <x v="3"/>
  </r>
  <r>
    <n v="1915"/>
    <x v="1915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d v="2014-09-02T01:10:22"/>
    <x v="1915"/>
    <x v="3"/>
  </r>
  <r>
    <n v="1916"/>
    <x v="1916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d v="2016-11-07T18:12:55"/>
    <x v="1916"/>
    <x v="2"/>
  </r>
  <r>
    <n v="1917"/>
    <x v="1917"/>
    <s v="Let's build a legendary brand altogether"/>
    <n v="390000"/>
    <n v="205025"/>
    <x v="2"/>
    <s v="HK"/>
    <s v="HKD"/>
    <n v="1486708133"/>
    <n v="1484116133"/>
    <b v="0"/>
    <n v="70"/>
    <b v="0"/>
    <x v="29"/>
    <d v="2017-02-10T06:28:53"/>
    <x v="1917"/>
    <x v="1"/>
  </r>
  <r>
    <n v="1918"/>
    <x v="1918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d v="2014-08-12T18:57:31"/>
    <x v="1918"/>
    <x v="3"/>
  </r>
  <r>
    <n v="1919"/>
    <x v="1919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d v="2015-05-19T21:00:49"/>
    <x v="1919"/>
    <x v="0"/>
  </r>
  <r>
    <n v="1920"/>
    <x v="1920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d v="2015-10-21T23:00:00"/>
    <x v="1920"/>
    <x v="0"/>
  </r>
  <r>
    <n v="1921"/>
    <x v="1921"/>
    <s v="The Fine Spirits are making an album, but we need your help!"/>
    <n v="1500"/>
    <n v="2052"/>
    <x v="0"/>
    <s v="US"/>
    <s v="USD"/>
    <n v="1342243143"/>
    <n v="1339651143"/>
    <b v="0"/>
    <n v="38"/>
    <b v="1"/>
    <x v="14"/>
    <d v="2012-07-14T05:19:03"/>
    <x v="1921"/>
    <x v="5"/>
  </r>
  <r>
    <n v="1922"/>
    <x v="1922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d v="2013-12-12T06:08:27"/>
    <x v="1922"/>
    <x v="4"/>
  </r>
  <r>
    <n v="1923"/>
    <x v="1923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d v="2011-09-27T04:59:00"/>
    <x v="1923"/>
    <x v="6"/>
  </r>
  <r>
    <n v="1924"/>
    <x v="1924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d v="2014-01-15T19:33:00"/>
    <x v="1924"/>
    <x v="4"/>
  </r>
  <r>
    <n v="1925"/>
    <x v="1925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d v="2013-10-11T00:00:00"/>
    <x v="1925"/>
    <x v="4"/>
  </r>
  <r>
    <n v="1926"/>
    <x v="1926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d v="2010-11-02T00:26:00"/>
    <x v="1926"/>
    <x v="7"/>
  </r>
  <r>
    <n v="1927"/>
    <x v="1927"/>
    <s v="Hampshire is headed to GBS Detroit."/>
    <n v="600"/>
    <n v="620"/>
    <x v="0"/>
    <s v="US"/>
    <s v="USD"/>
    <n v="1331182740"/>
    <n v="1329856839"/>
    <b v="0"/>
    <n v="11"/>
    <b v="1"/>
    <x v="14"/>
    <d v="2012-03-08T04:59:00"/>
    <x v="1927"/>
    <x v="5"/>
  </r>
  <r>
    <n v="1928"/>
    <x v="1928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d v="2013-05-07T15:33:14"/>
    <x v="1928"/>
    <x v="4"/>
  </r>
  <r>
    <n v="1929"/>
    <x v="1929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d v="2011-07-05T00:31:06"/>
    <x v="1929"/>
    <x v="6"/>
  </r>
  <r>
    <n v="1930"/>
    <x v="1930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d v="2013-07-07T13:24:42"/>
    <x v="1930"/>
    <x v="4"/>
  </r>
  <r>
    <n v="1931"/>
    <x v="1931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d v="2012-05-22T03:30:00"/>
    <x v="1931"/>
    <x v="5"/>
  </r>
  <r>
    <n v="1932"/>
    <x v="1932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d v="2012-01-24T19:26:13"/>
    <x v="1932"/>
    <x v="5"/>
  </r>
  <r>
    <n v="1933"/>
    <x v="1933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d v="2014-09-27T03:08:27"/>
    <x v="1933"/>
    <x v="3"/>
  </r>
  <r>
    <n v="1934"/>
    <x v="1934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d v="2011-12-25T05:00:00"/>
    <x v="1934"/>
    <x v="6"/>
  </r>
  <r>
    <n v="1935"/>
    <x v="1935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d v="2014-06-21T04:59:00"/>
    <x v="1935"/>
    <x v="3"/>
  </r>
  <r>
    <n v="1936"/>
    <x v="1936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d v="2011-12-06T05:59:00"/>
    <x v="1936"/>
    <x v="6"/>
  </r>
  <r>
    <n v="1937"/>
    <x v="1937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d v="2012-06-15T03:59:00"/>
    <x v="1937"/>
    <x v="5"/>
  </r>
  <r>
    <n v="1938"/>
    <x v="1938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d v="2013-07-02T05:00:00"/>
    <x v="1938"/>
    <x v="4"/>
  </r>
  <r>
    <n v="1939"/>
    <x v="1939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d v="2013-03-10T22:38:28"/>
    <x v="1939"/>
    <x v="4"/>
  </r>
  <r>
    <n v="1940"/>
    <x v="1940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d v="2011-06-15T03:59:00"/>
    <x v="1940"/>
    <x v="6"/>
  </r>
  <r>
    <n v="1941"/>
    <x v="1941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d v="2014-05-15T06:58:51"/>
    <x v="1941"/>
    <x v="3"/>
  </r>
  <r>
    <n v="1942"/>
    <x v="1942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d v="2011-07-04T19:52:20"/>
    <x v="1942"/>
    <x v="6"/>
  </r>
  <r>
    <n v="1943"/>
    <x v="1943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d v="2016-08-11T06:28:36"/>
    <x v="1943"/>
    <x v="2"/>
  </r>
  <r>
    <n v="1944"/>
    <x v="1944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d v="2014-05-01T14:01:30"/>
    <x v="1944"/>
    <x v="3"/>
  </r>
  <r>
    <n v="1945"/>
    <x v="1945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d v="2015-07-12T06:02:38"/>
    <x v="1945"/>
    <x v="0"/>
  </r>
  <r>
    <n v="1946"/>
    <x v="1946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d v="2014-04-20T02:36:01"/>
    <x v="1946"/>
    <x v="3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d v="2009-11-23T05:59:00"/>
    <x v="1947"/>
    <x v="8"/>
  </r>
  <r>
    <n v="1948"/>
    <x v="1948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d v="2016-06-06T17:02:00"/>
    <x v="1948"/>
    <x v="2"/>
  </r>
  <r>
    <n v="1949"/>
    <x v="1949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d v="2014-07-10T10:09:11"/>
    <x v="1949"/>
    <x v="3"/>
  </r>
  <r>
    <n v="1950"/>
    <x v="1950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d v="2011-04-22T04:21:13"/>
    <x v="1950"/>
    <x v="6"/>
  </r>
  <r>
    <n v="1951"/>
    <x v="1951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d v="2016-11-07T11:05:37"/>
    <x v="1951"/>
    <x v="2"/>
  </r>
  <r>
    <n v="1952"/>
    <x v="1952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d v="2013-10-16T14:33:35"/>
    <x v="1952"/>
    <x v="4"/>
  </r>
  <r>
    <n v="1953"/>
    <x v="1953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d v="2012-03-02T03:00:00"/>
    <x v="1953"/>
    <x v="5"/>
  </r>
  <r>
    <n v="1954"/>
    <x v="1954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d v="2016-03-12T05:00:00"/>
    <x v="1954"/>
    <x v="2"/>
  </r>
  <r>
    <n v="1955"/>
    <x v="1955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d v="2012-05-23T19:00:00"/>
    <x v="1955"/>
    <x v="5"/>
  </r>
  <r>
    <n v="1956"/>
    <x v="1956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d v="2015-04-18T21:10:05"/>
    <x v="1956"/>
    <x v="0"/>
  </r>
  <r>
    <n v="1957"/>
    <x v="1957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d v="2012-10-27T02:21:53"/>
    <x v="1957"/>
    <x v="5"/>
  </r>
  <r>
    <n v="1958"/>
    <x v="1958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d v="2013-03-23T22:42:41"/>
    <x v="1958"/>
    <x v="4"/>
  </r>
  <r>
    <n v="1959"/>
    <x v="1959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d v="2014-10-01T00:00:00"/>
    <x v="1959"/>
    <x v="3"/>
  </r>
  <r>
    <n v="1960"/>
    <x v="1960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d v="2014-12-21T08:42:21"/>
    <x v="1960"/>
    <x v="3"/>
  </r>
  <r>
    <n v="1961"/>
    <x v="1961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d v="2012-10-06T03:59:00"/>
    <x v="1961"/>
    <x v="5"/>
  </r>
  <r>
    <n v="1962"/>
    <x v="1962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d v="2014-05-13T18:43:56"/>
    <x v="1962"/>
    <x v="3"/>
  </r>
  <r>
    <n v="1963"/>
    <x v="1963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d v="2014-09-16T10:18:54"/>
    <x v="1963"/>
    <x v="3"/>
  </r>
  <r>
    <n v="1964"/>
    <x v="1964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d v="2016-04-22T06:32:52"/>
    <x v="1964"/>
    <x v="2"/>
  </r>
  <r>
    <n v="1965"/>
    <x v="1965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d v="2012-01-12T01:00:00"/>
    <x v="1965"/>
    <x v="6"/>
  </r>
  <r>
    <n v="1966"/>
    <x v="1966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d v="2014-08-14T12:58:18"/>
    <x v="1966"/>
    <x v="3"/>
  </r>
  <r>
    <n v="1967"/>
    <x v="1967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d v="2014-05-01T15:55:29"/>
    <x v="1967"/>
    <x v="3"/>
  </r>
  <r>
    <n v="1968"/>
    <x v="1968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d v="2016-12-03T15:05:15"/>
    <x v="1968"/>
    <x v="2"/>
  </r>
  <r>
    <n v="1969"/>
    <x v="1969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d v="2016-08-05T19:01:08"/>
    <x v="1969"/>
    <x v="2"/>
  </r>
  <r>
    <n v="1970"/>
    <x v="1970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d v="2013-04-20T03:38:21"/>
    <x v="1970"/>
    <x v="4"/>
  </r>
  <r>
    <n v="1971"/>
    <x v="1971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d v="2013-11-15T04:00:00"/>
    <x v="1971"/>
    <x v="4"/>
  </r>
  <r>
    <n v="1972"/>
    <x v="1972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d v="2012-11-18T01:17:24"/>
    <x v="1972"/>
    <x v="5"/>
  </r>
  <r>
    <n v="1973"/>
    <x v="1973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d v="2016-08-06T07:00:00"/>
    <x v="1973"/>
    <x v="2"/>
  </r>
  <r>
    <n v="1974"/>
    <x v="1974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d v="2013-08-19T08:01:09"/>
    <x v="1974"/>
    <x v="4"/>
  </r>
  <r>
    <n v="1975"/>
    <x v="1975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d v="2013-03-10T18:07:31"/>
    <x v="1975"/>
    <x v="4"/>
  </r>
  <r>
    <n v="1976"/>
    <x v="1976"/>
    <s v="Can you help us make an ultra bright white one a reality?"/>
    <n v="4000"/>
    <n v="13864"/>
    <x v="0"/>
    <s v="GB"/>
    <s v="GBP"/>
    <n v="1373751325"/>
    <n v="1371159325"/>
    <b v="1"/>
    <n v="473"/>
    <b v="1"/>
    <x v="30"/>
    <d v="2013-07-13T21:35:25"/>
    <x v="1976"/>
    <x v="4"/>
  </r>
  <r>
    <n v="1977"/>
    <x v="1977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d v="2015-12-19T07:59:00"/>
    <x v="1977"/>
    <x v="0"/>
  </r>
  <r>
    <n v="1978"/>
    <x v="1978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d v="2012-06-12T07:00:00"/>
    <x v="1978"/>
    <x v="5"/>
  </r>
  <r>
    <n v="1979"/>
    <x v="1979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d v="2015-11-19T04:59:00"/>
    <x v="1979"/>
    <x v="0"/>
  </r>
  <r>
    <n v="1980"/>
    <x v="1980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d v="2016-04-03T12:01:02"/>
    <x v="1980"/>
    <x v="2"/>
  </r>
  <r>
    <n v="1981"/>
    <x v="1981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d v="2014-07-09T17:24:25"/>
    <x v="1981"/>
    <x v="3"/>
  </r>
  <r>
    <n v="1982"/>
    <x v="1982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d v="2016-12-04T15:04:47"/>
    <x v="1982"/>
    <x v="2"/>
  </r>
  <r>
    <n v="1983"/>
    <x v="1983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d v="2016-09-02T07:00:00"/>
    <x v="1983"/>
    <x v="2"/>
  </r>
  <r>
    <n v="1984"/>
    <x v="1984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d v="2014-11-30T19:58:01"/>
    <x v="1984"/>
    <x v="3"/>
  </r>
  <r>
    <n v="1985"/>
    <x v="1985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d v="2016-08-02T23:00:00"/>
    <x v="1985"/>
    <x v="2"/>
  </r>
  <r>
    <n v="1986"/>
    <x v="1986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d v="2016-03-14T09:24:43"/>
    <x v="1986"/>
    <x v="2"/>
  </r>
  <r>
    <n v="1987"/>
    <x v="1987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d v="2015-03-01T15:21:16"/>
    <x v="1987"/>
    <x v="0"/>
  </r>
  <r>
    <n v="1988"/>
    <x v="1988"/>
    <s v="Expressing art in an image!"/>
    <n v="6000"/>
    <n v="25"/>
    <x v="2"/>
    <s v="US"/>
    <s v="USD"/>
    <n v="1440094742"/>
    <n v="1437502742"/>
    <b v="0"/>
    <n v="1"/>
    <b v="0"/>
    <x v="31"/>
    <d v="2015-08-20T18:19:02"/>
    <x v="1988"/>
    <x v="0"/>
  </r>
  <r>
    <n v="1989"/>
    <x v="1989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d v="2016-12-11T16:20:08"/>
    <x v="1989"/>
    <x v="2"/>
  </r>
  <r>
    <n v="1990"/>
    <x v="1990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d v="2016-02-13T04:42:12"/>
    <x v="1990"/>
    <x v="2"/>
  </r>
  <r>
    <n v="1991"/>
    <x v="1991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d v="2015-07-03T21:26:26"/>
    <x v="1991"/>
    <x v="0"/>
  </r>
  <r>
    <n v="1992"/>
    <x v="1992"/>
    <s v="A complete revamp of all the Disney Princes &amp; Princesses!"/>
    <n v="1500"/>
    <n v="2"/>
    <x v="2"/>
    <s v="US"/>
    <s v="USD"/>
    <n v="1424229991"/>
    <n v="1421637991"/>
    <b v="0"/>
    <n v="2"/>
    <b v="0"/>
    <x v="31"/>
    <d v="2015-02-18T03:26:31"/>
    <x v="1992"/>
    <x v="0"/>
  </r>
  <r>
    <n v="1993"/>
    <x v="1993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d v="2015-12-21T14:07:17"/>
    <x v="1993"/>
    <x v="0"/>
  </r>
  <r>
    <n v="1994"/>
    <x v="1994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d v="2016-12-07T01:09:02"/>
    <x v="1994"/>
    <x v="2"/>
  </r>
  <r>
    <n v="1995"/>
    <x v="1995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d v="2015-07-16T21:38:56"/>
    <x v="1995"/>
    <x v="0"/>
  </r>
  <r>
    <n v="1996"/>
    <x v="1996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d v="2014-07-10T19:40:11"/>
    <x v="1996"/>
    <x v="3"/>
  </r>
  <r>
    <n v="1997"/>
    <x v="1997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d v="2014-08-26T22:20:12"/>
    <x v="1997"/>
    <x v="3"/>
  </r>
  <r>
    <n v="1998"/>
    <x v="1998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d v="2014-08-01T02:50:38"/>
    <x v="1998"/>
    <x v="3"/>
  </r>
  <r>
    <n v="1999"/>
    <x v="1999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d v="2014-11-13T12:35:08"/>
    <x v="1999"/>
    <x v="3"/>
  </r>
  <r>
    <n v="2000"/>
    <x v="2000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d v="2016-01-06T22:50:13"/>
    <x v="2000"/>
    <x v="0"/>
  </r>
  <r>
    <n v="2001"/>
    <x v="2001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d v="2015-06-12T20:00:00"/>
    <x v="2001"/>
    <x v="0"/>
  </r>
  <r>
    <n v="2002"/>
    <x v="2002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d v="2017-01-23T17:05:43"/>
    <x v="2002"/>
    <x v="2"/>
  </r>
  <r>
    <n v="2003"/>
    <x v="2003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d v="2010-07-02T23:00:00"/>
    <x v="2003"/>
    <x v="7"/>
  </r>
  <r>
    <n v="2004"/>
    <x v="2004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d v="2014-07-10T14:31:03"/>
    <x v="2004"/>
    <x v="3"/>
  </r>
  <r>
    <n v="2005"/>
    <x v="2005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d v="2013-10-16T03:59:00"/>
    <x v="2005"/>
    <x v="4"/>
  </r>
  <r>
    <n v="2006"/>
    <x v="2006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d v="2014-12-03T13:00:45"/>
    <x v="2006"/>
    <x v="3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d v="2010-08-24T04:00:00"/>
    <x v="2007"/>
    <x v="7"/>
  </r>
  <r>
    <n v="2008"/>
    <x v="2008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d v="2011-09-19T14:30:22"/>
    <x v="2008"/>
    <x v="6"/>
  </r>
  <r>
    <n v="2009"/>
    <x v="2009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d v="2016-11-23T08:45:43"/>
    <x v="2009"/>
    <x v="2"/>
  </r>
  <r>
    <n v="2010"/>
    <x v="2010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d v="2016-08-18T23:54:51"/>
    <x v="2010"/>
    <x v="2"/>
  </r>
  <r>
    <n v="2011"/>
    <x v="2011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d v="2016-01-11T23:00:00"/>
    <x v="2011"/>
    <x v="0"/>
  </r>
  <r>
    <n v="2012"/>
    <x v="2012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d v="2015-02-05T19:44:01"/>
    <x v="2012"/>
    <x v="0"/>
  </r>
  <r>
    <n v="2013"/>
    <x v="2013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d v="2016-07-08T23:03:34"/>
    <x v="2013"/>
    <x v="2"/>
  </r>
  <r>
    <n v="2014"/>
    <x v="2014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d v="2013-03-25T04:08:59"/>
    <x v="2014"/>
    <x v="4"/>
  </r>
  <r>
    <n v="2015"/>
    <x v="2015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d v="2011-09-09T21:02:43"/>
    <x v="2015"/>
    <x v="6"/>
  </r>
  <r>
    <n v="2016"/>
    <x v="2016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d v="2013-03-09T21:08:19"/>
    <x v="2016"/>
    <x v="4"/>
  </r>
  <r>
    <n v="2017"/>
    <x v="2017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d v="2012-03-24T04:00:00"/>
    <x v="2017"/>
    <x v="5"/>
  </r>
  <r>
    <n v="2018"/>
    <x v="2018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d v="2015-08-13T08:46:49"/>
    <x v="2018"/>
    <x v="0"/>
  </r>
  <r>
    <n v="2019"/>
    <x v="2019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d v="2016-09-22T17:00:21"/>
    <x v="2019"/>
    <x v="2"/>
  </r>
  <r>
    <n v="2020"/>
    <x v="2020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d v="2014-05-14T23:04:00"/>
    <x v="2020"/>
    <x v="3"/>
  </r>
  <r>
    <n v="2021"/>
    <x v="2021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d v="2014-09-24T01:41:37"/>
    <x v="2021"/>
    <x v="3"/>
  </r>
  <r>
    <n v="2022"/>
    <x v="2022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d v="2016-06-11T13:39:32"/>
    <x v="2022"/>
    <x v="2"/>
  </r>
  <r>
    <n v="2023"/>
    <x v="2023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d v="2015-06-11T10:05:53"/>
    <x v="2023"/>
    <x v="0"/>
  </r>
  <r>
    <n v="2024"/>
    <x v="2024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d v="2012-08-13T03:00:00"/>
    <x v="2024"/>
    <x v="5"/>
  </r>
  <r>
    <n v="2025"/>
    <x v="2025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d v="2015-06-11T04:25:46"/>
    <x v="2025"/>
    <x v="0"/>
  </r>
  <r>
    <n v="2026"/>
    <x v="2026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d v="2014-04-21T03:59:00"/>
    <x v="2026"/>
    <x v="3"/>
  </r>
  <r>
    <n v="2027"/>
    <x v="2027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d v="2015-03-30T18:31:59"/>
    <x v="2027"/>
    <x v="0"/>
  </r>
  <r>
    <n v="2028"/>
    <x v="2028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d v="2010-03-15T21:55:00"/>
    <x v="2028"/>
    <x v="7"/>
  </r>
  <r>
    <n v="2029"/>
    <x v="2029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d v="2014-08-27T00:31:21"/>
    <x v="2029"/>
    <x v="3"/>
  </r>
  <r>
    <n v="2030"/>
    <x v="2030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d v="2012-11-29T23:54:56"/>
    <x v="2030"/>
    <x v="5"/>
  </r>
  <r>
    <n v="2031"/>
    <x v="2031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d v="2015-01-09T01:00:00"/>
    <x v="2031"/>
    <x v="3"/>
  </r>
  <r>
    <n v="2032"/>
    <x v="2032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d v="2016-12-15T05:00:00"/>
    <x v="2032"/>
    <x v="2"/>
  </r>
  <r>
    <n v="2033"/>
    <x v="2033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d v="2014-04-26T01:58:38"/>
    <x v="2033"/>
    <x v="3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d v="2015-05-07T06:58:00"/>
    <x v="2034"/>
    <x v="0"/>
  </r>
  <r>
    <n v="2035"/>
    <x v="2035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d v="2015-12-19T01:00:00"/>
    <x v="2035"/>
    <x v="0"/>
  </r>
  <r>
    <n v="2036"/>
    <x v="2036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d v="2014-05-09T20:45:19"/>
    <x v="2036"/>
    <x v="3"/>
  </r>
  <r>
    <n v="2037"/>
    <x v="2037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d v="2013-12-30T06:02:33"/>
    <x v="2037"/>
    <x v="4"/>
  </r>
  <r>
    <n v="2038"/>
    <x v="2038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d v="2013-07-01T18:00:00"/>
    <x v="2038"/>
    <x v="4"/>
  </r>
  <r>
    <n v="2039"/>
    <x v="2039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d v="2016-12-01T04:59:00"/>
    <x v="2039"/>
    <x v="2"/>
  </r>
  <r>
    <n v="2040"/>
    <x v="2040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d v="2013-11-15T23:15:03"/>
    <x v="2040"/>
    <x v="4"/>
  </r>
  <r>
    <n v="2041"/>
    <x v="2041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d v="2016-11-10T13:37:07"/>
    <x v="2041"/>
    <x v="2"/>
  </r>
  <r>
    <n v="2042"/>
    <x v="2042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d v="2016-01-22T16:59:34"/>
    <x v="2042"/>
    <x v="0"/>
  </r>
  <r>
    <n v="2043"/>
    <x v="2043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d v="2016-12-11T04:59:00"/>
    <x v="2043"/>
    <x v="2"/>
  </r>
  <r>
    <n v="2044"/>
    <x v="2044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d v="2015-06-13T16:25:14"/>
    <x v="2044"/>
    <x v="0"/>
  </r>
  <r>
    <n v="2045"/>
    <x v="2045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d v="2012-07-09T02:07:27"/>
    <x v="2045"/>
    <x v="5"/>
  </r>
  <r>
    <n v="2046"/>
    <x v="2046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d v="2013-05-23T04:07:24"/>
    <x v="2046"/>
    <x v="4"/>
  </r>
  <r>
    <n v="2047"/>
    <x v="2047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d v="2015-04-17T00:00:00"/>
    <x v="2047"/>
    <x v="0"/>
  </r>
  <r>
    <n v="2048"/>
    <x v="2048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d v="2013-05-23T15:38:11"/>
    <x v="2048"/>
    <x v="4"/>
  </r>
  <r>
    <n v="2049"/>
    <x v="2049"/>
    <s v="Keyless. Alarm secured. GPS tracking."/>
    <n v="50000"/>
    <n v="60095.35"/>
    <x v="0"/>
    <s v="GB"/>
    <s v="GBP"/>
    <n v="1386025140"/>
    <n v="1382963963"/>
    <b v="0"/>
    <n v="742"/>
    <b v="1"/>
    <x v="30"/>
    <d v="2013-12-02T22:59:00"/>
    <x v="2049"/>
    <x v="4"/>
  </r>
  <r>
    <n v="2050"/>
    <x v="2050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d v="2015-05-31T01:42:58"/>
    <x v="2050"/>
    <x v="0"/>
  </r>
  <r>
    <n v="2051"/>
    <x v="2051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d v="2013-12-26T00:32:17"/>
    <x v="2051"/>
    <x v="4"/>
  </r>
  <r>
    <n v="2052"/>
    <x v="2052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d v="2016-02-20T02:00:53"/>
    <x v="2052"/>
    <x v="2"/>
  </r>
  <r>
    <n v="2053"/>
    <x v="2053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d v="2015-11-25T15:49:11"/>
    <x v="2053"/>
    <x v="0"/>
  </r>
  <r>
    <n v="2054"/>
    <x v="2054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d v="2014-05-02T12:30:10"/>
    <x v="2054"/>
    <x v="3"/>
  </r>
  <r>
    <n v="2055"/>
    <x v="2055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d v="2014-12-03T04:00:00"/>
    <x v="2055"/>
    <x v="3"/>
  </r>
  <r>
    <n v="2056"/>
    <x v="2056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d v="2013-04-17T18:15:42"/>
    <x v="2056"/>
    <x v="4"/>
  </r>
  <r>
    <n v="2057"/>
    <x v="2057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d v="2016-02-26T11:52:12"/>
    <x v="2057"/>
    <x v="2"/>
  </r>
  <r>
    <n v="2058"/>
    <x v="2058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d v="2015-03-02T20:00:00"/>
    <x v="2058"/>
    <x v="0"/>
  </r>
  <r>
    <n v="2059"/>
    <x v="2059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d v="2016-01-31T21:59:00"/>
    <x v="2059"/>
    <x v="0"/>
  </r>
  <r>
    <n v="2060"/>
    <x v="2060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d v="2014-07-23T15:25:50"/>
    <x v="2060"/>
    <x v="3"/>
  </r>
  <r>
    <n v="2061"/>
    <x v="2061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d v="2016-12-31T18:20:54"/>
    <x v="2061"/>
    <x v="2"/>
  </r>
  <r>
    <n v="2062"/>
    <x v="2062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d v="2016-03-24T08:11:38"/>
    <x v="2062"/>
    <x v="2"/>
  </r>
  <r>
    <n v="2063"/>
    <x v="2063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d v="2016-05-15T17:35:01"/>
    <x v="2063"/>
    <x v="2"/>
  </r>
  <r>
    <n v="2064"/>
    <x v="2064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d v="2013-05-31T12:00:00"/>
    <x v="2064"/>
    <x v="4"/>
  </r>
  <r>
    <n v="2065"/>
    <x v="2065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d v="2013-12-25T08:00:29"/>
    <x v="2065"/>
    <x v="4"/>
  </r>
  <r>
    <n v="2066"/>
    <x v="2066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d v="2014-08-23T18:31:23"/>
    <x v="2066"/>
    <x v="3"/>
  </r>
  <r>
    <n v="2067"/>
    <x v="2067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d v="2015-05-24T20:29:36"/>
    <x v="2067"/>
    <x v="0"/>
  </r>
  <r>
    <n v="2068"/>
    <x v="2068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d v="2016-10-20T20:11:55"/>
    <x v="2068"/>
    <x v="2"/>
  </r>
  <r>
    <n v="2069"/>
    <x v="2069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d v="2016-01-02T23:19:51"/>
    <x v="2069"/>
    <x v="0"/>
  </r>
  <r>
    <n v="2070"/>
    <x v="2070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d v="2016-06-28T15:45:23"/>
    <x v="2070"/>
    <x v="2"/>
  </r>
  <r>
    <n v="2071"/>
    <x v="2071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d v="2016-10-02T06:41:24"/>
    <x v="2071"/>
    <x v="2"/>
  </r>
  <r>
    <n v="2072"/>
    <x v="2072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d v="2016-05-07T13:57:12"/>
    <x v="2072"/>
    <x v="2"/>
  </r>
  <r>
    <n v="2073"/>
    <x v="2073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d v="2015-05-08T16:01:58"/>
    <x v="2073"/>
    <x v="0"/>
  </r>
  <r>
    <n v="2074"/>
    <x v="2074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d v="2016-05-06T19:49:42"/>
    <x v="2074"/>
    <x v="2"/>
  </r>
  <r>
    <n v="2075"/>
    <x v="2075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d v="2013-07-25T16:21:28"/>
    <x v="2075"/>
    <x v="4"/>
  </r>
  <r>
    <n v="2076"/>
    <x v="2076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d v="2014-07-23T21:08:09"/>
    <x v="2076"/>
    <x v="3"/>
  </r>
  <r>
    <n v="2077"/>
    <x v="2077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d v="2015-06-05T21:00:00"/>
    <x v="2077"/>
    <x v="0"/>
  </r>
  <r>
    <n v="2078"/>
    <x v="2078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d v="2016-12-18T18:30:57"/>
    <x v="2078"/>
    <x v="2"/>
  </r>
  <r>
    <n v="2079"/>
    <x v="2079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d v="2015-06-25T19:00:00"/>
    <x v="2079"/>
    <x v="0"/>
  </r>
  <r>
    <n v="2080"/>
    <x v="2080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d v="2015-11-11T23:58:20"/>
    <x v="2080"/>
    <x v="0"/>
  </r>
  <r>
    <n v="2081"/>
    <x v="2081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d v="2012-05-16T04:59:00"/>
    <x v="2081"/>
    <x v="5"/>
  </r>
  <r>
    <n v="2082"/>
    <x v="2082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d v="2011-11-24T03:53:16"/>
    <x v="2082"/>
    <x v="6"/>
  </r>
  <r>
    <n v="2083"/>
    <x v="2083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d v="2012-06-04T17:19:55"/>
    <x v="2083"/>
    <x v="5"/>
  </r>
  <r>
    <n v="2084"/>
    <x v="2084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d v="2014-05-04T06:59:00"/>
    <x v="2084"/>
    <x v="3"/>
  </r>
  <r>
    <n v="2085"/>
    <x v="2085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d v="2012-07-15T20:03:07"/>
    <x v="2085"/>
    <x v="5"/>
  </r>
  <r>
    <n v="2086"/>
    <x v="2086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d v="2011-12-14T04:59:00"/>
    <x v="2086"/>
    <x v="6"/>
  </r>
  <r>
    <n v="2087"/>
    <x v="2087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d v="2011-09-08T04:54:18"/>
    <x v="2087"/>
    <x v="6"/>
  </r>
  <r>
    <n v="2088"/>
    <x v="2088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d v="2010-09-11T03:59:00"/>
    <x v="2088"/>
    <x v="7"/>
  </r>
  <r>
    <n v="2089"/>
    <x v="2089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d v="2013-08-02T01:49:54"/>
    <x v="2089"/>
    <x v="4"/>
  </r>
  <r>
    <n v="2090"/>
    <x v="2090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d v="2013-02-24T09:09:15"/>
    <x v="2090"/>
    <x v="4"/>
  </r>
  <r>
    <n v="2091"/>
    <x v="2091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d v="2011-03-01T20:00:00"/>
    <x v="2091"/>
    <x v="6"/>
  </r>
  <r>
    <n v="2092"/>
    <x v="2092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d v="2011-10-07T16:58:52"/>
    <x v="2092"/>
    <x v="6"/>
  </r>
  <r>
    <n v="2093"/>
    <x v="2093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d v="2012-12-22T21:30:32"/>
    <x v="2093"/>
    <x v="5"/>
  </r>
  <r>
    <n v="2094"/>
    <x v="2094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d v="2012-03-05T03:00:00"/>
    <x v="2094"/>
    <x v="5"/>
  </r>
  <r>
    <n v="2095"/>
    <x v="2095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d v="2011-10-02T17:36:13"/>
    <x v="2095"/>
    <x v="6"/>
  </r>
  <r>
    <n v="2096"/>
    <x v="2096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d v="2012-10-26T03:59:00"/>
    <x v="2096"/>
    <x v="5"/>
  </r>
  <r>
    <n v="2097"/>
    <x v="2097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d v="2011-12-01T15:02:15"/>
    <x v="2097"/>
    <x v="6"/>
  </r>
  <r>
    <n v="2098"/>
    <x v="2098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d v="2012-03-08T02:43:55"/>
    <x v="2098"/>
    <x v="5"/>
  </r>
  <r>
    <n v="2099"/>
    <x v="2099"/>
    <s v="Our tour van died, we need help!"/>
    <n v="3000"/>
    <n v="3971"/>
    <x v="0"/>
    <s v="US"/>
    <s v="USD"/>
    <n v="1435808400"/>
    <n v="1434650084"/>
    <b v="0"/>
    <n v="63"/>
    <b v="1"/>
    <x v="14"/>
    <d v="2015-07-02T03:40:00"/>
    <x v="2099"/>
    <x v="0"/>
  </r>
  <r>
    <n v="2100"/>
    <x v="2100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d v="2012-06-30T03:59:00"/>
    <x v="2100"/>
    <x v="5"/>
  </r>
  <r>
    <n v="2101"/>
    <x v="2101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d v="2012-02-13T03:35:14"/>
    <x v="2101"/>
    <x v="6"/>
  </r>
  <r>
    <n v="2102"/>
    <x v="2102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d v="2011-05-05T20:50:48"/>
    <x v="2102"/>
    <x v="6"/>
  </r>
  <r>
    <n v="2103"/>
    <x v="2103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d v="2012-11-09T19:07:07"/>
    <x v="2103"/>
    <x v="5"/>
  </r>
  <r>
    <n v="2104"/>
    <x v="2104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d v="2013-05-31T00:00:00"/>
    <x v="2104"/>
    <x v="4"/>
  </r>
  <r>
    <n v="2105"/>
    <x v="2105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d v="2014-11-21T04:00:00"/>
    <x v="2105"/>
    <x v="3"/>
  </r>
  <r>
    <n v="2106"/>
    <x v="2106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d v="2013-01-26T05:09:34"/>
    <x v="2106"/>
    <x v="5"/>
  </r>
  <r>
    <n v="2107"/>
    <x v="2107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d v="2014-11-12T18:03:13"/>
    <x v="2107"/>
    <x v="3"/>
  </r>
  <r>
    <n v="2108"/>
    <x v="2108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d v="2012-09-10T03:55:00"/>
    <x v="2108"/>
    <x v="5"/>
  </r>
  <r>
    <n v="2109"/>
    <x v="2109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d v="2015-07-05T17:00:17"/>
    <x v="2109"/>
    <x v="0"/>
  </r>
  <r>
    <n v="2110"/>
    <x v="2110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d v="2014-05-28T04:59:00"/>
    <x v="2110"/>
    <x v="3"/>
  </r>
  <r>
    <n v="2111"/>
    <x v="2111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d v="2011-08-15T01:00:00"/>
    <x v="2111"/>
    <x v="6"/>
  </r>
  <r>
    <n v="2112"/>
    <x v="2112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d v="2013-04-15T22:16:33"/>
    <x v="2112"/>
    <x v="4"/>
  </r>
  <r>
    <n v="2113"/>
    <x v="2113"/>
    <s v="Help us fund our second full-length album Honeycomb!"/>
    <n v="7000"/>
    <n v="7340"/>
    <x v="0"/>
    <s v="US"/>
    <s v="USD"/>
    <n v="1411505176"/>
    <n v="1408481176"/>
    <b v="0"/>
    <n v="107"/>
    <b v="1"/>
    <x v="14"/>
    <d v="2014-09-23T20:46:16"/>
    <x v="2113"/>
    <x v="3"/>
  </r>
  <r>
    <n v="2114"/>
    <x v="2114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d v="2010-12-09T04:59:00"/>
    <x v="2114"/>
    <x v="7"/>
  </r>
  <r>
    <n v="2115"/>
    <x v="2115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d v="2011-02-20T01:56:41"/>
    <x v="2115"/>
    <x v="6"/>
  </r>
  <r>
    <n v="2116"/>
    <x v="2116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d v="2012-10-02T18:40:03"/>
    <x v="2116"/>
    <x v="5"/>
  </r>
  <r>
    <n v="2117"/>
    <x v="2117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d v="2015-10-27T04:59:00"/>
    <x v="2117"/>
    <x v="0"/>
  </r>
  <r>
    <n v="2118"/>
    <x v="2118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d v="2011-07-24T20:08:56"/>
    <x v="2118"/>
    <x v="6"/>
  </r>
  <r>
    <n v="2119"/>
    <x v="2119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d v="2012-08-16T03:07:25"/>
    <x v="2119"/>
    <x v="5"/>
  </r>
  <r>
    <n v="2120"/>
    <x v="2120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d v="2014-01-01T23:08:56"/>
    <x v="2120"/>
    <x v="4"/>
  </r>
  <r>
    <n v="2121"/>
    <x v="2121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d v="2017-01-11T17:49:08"/>
    <x v="2121"/>
    <x v="2"/>
  </r>
  <r>
    <n v="2122"/>
    <x v="2122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d v="2017-01-07T07:12:49"/>
    <x v="2122"/>
    <x v="2"/>
  </r>
  <r>
    <n v="2123"/>
    <x v="2123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d v="2010-03-15T06:59:00"/>
    <x v="2123"/>
    <x v="7"/>
  </r>
  <r>
    <n v="2124"/>
    <x v="2124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d v="2010-11-30T05:00:00"/>
    <x v="2124"/>
    <x v="7"/>
  </r>
  <r>
    <n v="2125"/>
    <x v="2125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d v="2015-08-05T00:33:53"/>
    <x v="2125"/>
    <x v="0"/>
  </r>
  <r>
    <n v="2126"/>
    <x v="2126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d v="2014-12-08T23:21:27"/>
    <x v="2126"/>
    <x v="3"/>
  </r>
  <r>
    <n v="2127"/>
    <x v="2127"/>
    <s v="Three Monkeys is an audio adventure game for PC."/>
    <n v="28000"/>
    <n v="8076"/>
    <x v="2"/>
    <s v="GB"/>
    <s v="GBP"/>
    <n v="1426158463"/>
    <n v="1423570063"/>
    <b v="0"/>
    <n v="236"/>
    <b v="0"/>
    <x v="17"/>
    <d v="2015-03-12T11:07:43"/>
    <x v="2127"/>
    <x v="0"/>
  </r>
  <r>
    <n v="2128"/>
    <x v="2128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d v="2014-09-21T18:32:49"/>
    <x v="2128"/>
    <x v="3"/>
  </r>
  <r>
    <n v="2129"/>
    <x v="2129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d v="2016-03-10T00:35:00"/>
    <x v="2129"/>
    <x v="2"/>
  </r>
  <r>
    <n v="2130"/>
    <x v="2130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d v="2014-08-16T02:04:23"/>
    <x v="2130"/>
    <x v="3"/>
  </r>
  <r>
    <n v="2131"/>
    <x v="2131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d v="2015-07-12T04:58:11"/>
    <x v="2131"/>
    <x v="0"/>
  </r>
  <r>
    <n v="2132"/>
    <x v="2132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d v="2014-02-03T11:41:32"/>
    <x v="2132"/>
    <x v="3"/>
  </r>
  <r>
    <n v="2133"/>
    <x v="2133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d v="2011-04-24T06:59:00"/>
    <x v="2133"/>
    <x v="6"/>
  </r>
  <r>
    <n v="2134"/>
    <x v="2134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d v="2013-04-27T21:16:31"/>
    <x v="2134"/>
    <x v="4"/>
  </r>
  <r>
    <n v="2135"/>
    <x v="2135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d v="2012-10-04T23:07:13"/>
    <x v="2135"/>
    <x v="5"/>
  </r>
  <r>
    <n v="2136"/>
    <x v="2136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d v="2013-10-19T12:13:06"/>
    <x v="2136"/>
    <x v="4"/>
  </r>
  <r>
    <n v="2137"/>
    <x v="2137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d v="2014-12-05T18:30:29"/>
    <x v="2137"/>
    <x v="3"/>
  </r>
  <r>
    <n v="2138"/>
    <x v="2138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d v="2013-11-09T01:18:59"/>
    <x v="2138"/>
    <x v="4"/>
  </r>
  <r>
    <n v="2139"/>
    <x v="2139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d v="2016-11-03T18:00:08"/>
    <x v="2139"/>
    <x v="2"/>
  </r>
  <r>
    <n v="2140"/>
    <x v="2140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d v="2013-01-11T20:00:24"/>
    <x v="2140"/>
    <x v="5"/>
  </r>
  <r>
    <n v="2141"/>
    <x v="2141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d v="2014-11-14T06:39:19"/>
    <x v="2141"/>
    <x v="3"/>
  </r>
  <r>
    <n v="2142"/>
    <x v="2142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d v="2015-12-30T16:50:10"/>
    <x v="2142"/>
    <x v="0"/>
  </r>
  <r>
    <n v="2143"/>
    <x v="2143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d v="2010-07-21T19:00:00"/>
    <x v="2143"/>
    <x v="7"/>
  </r>
  <r>
    <n v="2144"/>
    <x v="2144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d v="2013-09-14T13:07:20"/>
    <x v="2144"/>
    <x v="4"/>
  </r>
  <r>
    <n v="2145"/>
    <x v="2145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d v="2013-11-27T06:41:54"/>
    <x v="2145"/>
    <x v="4"/>
  </r>
  <r>
    <n v="2146"/>
    <x v="2146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d v="2016-02-11T16:18:30"/>
    <x v="2146"/>
    <x v="2"/>
  </r>
  <r>
    <n v="2147"/>
    <x v="2147"/>
    <s v="A Point and Click Adventure on Steroids."/>
    <n v="390000"/>
    <n v="2716"/>
    <x v="2"/>
    <s v="US"/>
    <s v="USD"/>
    <n v="1416125148"/>
    <n v="1413356748"/>
    <b v="0"/>
    <n v="55"/>
    <b v="0"/>
    <x v="17"/>
    <d v="2014-11-16T08:05:48"/>
    <x v="2147"/>
    <x v="3"/>
  </r>
  <r>
    <n v="2148"/>
    <x v="2148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d v="2015-04-02T16:36:22"/>
    <x v="2148"/>
    <x v="0"/>
  </r>
  <r>
    <n v="2149"/>
    <x v="2149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d v="2010-07-31T00:00:00"/>
    <x v="2149"/>
    <x v="7"/>
  </r>
  <r>
    <n v="2150"/>
    <x v="2150"/>
    <s v="A pixel styled open world detective game."/>
    <n v="50000"/>
    <n v="405"/>
    <x v="2"/>
    <s v="NO"/>
    <s v="NOK"/>
    <n v="1468392599"/>
    <n v="1465800599"/>
    <b v="0"/>
    <n v="4"/>
    <b v="0"/>
    <x v="17"/>
    <d v="2016-07-13T06:49:59"/>
    <x v="2150"/>
    <x v="2"/>
  </r>
  <r>
    <n v="2151"/>
    <x v="2151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d v="2016-06-29T20:20:14"/>
    <x v="2151"/>
    <x v="2"/>
  </r>
  <r>
    <n v="2152"/>
    <x v="2152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d v="2014-03-15T18:58:29"/>
    <x v="2152"/>
    <x v="3"/>
  </r>
  <r>
    <n v="2153"/>
    <x v="2153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d v="2015-01-10T07:59:00"/>
    <x v="2153"/>
    <x v="3"/>
  </r>
  <r>
    <n v="2154"/>
    <x v="2154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d v="2014-01-28T15:10:27"/>
    <x v="2154"/>
    <x v="3"/>
  </r>
  <r>
    <n v="2155"/>
    <x v="2155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d v="2016-03-31T16:56:25"/>
    <x v="2155"/>
    <x v="2"/>
  </r>
  <r>
    <n v="2156"/>
    <x v="2156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d v="2013-09-16T20:30:06"/>
    <x v="2156"/>
    <x v="4"/>
  </r>
  <r>
    <n v="2157"/>
    <x v="2157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d v="2016-12-23T07:59:00"/>
    <x v="2157"/>
    <x v="2"/>
  </r>
  <r>
    <n v="2158"/>
    <x v="2158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d v="2013-02-04T20:29:34"/>
    <x v="2158"/>
    <x v="5"/>
  </r>
  <r>
    <n v="2159"/>
    <x v="2159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d v="2011-07-16T17:32:54"/>
    <x v="2159"/>
    <x v="6"/>
  </r>
  <r>
    <n v="2160"/>
    <x v="2160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d v="2012-05-19T17:05:05"/>
    <x v="2160"/>
    <x v="5"/>
  </r>
  <r>
    <n v="2161"/>
    <x v="2161"/>
    <s v="We're trying to fund hard copies of our debut album!"/>
    <n v="400"/>
    <n v="463"/>
    <x v="0"/>
    <s v="US"/>
    <s v="USD"/>
    <n v="1443040059"/>
    <n v="1440448059"/>
    <b v="0"/>
    <n v="13"/>
    <b v="1"/>
    <x v="11"/>
    <d v="2015-09-23T20:27:39"/>
    <x v="2161"/>
    <x v="0"/>
  </r>
  <r>
    <n v="2162"/>
    <x v="2162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d v="2014-07-24T18:23:11"/>
    <x v="2162"/>
    <x v="3"/>
  </r>
  <r>
    <n v="2163"/>
    <x v="2163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d v="2015-06-08T03:50:00"/>
    <x v="2163"/>
    <x v="0"/>
  </r>
  <r>
    <n v="2164"/>
    <x v="2164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d v="2016-06-25T03:59:00"/>
    <x v="2164"/>
    <x v="2"/>
  </r>
  <r>
    <n v="2165"/>
    <x v="2165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d v="2016-04-08T15:00:35"/>
    <x v="2165"/>
    <x v="2"/>
  </r>
  <r>
    <n v="2166"/>
    <x v="2166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d v="2014-12-05T21:06:58"/>
    <x v="2166"/>
    <x v="3"/>
  </r>
  <r>
    <n v="2167"/>
    <x v="2167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d v="2012-09-15T01:35:37"/>
    <x v="2167"/>
    <x v="5"/>
  </r>
  <r>
    <n v="2168"/>
    <x v="2168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d v="2017-02-10T05:00:00"/>
    <x v="2168"/>
    <x v="1"/>
  </r>
  <r>
    <n v="2169"/>
    <x v="2169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d v="2017-03-02T16:49:11"/>
    <x v="2169"/>
    <x v="1"/>
  </r>
  <r>
    <n v="2170"/>
    <x v="2170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d v="2015-08-22T18:00:22"/>
    <x v="2170"/>
    <x v="0"/>
  </r>
  <r>
    <n v="2171"/>
    <x v="2171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d v="2015-06-22T05:00:00"/>
    <x v="2171"/>
    <x v="0"/>
  </r>
  <r>
    <n v="2172"/>
    <x v="2172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d v="2015-04-18T13:55:20"/>
    <x v="2172"/>
    <x v="0"/>
  </r>
  <r>
    <n v="2173"/>
    <x v="2173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d v="2013-09-10T03:59:00"/>
    <x v="2173"/>
    <x v="4"/>
  </r>
  <r>
    <n v="2174"/>
    <x v="2174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d v="2016-05-05T13:01:47"/>
    <x v="2174"/>
    <x v="2"/>
  </r>
  <r>
    <n v="2175"/>
    <x v="2175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d v="2016-07-21T00:13:06"/>
    <x v="2175"/>
    <x v="2"/>
  </r>
  <r>
    <n v="2176"/>
    <x v="2176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d v="2015-05-02T15:11:49"/>
    <x v="2176"/>
    <x v="0"/>
  </r>
  <r>
    <n v="2177"/>
    <x v="2177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d v="2016-06-06T06:01:07"/>
    <x v="2177"/>
    <x v="2"/>
  </r>
  <r>
    <n v="2178"/>
    <x v="2178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d v="2017-01-18T15:16:37"/>
    <x v="2178"/>
    <x v="2"/>
  </r>
  <r>
    <n v="2179"/>
    <x v="2179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d v="2015-04-11T04:06:32"/>
    <x v="2179"/>
    <x v="0"/>
  </r>
  <r>
    <n v="2180"/>
    <x v="2180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d v="2015-11-13T17:04:28"/>
    <x v="2180"/>
    <x v="0"/>
  </r>
  <r>
    <n v="2181"/>
    <x v="2181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d v="2017-02-21T00:07:33"/>
    <x v="2181"/>
    <x v="1"/>
  </r>
  <r>
    <n v="2182"/>
    <x v="2182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d v="2014-10-02T21:37:05"/>
    <x v="2182"/>
    <x v="3"/>
  </r>
  <r>
    <n v="2183"/>
    <x v="2183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d v="2017-02-09T05:00:00"/>
    <x v="2183"/>
    <x v="1"/>
  </r>
  <r>
    <n v="2184"/>
    <x v="2184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d v="2016-01-25T16:00:00"/>
    <x v="2184"/>
    <x v="2"/>
  </r>
  <r>
    <n v="2185"/>
    <x v="2185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d v="2013-03-26T08:23:59"/>
    <x v="2185"/>
    <x v="4"/>
  </r>
  <r>
    <n v="2186"/>
    <x v="2186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d v="2016-09-07T02:00:00"/>
    <x v="2186"/>
    <x v="2"/>
  </r>
  <r>
    <n v="2187"/>
    <x v="2187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d v="2015-04-03T03:59:00"/>
    <x v="2187"/>
    <x v="0"/>
  </r>
  <r>
    <n v="2188"/>
    <x v="2188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d v="2016-10-25T17:00:00"/>
    <x v="2188"/>
    <x v="2"/>
  </r>
  <r>
    <n v="2189"/>
    <x v="2189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d v="2016-04-21T22:00:00"/>
    <x v="2189"/>
    <x v="2"/>
  </r>
  <r>
    <n v="2190"/>
    <x v="2190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d v="2016-03-23T06:59:00"/>
    <x v="2190"/>
    <x v="2"/>
  </r>
  <r>
    <n v="2191"/>
    <x v="2191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d v="2017-02-14T20:00:27"/>
    <x v="2191"/>
    <x v="1"/>
  </r>
  <r>
    <n v="2192"/>
    <x v="2192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d v="2016-12-15T23:00:00"/>
    <x v="2192"/>
    <x v="2"/>
  </r>
  <r>
    <n v="2193"/>
    <x v="2193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d v="2016-11-21T04:59:00"/>
    <x v="2193"/>
    <x v="2"/>
  </r>
  <r>
    <n v="2194"/>
    <x v="2194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d v="2016-03-26T17:11:30"/>
    <x v="2194"/>
    <x v="2"/>
  </r>
  <r>
    <n v="2195"/>
    <x v="2195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d v="2015-08-11T18:31:40"/>
    <x v="2195"/>
    <x v="0"/>
  </r>
  <r>
    <n v="2196"/>
    <x v="2196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d v="2016-12-02T07:00:00"/>
    <x v="2196"/>
    <x v="2"/>
  </r>
  <r>
    <n v="2197"/>
    <x v="2197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d v="2015-02-28T14:00:59"/>
    <x v="2197"/>
    <x v="0"/>
  </r>
  <r>
    <n v="2198"/>
    <x v="2198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d v="2015-11-14T13:20:00"/>
    <x v="2198"/>
    <x v="0"/>
  </r>
  <r>
    <n v="2199"/>
    <x v="2199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d v="2015-10-15T09:59:58"/>
    <x v="2199"/>
    <x v="0"/>
  </r>
  <r>
    <n v="2200"/>
    <x v="2200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d v="2015-07-06T03:00:00"/>
    <x v="2200"/>
    <x v="0"/>
  </r>
  <r>
    <n v="2201"/>
    <x v="2201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d v="2013-01-16T20:19:25"/>
    <x v="2201"/>
    <x v="4"/>
  </r>
  <r>
    <n v="2202"/>
    <x v="2202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d v="2012-11-01T20:22:48"/>
    <x v="2202"/>
    <x v="5"/>
  </r>
  <r>
    <n v="2203"/>
    <x v="2203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d v="2015-09-24T20:38:02"/>
    <x v="2203"/>
    <x v="0"/>
  </r>
  <r>
    <n v="2204"/>
    <x v="2204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d v="2013-03-09T07:28:39"/>
    <x v="2204"/>
    <x v="4"/>
  </r>
  <r>
    <n v="2205"/>
    <x v="2205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d v="2012-06-01T19:43:09"/>
    <x v="2205"/>
    <x v="5"/>
  </r>
  <r>
    <n v="2206"/>
    <x v="2206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d v="2012-04-16T06:10:24"/>
    <x v="2206"/>
    <x v="5"/>
  </r>
  <r>
    <n v="2207"/>
    <x v="2207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d v="2013-11-16T05:39:33"/>
    <x v="2207"/>
    <x v="4"/>
  </r>
  <r>
    <n v="2208"/>
    <x v="2208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d v="2012-04-07T04:00:00"/>
    <x v="2208"/>
    <x v="5"/>
  </r>
  <r>
    <n v="2209"/>
    <x v="2209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d v="2014-04-14T23:00:00"/>
    <x v="2209"/>
    <x v="3"/>
  </r>
  <r>
    <n v="2210"/>
    <x v="2210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d v="2012-04-14T17:36:00"/>
    <x v="2210"/>
    <x v="5"/>
  </r>
  <r>
    <n v="2211"/>
    <x v="2211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d v="2014-04-10T06:59:00"/>
    <x v="2211"/>
    <x v="3"/>
  </r>
  <r>
    <n v="2212"/>
    <x v="2212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d v="2013-11-04T01:00:00"/>
    <x v="2212"/>
    <x v="4"/>
  </r>
  <r>
    <n v="2213"/>
    <x v="2213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d v="2015-05-15T19:49:39"/>
    <x v="2213"/>
    <x v="0"/>
  </r>
  <r>
    <n v="2214"/>
    <x v="2214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d v="2014-02-06T19:00:48"/>
    <x v="2214"/>
    <x v="3"/>
  </r>
  <r>
    <n v="2215"/>
    <x v="2215"/>
    <s v="Ambient Electro Grind-fest!"/>
    <n v="550"/>
    <n v="860"/>
    <x v="0"/>
    <s v="US"/>
    <s v="USD"/>
    <n v="1331621940"/>
    <n v="1329671572"/>
    <b v="0"/>
    <n v="33"/>
    <b v="1"/>
    <x v="15"/>
    <d v="2012-03-13T06:59:00"/>
    <x v="2215"/>
    <x v="5"/>
  </r>
  <r>
    <n v="2216"/>
    <x v="2216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d v="2015-07-23T18:02:25"/>
    <x v="2216"/>
    <x v="0"/>
  </r>
  <r>
    <n v="2217"/>
    <x v="2217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d v="2015-11-02T08:00:00"/>
    <x v="2217"/>
    <x v="0"/>
  </r>
  <r>
    <n v="2218"/>
    <x v="2218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d v="2012-08-29T00:00:00"/>
    <x v="2218"/>
    <x v="5"/>
  </r>
  <r>
    <n v="2219"/>
    <x v="2219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d v="2015-08-19T17:15:12"/>
    <x v="2219"/>
    <x v="0"/>
  </r>
  <r>
    <n v="2220"/>
    <x v="2220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d v="2013-07-27T01:27:16"/>
    <x v="2220"/>
    <x v="4"/>
  </r>
  <r>
    <n v="2221"/>
    <x v="2221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d v="2016-04-23T00:00:00"/>
    <x v="2221"/>
    <x v="2"/>
  </r>
  <r>
    <n v="2222"/>
    <x v="2222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d v="2012-01-28T18:54:07"/>
    <x v="2222"/>
    <x v="6"/>
  </r>
  <r>
    <n v="2223"/>
    <x v="2223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d v="2015-06-27T15:22:48"/>
    <x v="2223"/>
    <x v="0"/>
  </r>
  <r>
    <n v="2224"/>
    <x v="2224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d v="2016-10-29T19:00:00"/>
    <x v="2224"/>
    <x v="2"/>
  </r>
  <r>
    <n v="2225"/>
    <x v="2225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d v="2014-09-21T19:00:15"/>
    <x v="2225"/>
    <x v="3"/>
  </r>
  <r>
    <n v="2226"/>
    <x v="2226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d v="2016-02-12T04:59:00"/>
    <x v="2226"/>
    <x v="2"/>
  </r>
  <r>
    <n v="2227"/>
    <x v="2227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d v="2013-11-13T20:22:35"/>
    <x v="2227"/>
    <x v="4"/>
  </r>
  <r>
    <n v="2228"/>
    <x v="2228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d v="2015-08-16T06:40:36"/>
    <x v="2228"/>
    <x v="0"/>
  </r>
  <r>
    <n v="2229"/>
    <x v="2229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d v="2013-09-03T04:00:00"/>
    <x v="2229"/>
    <x v="4"/>
  </r>
  <r>
    <n v="2230"/>
    <x v="2230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d v="2014-04-25T21:08:47"/>
    <x v="2230"/>
    <x v="3"/>
  </r>
  <r>
    <n v="2231"/>
    <x v="2231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d v="2013-06-25T05:00:00"/>
    <x v="2231"/>
    <x v="4"/>
  </r>
  <r>
    <n v="2232"/>
    <x v="2232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d v="2014-07-19T03:00:00"/>
    <x v="2232"/>
    <x v="3"/>
  </r>
  <r>
    <n v="2233"/>
    <x v="2233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d v="2015-12-14T00:00:00"/>
    <x v="2233"/>
    <x v="0"/>
  </r>
  <r>
    <n v="2234"/>
    <x v="2234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d v="2017-01-05T19:47:27"/>
    <x v="2234"/>
    <x v="2"/>
  </r>
  <r>
    <n v="2235"/>
    <x v="2235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d v="2015-03-28T23:31:51"/>
    <x v="2235"/>
    <x v="0"/>
  </r>
  <r>
    <n v="2236"/>
    <x v="2236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d v="2016-02-01T14:48:43"/>
    <x v="2236"/>
    <x v="2"/>
  </r>
  <r>
    <n v="2237"/>
    <x v="2237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d v="2014-11-12T07:59:00"/>
    <x v="2237"/>
    <x v="3"/>
  </r>
  <r>
    <n v="2238"/>
    <x v="2238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d v="2017-03-10T14:55:16"/>
    <x v="2238"/>
    <x v="1"/>
  </r>
  <r>
    <n v="2239"/>
    <x v="2239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d v="2013-12-01T04:02:00"/>
    <x v="2239"/>
    <x v="4"/>
  </r>
  <r>
    <n v="2240"/>
    <x v="2240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d v="2016-04-22T19:49:04"/>
    <x v="2240"/>
    <x v="2"/>
  </r>
  <r>
    <n v="2241"/>
    <x v="2241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d v="2017-03-02T19:51:40"/>
    <x v="2241"/>
    <x v="1"/>
  </r>
  <r>
    <n v="2242"/>
    <x v="2242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d v="2013-11-27T03:02:00"/>
    <x v="2242"/>
    <x v="4"/>
  </r>
  <r>
    <n v="2243"/>
    <x v="2243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d v="2017-03-13T03:00:00"/>
    <x v="2243"/>
    <x v="1"/>
  </r>
  <r>
    <n v="2244"/>
    <x v="2244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d v="2016-10-16T20:30:00"/>
    <x v="2244"/>
    <x v="2"/>
  </r>
  <r>
    <n v="2245"/>
    <x v="2245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d v="2014-02-21T18:00:00"/>
    <x v="2245"/>
    <x v="3"/>
  </r>
  <r>
    <n v="2246"/>
    <x v="2246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d v="2015-09-04T19:00:10"/>
    <x v="2246"/>
    <x v="0"/>
  </r>
  <r>
    <n v="2247"/>
    <x v="2247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d v="2015-07-29T15:59:25"/>
    <x v="2247"/>
    <x v="0"/>
  </r>
  <r>
    <n v="2248"/>
    <x v="2248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d v="2016-12-14T21:01:18"/>
    <x v="2248"/>
    <x v="2"/>
  </r>
  <r>
    <n v="2249"/>
    <x v="2249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d v="2013-04-02T15:52:45"/>
    <x v="2249"/>
    <x v="4"/>
  </r>
  <r>
    <n v="2250"/>
    <x v="2250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d v="2016-12-03T01:07:53"/>
    <x v="2250"/>
    <x v="2"/>
  </r>
  <r>
    <n v="2251"/>
    <x v="2251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d v="2014-08-16T08:17:57"/>
    <x v="2251"/>
    <x v="3"/>
  </r>
  <r>
    <n v="2252"/>
    <x v="2252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d v="2016-08-06T07:52:18"/>
    <x v="2252"/>
    <x v="2"/>
  </r>
  <r>
    <n v="2253"/>
    <x v="2253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d v="2015-11-18T16:09:07"/>
    <x v="2253"/>
    <x v="0"/>
  </r>
  <r>
    <n v="2254"/>
    <x v="2254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d v="2017-01-24T15:32:48"/>
    <x v="2254"/>
    <x v="1"/>
  </r>
  <r>
    <n v="2255"/>
    <x v="2255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d v="2016-05-07T22:50:51"/>
    <x v="2255"/>
    <x v="2"/>
  </r>
  <r>
    <n v="2256"/>
    <x v="2256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d v="2016-11-22T10:50:46"/>
    <x v="2256"/>
    <x v="2"/>
  </r>
  <r>
    <n v="2257"/>
    <x v="2257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d v="2016-06-19T23:00:00"/>
    <x v="2257"/>
    <x v="2"/>
  </r>
  <r>
    <n v="2258"/>
    <x v="2258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d v="2015-06-11T18:01:27"/>
    <x v="2258"/>
    <x v="0"/>
  </r>
  <r>
    <n v="2259"/>
    <x v="2259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d v="2016-12-08T19:18:56"/>
    <x v="2259"/>
    <x v="2"/>
  </r>
  <r>
    <n v="2260"/>
    <x v="2260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d v="2014-03-26T23:24:10"/>
    <x v="2260"/>
    <x v="3"/>
  </r>
  <r>
    <n v="2261"/>
    <x v="2261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d v="2017-02-14T17:23:40"/>
    <x v="2261"/>
    <x v="1"/>
  </r>
  <r>
    <n v="2262"/>
    <x v="2262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d v="2014-11-18T00:00:00"/>
    <x v="2262"/>
    <x v="3"/>
  </r>
  <r>
    <n v="2263"/>
    <x v="2263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d v="2015-01-31T19:58:33"/>
    <x v="2263"/>
    <x v="0"/>
  </r>
  <r>
    <n v="2264"/>
    <x v="2264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d v="2016-05-23T03:00:00"/>
    <x v="2264"/>
    <x v="2"/>
  </r>
  <r>
    <n v="2265"/>
    <x v="2265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d v="2016-11-22T20:28:27"/>
    <x v="2265"/>
    <x v="2"/>
  </r>
  <r>
    <n v="2266"/>
    <x v="2266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d v="2016-04-27T02:00:00"/>
    <x v="2266"/>
    <x v="2"/>
  </r>
  <r>
    <n v="2267"/>
    <x v="2267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d v="2014-12-21T01:00:00"/>
    <x v="2267"/>
    <x v="3"/>
  </r>
  <r>
    <n v="2268"/>
    <x v="2268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d v="2017-03-12T01:58:35"/>
    <x v="2268"/>
    <x v="1"/>
  </r>
  <r>
    <n v="2269"/>
    <x v="2269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d v="2017-03-07T05:00:00"/>
    <x v="2269"/>
    <x v="1"/>
  </r>
  <r>
    <n v="2270"/>
    <x v="2270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d v="2017-01-10T21:59:00"/>
    <x v="2270"/>
    <x v="2"/>
  </r>
  <r>
    <n v="2271"/>
    <x v="2271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d v="2016-12-10T00:00:04"/>
    <x v="2271"/>
    <x v="2"/>
  </r>
  <r>
    <n v="2272"/>
    <x v="2272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d v="2015-12-07T16:47:16"/>
    <x v="2272"/>
    <x v="0"/>
  </r>
  <r>
    <n v="2273"/>
    <x v="2273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d v="2017-03-12T12:10:42"/>
    <x v="2273"/>
    <x v="1"/>
  </r>
  <r>
    <n v="2274"/>
    <x v="2274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d v="2014-02-23T12:00:57"/>
    <x v="2274"/>
    <x v="3"/>
  </r>
  <r>
    <n v="2275"/>
    <x v="2275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d v="2014-12-22T14:47:59"/>
    <x v="2275"/>
    <x v="3"/>
  </r>
  <r>
    <n v="2276"/>
    <x v="2276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d v="2014-01-05T15:38:09"/>
    <x v="2276"/>
    <x v="4"/>
  </r>
  <r>
    <n v="2277"/>
    <x v="2277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d v="2012-02-27T16:17:03"/>
    <x v="2277"/>
    <x v="5"/>
  </r>
  <r>
    <n v="2278"/>
    <x v="2278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d v="2016-01-03T22:59:00"/>
    <x v="2278"/>
    <x v="0"/>
  </r>
  <r>
    <n v="2279"/>
    <x v="2279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d v="2015-02-04T04:00:00"/>
    <x v="2279"/>
    <x v="0"/>
  </r>
  <r>
    <n v="2280"/>
    <x v="2280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d v="2015-09-17T14:59:51"/>
    <x v="2280"/>
    <x v="0"/>
  </r>
  <r>
    <n v="2281"/>
    <x v="2281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d v="2011-07-25T06:50:00"/>
    <x v="2281"/>
    <x v="6"/>
  </r>
  <r>
    <n v="2282"/>
    <x v="2282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d v="2016-01-14T04:11:26"/>
    <x v="2282"/>
    <x v="0"/>
  </r>
  <r>
    <n v="2283"/>
    <x v="2283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d v="2012-05-09T02:00:04"/>
    <x v="2283"/>
    <x v="5"/>
  </r>
  <r>
    <n v="2284"/>
    <x v="2284"/>
    <s v="The Vinyl Skyway reunite to make a third album. "/>
    <n v="6000"/>
    <n v="6373.27"/>
    <x v="0"/>
    <s v="US"/>
    <s v="USD"/>
    <n v="1299902400"/>
    <n v="1297451245"/>
    <b v="0"/>
    <n v="59"/>
    <b v="1"/>
    <x v="11"/>
    <d v="2011-03-12T04:00:00"/>
    <x v="2284"/>
    <x v="6"/>
  </r>
  <r>
    <n v="2285"/>
    <x v="2285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d v="2012-06-29T04:27:23"/>
    <x v="2285"/>
    <x v="5"/>
  </r>
  <r>
    <n v="2286"/>
    <x v="2286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d v="2013-09-06T03:59:00"/>
    <x v="2286"/>
    <x v="4"/>
  </r>
  <r>
    <n v="2287"/>
    <x v="2287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d v="2014-06-23T16:01:00"/>
    <x v="2287"/>
    <x v="3"/>
  </r>
  <r>
    <n v="2288"/>
    <x v="2288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d v="2012-06-26T18:00:00"/>
    <x v="2288"/>
    <x v="5"/>
  </r>
  <r>
    <n v="2289"/>
    <x v="2289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d v="2013-12-06T23:22:00"/>
    <x v="2289"/>
    <x v="4"/>
  </r>
  <r>
    <n v="2290"/>
    <x v="2290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d v="2009-12-01T17:00:00"/>
    <x v="2290"/>
    <x v="8"/>
  </r>
  <r>
    <n v="2291"/>
    <x v="2291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d v="2012-04-23T04:00:00"/>
    <x v="2291"/>
    <x v="5"/>
  </r>
  <r>
    <n v="2292"/>
    <x v="2292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d v="2012-04-18T16:44:36"/>
    <x v="2292"/>
    <x v="5"/>
  </r>
  <r>
    <n v="2293"/>
    <x v="2293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d v="2012-09-25T03:59:00"/>
    <x v="2293"/>
    <x v="5"/>
  </r>
  <r>
    <n v="2294"/>
    <x v="2294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d v="2013-01-20T17:21:20"/>
    <x v="2294"/>
    <x v="5"/>
  </r>
  <r>
    <n v="2295"/>
    <x v="2295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d v="2013-01-26T22:54:16"/>
    <x v="2295"/>
    <x v="5"/>
  </r>
  <r>
    <n v="2296"/>
    <x v="2296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d v="2012-02-23T17:33:46"/>
    <x v="2296"/>
    <x v="5"/>
  </r>
  <r>
    <n v="2297"/>
    <x v="2297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d v="2012-03-14T03:59:00"/>
    <x v="2297"/>
    <x v="5"/>
  </r>
  <r>
    <n v="2298"/>
    <x v="2298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d v="2014-03-26T19:10:33"/>
    <x v="2298"/>
    <x v="3"/>
  </r>
  <r>
    <n v="2299"/>
    <x v="2299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d v="2011-02-06T00:46:49"/>
    <x v="2299"/>
    <x v="6"/>
  </r>
  <r>
    <n v="2300"/>
    <x v="2300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d v="2012-06-28T17:26:56"/>
    <x v="2300"/>
    <x v="5"/>
  </r>
  <r>
    <n v="2301"/>
    <x v="2301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d v="2013-06-21T03:31:36"/>
    <x v="2301"/>
    <x v="4"/>
  </r>
  <r>
    <n v="2302"/>
    <x v="2302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d v="2013-12-31T07:00:00"/>
    <x v="2302"/>
    <x v="4"/>
  </r>
  <r>
    <n v="2303"/>
    <x v="2303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d v="2011-12-13T03:39:56"/>
    <x v="2303"/>
    <x v="6"/>
  </r>
  <r>
    <n v="2304"/>
    <x v="2304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d v="2011-01-01T04:59:00"/>
    <x v="2304"/>
    <x v="7"/>
  </r>
  <r>
    <n v="2305"/>
    <x v="2305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d v="2014-08-08T18:00:00"/>
    <x v="2305"/>
    <x v="3"/>
  </r>
  <r>
    <n v="2306"/>
    <x v="2306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d v="2012-03-10T04:02:09"/>
    <x v="2306"/>
    <x v="5"/>
  </r>
  <r>
    <n v="2307"/>
    <x v="2307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d v="2012-05-05T19:15:28"/>
    <x v="2307"/>
    <x v="5"/>
  </r>
  <r>
    <n v="2308"/>
    <x v="2308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d v="2014-08-29T01:00:00"/>
    <x v="2308"/>
    <x v="3"/>
  </r>
  <r>
    <n v="2309"/>
    <x v="2309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d v="2013-03-09T23:42:17"/>
    <x v="2309"/>
    <x v="4"/>
  </r>
  <r>
    <n v="2310"/>
    <x v="2310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d v="2013-03-21T18:03:35"/>
    <x v="2310"/>
    <x v="4"/>
  </r>
  <r>
    <n v="2311"/>
    <x v="2311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d v="2014-05-07T00:06:29"/>
    <x v="2311"/>
    <x v="3"/>
  </r>
  <r>
    <n v="2312"/>
    <x v="2312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d v="2014-04-18T23:00:00"/>
    <x v="2312"/>
    <x v="3"/>
  </r>
  <r>
    <n v="2313"/>
    <x v="2313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d v="2012-05-03T23:00:26"/>
    <x v="2313"/>
    <x v="5"/>
  </r>
  <r>
    <n v="2314"/>
    <x v="2314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d v="2012-06-07T13:14:17"/>
    <x v="2314"/>
    <x v="5"/>
  </r>
  <r>
    <n v="2315"/>
    <x v="2315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d v="2012-05-05T17:25:43"/>
    <x v="2315"/>
    <x v="5"/>
  </r>
  <r>
    <n v="2316"/>
    <x v="2316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d v="2009-12-09T18:24:00"/>
    <x v="2316"/>
    <x v="8"/>
  </r>
  <r>
    <n v="2317"/>
    <x v="2317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d v="2010-02-15T05:00:00"/>
    <x v="2317"/>
    <x v="7"/>
  </r>
  <r>
    <n v="2318"/>
    <x v="2318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d v="2009-09-26T03:59:00"/>
    <x v="2318"/>
    <x v="8"/>
  </r>
  <r>
    <n v="2319"/>
    <x v="2319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d v="2013-12-15T01:58:05"/>
    <x v="2319"/>
    <x v="4"/>
  </r>
  <r>
    <n v="2320"/>
    <x v="2320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d v="2014-04-02T18:36:40"/>
    <x v="2320"/>
    <x v="3"/>
  </r>
  <r>
    <n v="2321"/>
    <x v="2321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d v="2017-04-04T05:15:01"/>
    <x v="2321"/>
    <x v="1"/>
  </r>
  <r>
    <n v="2322"/>
    <x v="2322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d v="2017-04-09T20:29:29"/>
    <x v="2322"/>
    <x v="1"/>
  </r>
  <r>
    <n v="2323"/>
    <x v="2323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d v="2017-03-20T18:07:27"/>
    <x v="2323"/>
    <x v="1"/>
  </r>
  <r>
    <n v="2324"/>
    <x v="2324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d v="2017-03-26T20:14:45"/>
    <x v="2324"/>
    <x v="1"/>
  </r>
  <r>
    <n v="2325"/>
    <x v="2325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d v="2017-03-29T23:32:11"/>
    <x v="2325"/>
    <x v="1"/>
  </r>
  <r>
    <n v="2326"/>
    <x v="2326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d v="2017-04-30T17:00:00"/>
    <x v="2326"/>
    <x v="1"/>
  </r>
  <r>
    <n v="2327"/>
    <x v="2327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d v="2014-08-26T22:00:40"/>
    <x v="2327"/>
    <x v="3"/>
  </r>
  <r>
    <n v="2328"/>
    <x v="2328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d v="2015-06-14T18:45:37"/>
    <x v="2328"/>
    <x v="0"/>
  </r>
  <r>
    <n v="2329"/>
    <x v="2329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d v="2014-07-17T14:59:06"/>
    <x v="2329"/>
    <x v="3"/>
  </r>
  <r>
    <n v="2330"/>
    <x v="2330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d v="2015-12-25T00:00:00"/>
    <x v="2330"/>
    <x v="0"/>
  </r>
  <r>
    <n v="2331"/>
    <x v="2331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d v="2014-08-18T00:08:10"/>
    <x v="2331"/>
    <x v="3"/>
  </r>
  <r>
    <n v="2332"/>
    <x v="2332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d v="2015-02-06T15:04:31"/>
    <x v="2332"/>
    <x v="0"/>
  </r>
  <r>
    <n v="2333"/>
    <x v="2333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d v="2014-05-29T17:50:00"/>
    <x v="2333"/>
    <x v="3"/>
  </r>
  <r>
    <n v="2334"/>
    <x v="2334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d v="2014-11-05T17:34:00"/>
    <x v="2334"/>
    <x v="3"/>
  </r>
  <r>
    <n v="2335"/>
    <x v="2335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d v="2014-06-11T13:44:03"/>
    <x v="2335"/>
    <x v="3"/>
  </r>
  <r>
    <n v="2336"/>
    <x v="2336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d v="2014-03-08T22:11:35"/>
    <x v="2336"/>
    <x v="3"/>
  </r>
  <r>
    <n v="2337"/>
    <x v="2337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d v="2014-06-26T15:22:23"/>
    <x v="2337"/>
    <x v="3"/>
  </r>
  <r>
    <n v="2338"/>
    <x v="2338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d v="2014-06-29T21:31:24"/>
    <x v="2338"/>
    <x v="3"/>
  </r>
  <r>
    <n v="2339"/>
    <x v="2339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d v="2016-12-19T07:59:00"/>
    <x v="2339"/>
    <x v="2"/>
  </r>
  <r>
    <n v="2340"/>
    <x v="2340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d v="2016-10-30T15:25:38"/>
    <x v="2340"/>
    <x v="2"/>
  </r>
  <r>
    <n v="2341"/>
    <x v="2341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d v="2015-07-12T19:31:44"/>
    <x v="2341"/>
    <x v="0"/>
  </r>
  <r>
    <n v="2342"/>
    <x v="2342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d v="2014-10-06T05:00:00"/>
    <x v="2342"/>
    <x v="3"/>
  </r>
  <r>
    <n v="2343"/>
    <x v="2343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d v="2016-01-08T19:47:00"/>
    <x v="2343"/>
    <x v="0"/>
  </r>
  <r>
    <n v="2344"/>
    <x v="2344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d v="2016-06-24T17:27:49"/>
    <x v="2344"/>
    <x v="2"/>
  </r>
  <r>
    <n v="2345"/>
    <x v="2345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d v="2015-03-31T23:39:00"/>
    <x v="2345"/>
    <x v="0"/>
  </r>
  <r>
    <n v="2346"/>
    <x v="2346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d v="2016-10-17T19:10:31"/>
    <x v="2346"/>
    <x v="2"/>
  </r>
  <r>
    <n v="2347"/>
    <x v="2347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d v="2016-08-25T14:34:36"/>
    <x v="2347"/>
    <x v="2"/>
  </r>
  <r>
    <n v="2348"/>
    <x v="2348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d v="2016-02-20T22:22:18"/>
    <x v="2348"/>
    <x v="0"/>
  </r>
  <r>
    <n v="2349"/>
    <x v="2349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d v="2015-08-11T18:37:08"/>
    <x v="2349"/>
    <x v="0"/>
  </r>
  <r>
    <n v="2350"/>
    <x v="2350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d v="2017-01-03T20:12:50"/>
    <x v="2350"/>
    <x v="2"/>
  </r>
  <r>
    <n v="2351"/>
    <x v="2351"/>
    <s v="Donate $30 or more and receive a free selfie stick."/>
    <n v="18900"/>
    <n v="108"/>
    <x v="1"/>
    <s v="NZ"/>
    <s v="NZD"/>
    <n v="1430360739"/>
    <n v="1427768739"/>
    <b v="0"/>
    <n v="7"/>
    <b v="0"/>
    <x v="7"/>
    <d v="2015-04-30T02:25:39"/>
    <x v="2351"/>
    <x v="0"/>
  </r>
  <r>
    <n v="2352"/>
    <x v="2352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d v="2015-06-06T15:12:32"/>
    <x v="2352"/>
    <x v="0"/>
  </r>
  <r>
    <n v="2353"/>
    <x v="2353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d v="2015-04-21T16:13:42"/>
    <x v="2353"/>
    <x v="0"/>
  </r>
  <r>
    <n v="2354"/>
    <x v="2354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d v="2015-01-10T17:21:00"/>
    <x v="2354"/>
    <x v="3"/>
  </r>
  <r>
    <n v="2355"/>
    <x v="2355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d v="2015-05-02T22:02:16"/>
    <x v="2355"/>
    <x v="0"/>
  </r>
  <r>
    <n v="2356"/>
    <x v="2356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d v="2015-06-05T18:48:24"/>
    <x v="2356"/>
    <x v="0"/>
  </r>
  <r>
    <n v="2357"/>
    <x v="2357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d v="2015-10-17T14:52:58"/>
    <x v="2357"/>
    <x v="0"/>
  </r>
  <r>
    <n v="2358"/>
    <x v="2358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d v="2015-01-31T00:39:00"/>
    <x v="2358"/>
    <x v="3"/>
  </r>
  <r>
    <n v="2359"/>
    <x v="2359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d v="2015-08-03T15:35:24"/>
    <x v="2359"/>
    <x v="0"/>
  </r>
  <r>
    <n v="2360"/>
    <x v="2360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d v="2016-02-07T16:58:00"/>
    <x v="2360"/>
    <x v="2"/>
  </r>
  <r>
    <n v="2361"/>
    <x v="2361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d v="2016-04-30T22:00:00"/>
    <x v="2361"/>
    <x v="2"/>
  </r>
  <r>
    <n v="2362"/>
    <x v="2362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d v="2014-12-11T16:31:10"/>
    <x v="2362"/>
    <x v="3"/>
  </r>
  <r>
    <n v="2363"/>
    <x v="2363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d v="2015-12-29T00:16:40"/>
    <x v="2363"/>
    <x v="0"/>
  </r>
  <r>
    <n v="2364"/>
    <x v="2364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d v="2015-10-26T22:25:56"/>
    <x v="2364"/>
    <x v="0"/>
  </r>
  <r>
    <n v="2365"/>
    <x v="2365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d v="2016-01-17T23:00:00"/>
    <x v="2365"/>
    <x v="0"/>
  </r>
  <r>
    <n v="2366"/>
    <x v="2366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d v="2015-10-21T12:45:33"/>
    <x v="2366"/>
    <x v="0"/>
  </r>
  <r>
    <n v="2367"/>
    <x v="2367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d v="2016-04-25T22:16:56"/>
    <x v="2367"/>
    <x v="2"/>
  </r>
  <r>
    <n v="2368"/>
    <x v="2368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d v="2015-04-14T16:19:25"/>
    <x v="2368"/>
    <x v="0"/>
  </r>
  <r>
    <n v="2369"/>
    <x v="2369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d v="2016-02-10T19:30:11"/>
    <x v="2369"/>
    <x v="2"/>
  </r>
  <r>
    <n v="2370"/>
    <x v="2370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d v="2014-12-18T04:32:21"/>
    <x v="2370"/>
    <x v="3"/>
  </r>
  <r>
    <n v="2371"/>
    <x v="2371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d v="2015-06-25T18:39:56"/>
    <x v="2371"/>
    <x v="0"/>
  </r>
  <r>
    <n v="2372"/>
    <x v="2372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d v="2015-04-24T01:39:31"/>
    <x v="2372"/>
    <x v="0"/>
  </r>
  <r>
    <n v="2373"/>
    <x v="2373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d v="2015-08-29T15:53:44"/>
    <x v="2373"/>
    <x v="0"/>
  </r>
  <r>
    <n v="2374"/>
    <x v="2374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d v="2015-02-12T20:14:20"/>
    <x v="2374"/>
    <x v="0"/>
  </r>
  <r>
    <n v="2375"/>
    <x v="2375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d v="2016-09-09T20:03:57"/>
    <x v="2375"/>
    <x v="2"/>
  </r>
  <r>
    <n v="2376"/>
    <x v="2376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d v="2015-12-10T22:12:46"/>
    <x v="2376"/>
    <x v="0"/>
  </r>
  <r>
    <n v="2377"/>
    <x v="2377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d v="2016-11-25T21:53:03"/>
    <x v="2377"/>
    <x v="2"/>
  </r>
  <r>
    <n v="2378"/>
    <x v="2378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d v="2015-08-26T00:18:50"/>
    <x v="2378"/>
    <x v="0"/>
  </r>
  <r>
    <n v="2379"/>
    <x v="2379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d v="2015-10-05T00:23:36"/>
    <x v="2379"/>
    <x v="0"/>
  </r>
  <r>
    <n v="2380"/>
    <x v="2380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d v="2015-10-01T19:02:22"/>
    <x v="2380"/>
    <x v="0"/>
  </r>
  <r>
    <n v="2381"/>
    <x v="2381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d v="2015-04-10T22:27:28"/>
    <x v="2381"/>
    <x v="0"/>
  </r>
  <r>
    <n v="2382"/>
    <x v="2382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d v="2015-08-04T04:30:03"/>
    <x v="2382"/>
    <x v="0"/>
  </r>
  <r>
    <n v="2383"/>
    <x v="2383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d v="2015-02-22T01:21:47"/>
    <x v="2383"/>
    <x v="0"/>
  </r>
  <r>
    <n v="2384"/>
    <x v="2384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d v="2014-11-14T02:37:23"/>
    <x v="2384"/>
    <x v="3"/>
  </r>
  <r>
    <n v="2385"/>
    <x v="2385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d v="2015-08-05T16:50:32"/>
    <x v="2385"/>
    <x v="0"/>
  </r>
  <r>
    <n v="2386"/>
    <x v="2386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d v="2015-01-10T20:07:04"/>
    <x v="2386"/>
    <x v="3"/>
  </r>
  <r>
    <n v="2387"/>
    <x v="2387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d v="2016-07-22T15:02:20"/>
    <x v="2387"/>
    <x v="2"/>
  </r>
  <r>
    <n v="2388"/>
    <x v="2388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d v="2015-01-15T19:29:00"/>
    <x v="2388"/>
    <x v="3"/>
  </r>
  <r>
    <n v="2389"/>
    <x v="2389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d v="2015-07-25T21:59:00"/>
    <x v="2389"/>
    <x v="0"/>
  </r>
  <r>
    <n v="2390"/>
    <x v="2390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d v="2015-01-04T06:17:44"/>
    <x v="2390"/>
    <x v="3"/>
  </r>
  <r>
    <n v="2391"/>
    <x v="2391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d v="2015-03-31T18:04:04"/>
    <x v="2391"/>
    <x v="0"/>
  </r>
  <r>
    <n v="2392"/>
    <x v="2392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d v="2015-10-29T02:53:43"/>
    <x v="2392"/>
    <x v="0"/>
  </r>
  <r>
    <n v="2393"/>
    <x v="2393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d v="2015-08-08T15:33:37"/>
    <x v="2393"/>
    <x v="0"/>
  </r>
  <r>
    <n v="2394"/>
    <x v="2394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d v="2015-02-26T08:41:33"/>
    <x v="2394"/>
    <x v="0"/>
  </r>
  <r>
    <n v="2395"/>
    <x v="2395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d v="2017-01-10T08:57:00"/>
    <x v="2395"/>
    <x v="2"/>
  </r>
  <r>
    <n v="2396"/>
    <x v="2396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d v="2015-10-15T20:22:38"/>
    <x v="2396"/>
    <x v="0"/>
  </r>
  <r>
    <n v="2397"/>
    <x v="2397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d v="2015-01-02T21:14:16"/>
    <x v="2397"/>
    <x v="3"/>
  </r>
  <r>
    <n v="2398"/>
    <x v="2398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d v="2015-07-02T21:59:44"/>
    <x v="2398"/>
    <x v="0"/>
  </r>
  <r>
    <n v="2399"/>
    <x v="2399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d v="2014-12-18T20:28:26"/>
    <x v="2399"/>
    <x v="3"/>
  </r>
  <r>
    <n v="2400"/>
    <x v="2400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d v="2016-04-14T06:26:04"/>
    <x v="2400"/>
    <x v="2"/>
  </r>
  <r>
    <n v="2401"/>
    <x v="2401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d v="2016-03-05T19:44:56"/>
    <x v="2401"/>
    <x v="2"/>
  </r>
  <r>
    <n v="2402"/>
    <x v="2402"/>
    <s v="Small town, delicious treats, and a mobile truck"/>
    <n v="12000"/>
    <n v="52"/>
    <x v="2"/>
    <s v="US"/>
    <s v="USD"/>
    <n v="1431533931"/>
    <n v="1428941931"/>
    <b v="0"/>
    <n v="1"/>
    <b v="0"/>
    <x v="19"/>
    <d v="2015-05-13T16:18:51"/>
    <x v="2402"/>
    <x v="0"/>
  </r>
  <r>
    <n v="2403"/>
    <x v="2403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d v="2016-03-30T20:10:58"/>
    <x v="2403"/>
    <x v="2"/>
  </r>
  <r>
    <n v="2404"/>
    <x v="2404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d v="2016-01-03T00:56:47"/>
    <x v="2404"/>
    <x v="0"/>
  </r>
  <r>
    <n v="2405"/>
    <x v="2405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d v="2016-09-03T14:02:55"/>
    <x v="2405"/>
    <x v="2"/>
  </r>
  <r>
    <n v="2406"/>
    <x v="2406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d v="2015-01-19T02:39:50"/>
    <x v="2406"/>
    <x v="3"/>
  </r>
  <r>
    <n v="2407"/>
    <x v="2407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d v="2015-04-11T06:00:00"/>
    <x v="2407"/>
    <x v="0"/>
  </r>
  <r>
    <n v="2408"/>
    <x v="2408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d v="2014-11-06T04:22:37"/>
    <x v="2408"/>
    <x v="3"/>
  </r>
  <r>
    <n v="2409"/>
    <x v="2409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d v="2015-08-18T21:01:15"/>
    <x v="2409"/>
    <x v="0"/>
  </r>
  <r>
    <n v="2410"/>
    <x v="2410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d v="2015-09-07T09:47:55"/>
    <x v="2410"/>
    <x v="0"/>
  </r>
  <r>
    <n v="2411"/>
    <x v="2411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d v="2015-08-25T17:34:42"/>
    <x v="2411"/>
    <x v="0"/>
  </r>
  <r>
    <n v="2412"/>
    <x v="2412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d v="2016-11-26T18:41:13"/>
    <x v="2412"/>
    <x v="2"/>
  </r>
  <r>
    <n v="2413"/>
    <x v="2413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d v="2014-05-31T23:30:00"/>
    <x v="2413"/>
    <x v="3"/>
  </r>
  <r>
    <n v="2414"/>
    <x v="2414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d v="2015-08-22T03:59:00"/>
    <x v="2414"/>
    <x v="0"/>
  </r>
  <r>
    <n v="2415"/>
    <x v="2415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d v="2016-07-15T20:42:26"/>
    <x v="2415"/>
    <x v="2"/>
  </r>
  <r>
    <n v="2416"/>
    <x v="2416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d v="2015-03-14T15:00:00"/>
    <x v="2416"/>
    <x v="0"/>
  </r>
  <r>
    <n v="2417"/>
    <x v="2417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d v="2014-08-10T21:13:07"/>
    <x v="2417"/>
    <x v="3"/>
  </r>
  <r>
    <n v="2418"/>
    <x v="2418"/>
    <s v="I want to start my food truck business."/>
    <n v="25000"/>
    <n v="5"/>
    <x v="2"/>
    <s v="US"/>
    <s v="USD"/>
    <n v="1427225644"/>
    <n v="1422045244"/>
    <b v="0"/>
    <n v="5"/>
    <b v="0"/>
    <x v="19"/>
    <d v="2015-03-24T19:34:04"/>
    <x v="2418"/>
    <x v="0"/>
  </r>
  <r>
    <n v="2419"/>
    <x v="2419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d v="2015-02-18T17:43:09"/>
    <x v="2419"/>
    <x v="3"/>
  </r>
  <r>
    <n v="2420"/>
    <x v="2420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d v="2014-11-10T01:41:35"/>
    <x v="2420"/>
    <x v="3"/>
  </r>
  <r>
    <n v="2421"/>
    <x v="2421"/>
    <s v="help me start Merrill's first hot dog cart in this empty lot"/>
    <n v="6000"/>
    <n v="1"/>
    <x v="2"/>
    <s v="US"/>
    <s v="USD"/>
    <n v="1424536196"/>
    <n v="1421944196"/>
    <b v="0"/>
    <n v="1"/>
    <b v="0"/>
    <x v="19"/>
    <d v="2015-02-21T16:29:56"/>
    <x v="2421"/>
    <x v="0"/>
  </r>
  <r>
    <n v="2422"/>
    <x v="2422"/>
    <s v="Family owned business serving BBQ and seafood to the public"/>
    <n v="500"/>
    <n v="1"/>
    <x v="2"/>
    <s v="US"/>
    <s v="USD"/>
    <n v="1426091036"/>
    <n v="1423502636"/>
    <b v="0"/>
    <n v="1"/>
    <b v="0"/>
    <x v="19"/>
    <d v="2015-03-11T16:23:56"/>
    <x v="2422"/>
    <x v="0"/>
  </r>
  <r>
    <n v="2423"/>
    <x v="2423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d v="2014-12-31T16:54:50"/>
    <x v="2423"/>
    <x v="3"/>
  </r>
  <r>
    <n v="2424"/>
    <x v="2424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d v="2014-10-27T21:25:08"/>
    <x v="2424"/>
    <x v="3"/>
  </r>
  <r>
    <n v="2425"/>
    <x v="2425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d v="2016-05-27T22:04:00"/>
    <x v="2425"/>
    <x v="2"/>
  </r>
  <r>
    <n v="2426"/>
    <x v="2426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d v="2015-08-08T04:04:52"/>
    <x v="2426"/>
    <x v="0"/>
  </r>
  <r>
    <n v="2427"/>
    <x v="2427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d v="2016-03-23T06:38:53"/>
    <x v="2427"/>
    <x v="2"/>
  </r>
  <r>
    <n v="2428"/>
    <x v="2428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d v="2015-03-12T17:49:11"/>
    <x v="2428"/>
    <x v="0"/>
  </r>
  <r>
    <n v="2429"/>
    <x v="2429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d v="2017-02-05T16:44:00"/>
    <x v="2429"/>
    <x v="2"/>
  </r>
  <r>
    <n v="2430"/>
    <x v="2430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d v="2016-02-12T03:08:24"/>
    <x v="2430"/>
    <x v="2"/>
  </r>
  <r>
    <n v="2431"/>
    <x v="2431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d v="2016-06-28T02:23:33"/>
    <x v="2431"/>
    <x v="2"/>
  </r>
  <r>
    <n v="2432"/>
    <x v="2432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d v="2015-03-08T05:14:57"/>
    <x v="2432"/>
    <x v="0"/>
  </r>
  <r>
    <n v="2433"/>
    <x v="2433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d v="2016-02-27T21:35:43"/>
    <x v="2433"/>
    <x v="2"/>
  </r>
  <r>
    <n v="2434"/>
    <x v="2434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d v="2015-08-04T04:27:54"/>
    <x v="2434"/>
    <x v="0"/>
  </r>
  <r>
    <n v="2435"/>
    <x v="2435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d v="2015-10-05T06:39:46"/>
    <x v="2435"/>
    <x v="0"/>
  </r>
  <r>
    <n v="2436"/>
    <x v="2436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d v="2016-01-29T14:46:10"/>
    <x v="2436"/>
    <x v="0"/>
  </r>
  <r>
    <n v="2437"/>
    <x v="2437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d v="2015-03-17T18:00:00"/>
    <x v="2437"/>
    <x v="0"/>
  </r>
  <r>
    <n v="2438"/>
    <x v="2438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d v="2015-12-07T22:57:42"/>
    <x v="2438"/>
    <x v="0"/>
  </r>
  <r>
    <n v="2439"/>
    <x v="2439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d v="2015-10-18T19:38:49"/>
    <x v="2439"/>
    <x v="0"/>
  </r>
  <r>
    <n v="2440"/>
    <x v="2440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d v="2016-02-13T21:35:13"/>
    <x v="2440"/>
    <x v="2"/>
  </r>
  <r>
    <n v="2441"/>
    <x v="2441"/>
    <s v="YOU can help Alchemy Pops POP up on a street near you!"/>
    <n v="7500"/>
    <n v="8091"/>
    <x v="0"/>
    <s v="US"/>
    <s v="USD"/>
    <n v="1437627540"/>
    <n v="1435806054"/>
    <b v="0"/>
    <n v="109"/>
    <b v="1"/>
    <x v="33"/>
    <d v="2015-07-23T04:59:00"/>
    <x v="2441"/>
    <x v="0"/>
  </r>
  <r>
    <n v="2442"/>
    <x v="2442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d v="2015-03-19T15:00:28"/>
    <x v="2442"/>
    <x v="0"/>
  </r>
  <r>
    <n v="2443"/>
    <x v="2443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d v="2014-08-15T15:00:22"/>
    <x v="2443"/>
    <x v="3"/>
  </r>
  <r>
    <n v="2444"/>
    <x v="2444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d v="2016-05-25T18:06:31"/>
    <x v="2444"/>
    <x v="2"/>
  </r>
  <r>
    <n v="2445"/>
    <x v="2445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d v="2015-09-26T04:33:41"/>
    <x v="2445"/>
    <x v="0"/>
  </r>
  <r>
    <n v="2446"/>
    <x v="2446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d v="2016-11-26T15:27:51"/>
    <x v="2446"/>
    <x v="2"/>
  </r>
  <r>
    <n v="2447"/>
    <x v="2447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d v="2016-11-12T04:00:00"/>
    <x v="2447"/>
    <x v="2"/>
  </r>
  <r>
    <n v="2448"/>
    <x v="2448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d v="2016-08-31T05:36:00"/>
    <x v="2448"/>
    <x v="2"/>
  </r>
  <r>
    <n v="2449"/>
    <x v="2449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d v="2014-11-30T04:25:15"/>
    <x v="2449"/>
    <x v="3"/>
  </r>
  <r>
    <n v="2450"/>
    <x v="2450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d v="2014-10-28T03:11:00"/>
    <x v="2450"/>
    <x v="3"/>
  </r>
  <r>
    <n v="2451"/>
    <x v="2451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d v="2017-03-05T21:48:10"/>
    <x v="2451"/>
    <x v="1"/>
  </r>
  <r>
    <n v="2452"/>
    <x v="2452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d v="2015-12-29T23:00:00"/>
    <x v="2452"/>
    <x v="0"/>
  </r>
  <r>
    <n v="2453"/>
    <x v="2453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d v="2017-02-02T16:36:49"/>
    <x v="2453"/>
    <x v="1"/>
  </r>
  <r>
    <n v="2454"/>
    <x v="2454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d v="2017-03-11T04:50:08"/>
    <x v="2454"/>
    <x v="1"/>
  </r>
  <r>
    <n v="2455"/>
    <x v="2455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d v="2016-04-20T18:45:50"/>
    <x v="2455"/>
    <x v="2"/>
  </r>
  <r>
    <n v="2456"/>
    <x v="2456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d v="2017-02-25T23:03:59"/>
    <x v="2456"/>
    <x v="1"/>
  </r>
  <r>
    <n v="2457"/>
    <x v="2457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d v="2016-03-24T13:27:36"/>
    <x v="2457"/>
    <x v="2"/>
  </r>
  <r>
    <n v="2458"/>
    <x v="2458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d v="2016-06-09T19:00:00"/>
    <x v="2458"/>
    <x v="2"/>
  </r>
  <r>
    <n v="2459"/>
    <x v="2459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d v="2016-03-23T14:18:05"/>
    <x v="2459"/>
    <x v="2"/>
  </r>
  <r>
    <n v="2460"/>
    <x v="2460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d v="2017-01-03T04:17:00"/>
    <x v="2460"/>
    <x v="2"/>
  </r>
  <r>
    <n v="2461"/>
    <x v="2461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d v="2011-10-01T03:00:00"/>
    <x v="2461"/>
    <x v="6"/>
  </r>
  <r>
    <n v="2462"/>
    <x v="2462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d v="2012-07-19T04:28:16"/>
    <x v="2462"/>
    <x v="5"/>
  </r>
  <r>
    <n v="2463"/>
    <x v="2463"/>
    <s v="Emma Ate The Lion's debut full length album"/>
    <n v="2000"/>
    <n v="2325"/>
    <x v="0"/>
    <s v="US"/>
    <s v="USD"/>
    <n v="1366138800"/>
    <n v="1362710425"/>
    <b v="0"/>
    <n v="75"/>
    <b v="1"/>
    <x v="14"/>
    <d v="2013-04-16T19:00:00"/>
    <x v="2463"/>
    <x v="4"/>
  </r>
  <r>
    <n v="2464"/>
    <x v="2464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d v="2015-09-30T19:29:00"/>
    <x v="2464"/>
    <x v="0"/>
  </r>
  <r>
    <n v="2465"/>
    <x v="2465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d v="2012-09-23T17:15:48"/>
    <x v="2465"/>
    <x v="5"/>
  </r>
  <r>
    <n v="2466"/>
    <x v="2466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d v="2013-05-09T02:27:33"/>
    <x v="2466"/>
    <x v="4"/>
  </r>
  <r>
    <n v="2467"/>
    <x v="2467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d v="2012-05-10T17:00:00"/>
    <x v="2467"/>
    <x v="5"/>
  </r>
  <r>
    <n v="2468"/>
    <x v="2468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d v="2012-10-28T05:00:00"/>
    <x v="2468"/>
    <x v="5"/>
  </r>
  <r>
    <n v="2469"/>
    <x v="2469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d v="2011-02-08T10:18:49"/>
    <x v="2469"/>
    <x v="6"/>
  </r>
  <r>
    <n v="2470"/>
    <x v="2470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d v="2012-05-24T01:47:35"/>
    <x v="2470"/>
    <x v="5"/>
  </r>
  <r>
    <n v="2471"/>
    <x v="2471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d v="2012-01-25T23:49:52"/>
    <x v="2471"/>
    <x v="6"/>
  </r>
  <r>
    <n v="2472"/>
    <x v="2472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d v="2010-09-04T01:03:00"/>
    <x v="2472"/>
    <x v="7"/>
  </r>
  <r>
    <n v="2473"/>
    <x v="2473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d v="2012-11-10T18:57:49"/>
    <x v="2473"/>
    <x v="5"/>
  </r>
  <r>
    <n v="2474"/>
    <x v="2474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d v="2010-10-11T00:16:16"/>
    <x v="2474"/>
    <x v="7"/>
  </r>
  <r>
    <n v="2475"/>
    <x v="2475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d v="2010-07-10T22:00:00"/>
    <x v="2475"/>
    <x v="7"/>
  </r>
  <r>
    <n v="2476"/>
    <x v="2476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d v="2014-11-03T08:52:50"/>
    <x v="2476"/>
    <x v="3"/>
  </r>
  <r>
    <n v="2477"/>
    <x v="823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d v="2012-08-12T16:35:45"/>
    <x v="2477"/>
    <x v="5"/>
  </r>
  <r>
    <n v="2478"/>
    <x v="2477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d v="2013-01-13T22:48:33"/>
    <x v="2478"/>
    <x v="5"/>
  </r>
  <r>
    <n v="2479"/>
    <x v="2478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d v="2012-07-28T02:00:00"/>
    <x v="2479"/>
    <x v="5"/>
  </r>
  <r>
    <n v="2480"/>
    <x v="2479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d v="2015-10-10T22:28:04"/>
    <x v="2480"/>
    <x v="0"/>
  </r>
  <r>
    <n v="2481"/>
    <x v="2480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d v="2012-04-30T15:30:08"/>
    <x v="2481"/>
    <x v="5"/>
  </r>
  <r>
    <n v="2482"/>
    <x v="2481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d v="2011-08-01T18:46:23"/>
    <x v="2482"/>
    <x v="6"/>
  </r>
  <r>
    <n v="2483"/>
    <x v="2482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d v="2012-05-01T17:00:03"/>
    <x v="2483"/>
    <x v="5"/>
  </r>
  <r>
    <n v="2484"/>
    <x v="2483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d v="2011-09-15T22:00:03"/>
    <x v="2484"/>
    <x v="6"/>
  </r>
  <r>
    <n v="2485"/>
    <x v="2484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d v="2011-10-12T23:57:59"/>
    <x v="2485"/>
    <x v="6"/>
  </r>
  <r>
    <n v="2486"/>
    <x v="2485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d v="2012-04-22T16:59:36"/>
    <x v="2486"/>
    <x v="5"/>
  </r>
  <r>
    <n v="2487"/>
    <x v="2486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d v="2012-05-27T01:59:57"/>
    <x v="2487"/>
    <x v="5"/>
  </r>
  <r>
    <n v="2488"/>
    <x v="2487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d v="2011-11-16T16:11:48"/>
    <x v="2488"/>
    <x v="6"/>
  </r>
  <r>
    <n v="2489"/>
    <x v="2488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d v="2013-05-09T16:33:59"/>
    <x v="2489"/>
    <x v="4"/>
  </r>
  <r>
    <n v="2490"/>
    <x v="2489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d v="2012-06-23T05:27:56"/>
    <x v="2490"/>
    <x v="5"/>
  </r>
  <r>
    <n v="2491"/>
    <x v="2490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d v="2011-01-16T01:51:00"/>
    <x v="2491"/>
    <x v="7"/>
  </r>
  <r>
    <n v="2492"/>
    <x v="2491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d v="2012-06-16T09:59:00"/>
    <x v="2492"/>
    <x v="5"/>
  </r>
  <r>
    <n v="2493"/>
    <x v="2492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d v="2013-04-29T04:02:20"/>
    <x v="2493"/>
    <x v="4"/>
  </r>
  <r>
    <n v="2494"/>
    <x v="2493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d v="2012-05-23T15:29:04"/>
    <x v="2494"/>
    <x v="5"/>
  </r>
  <r>
    <n v="2495"/>
    <x v="2494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d v="2012-06-06T22:42:55"/>
    <x v="2495"/>
    <x v="5"/>
  </r>
  <r>
    <n v="2496"/>
    <x v="2495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d v="2013-03-29T22:54:52"/>
    <x v="2496"/>
    <x v="4"/>
  </r>
  <r>
    <n v="2497"/>
    <x v="2496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d v="2011-08-05T21:05:38"/>
    <x v="2497"/>
    <x v="6"/>
  </r>
  <r>
    <n v="2498"/>
    <x v="2497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d v="2015-01-27T23:13:07"/>
    <x v="2498"/>
    <x v="0"/>
  </r>
  <r>
    <n v="2499"/>
    <x v="2498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d v="2012-12-31T18:00:00"/>
    <x v="2499"/>
    <x v="5"/>
  </r>
  <r>
    <n v="2500"/>
    <x v="2499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d v="2012-06-23T18:32:55"/>
    <x v="2500"/>
    <x v="5"/>
  </r>
  <r>
    <n v="2501"/>
    <x v="2500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d v="2015-09-27T18:38:24"/>
    <x v="2501"/>
    <x v="0"/>
  </r>
  <r>
    <n v="2502"/>
    <x v="2501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d v="2014-09-21T19:48:38"/>
    <x v="2502"/>
    <x v="3"/>
  </r>
  <r>
    <n v="2503"/>
    <x v="2502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d v="2016-06-07T21:06:00"/>
    <x v="2503"/>
    <x v="2"/>
  </r>
  <r>
    <n v="2504"/>
    <x v="2503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d v="2014-11-15T01:22:14"/>
    <x v="2504"/>
    <x v="3"/>
  </r>
  <r>
    <n v="2505"/>
    <x v="2504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d v="2015-03-14T00:20:16"/>
    <x v="2505"/>
    <x v="0"/>
  </r>
  <r>
    <n v="2506"/>
    <x v="2505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d v="2015-10-03T21:00:00"/>
    <x v="2506"/>
    <x v="0"/>
  </r>
  <r>
    <n v="2507"/>
    <x v="2506"/>
    <s v="Unique dishes for a unique city!."/>
    <n v="42850"/>
    <n v="0"/>
    <x v="2"/>
    <s v="US"/>
    <s v="USD"/>
    <n v="1431308704"/>
    <n v="1428716704"/>
    <b v="0"/>
    <n v="0"/>
    <b v="0"/>
    <x v="34"/>
    <d v="2015-05-11T01:45:04"/>
    <x v="2507"/>
    <x v="0"/>
  </r>
  <r>
    <n v="2508"/>
    <x v="2507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d v="2014-08-14T22:50:34"/>
    <x v="2508"/>
    <x v="3"/>
  </r>
  <r>
    <n v="2509"/>
    <x v="2508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d v="2015-04-20T18:25:49"/>
    <x v="2509"/>
    <x v="0"/>
  </r>
  <r>
    <n v="2510"/>
    <x v="2509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d v="2015-05-14T23:56:12"/>
    <x v="2510"/>
    <x v="0"/>
  </r>
  <r>
    <n v="2511"/>
    <x v="2510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d v="2016-02-01T10:43:33"/>
    <x v="2511"/>
    <x v="2"/>
  </r>
  <r>
    <n v="2512"/>
    <x v="2511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d v="2014-12-13T21:02:41"/>
    <x v="2512"/>
    <x v="3"/>
  </r>
  <r>
    <n v="2513"/>
    <x v="2512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d v="2017-02-26T00:09:49"/>
    <x v="2513"/>
    <x v="2"/>
  </r>
  <r>
    <n v="2514"/>
    <x v="2513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d v="2014-08-20T09:21:17"/>
    <x v="2514"/>
    <x v="3"/>
  </r>
  <r>
    <n v="2515"/>
    <x v="2514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d v="2015-02-22T20:09:13"/>
    <x v="2515"/>
    <x v="0"/>
  </r>
  <r>
    <n v="2516"/>
    <x v="2515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d v="2014-11-29T16:40:52"/>
    <x v="2516"/>
    <x v="3"/>
  </r>
  <r>
    <n v="2517"/>
    <x v="2516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d v="2015-03-19T18:15:30"/>
    <x v="2517"/>
    <x v="0"/>
  </r>
  <r>
    <n v="2518"/>
    <x v="2517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d v="2014-11-13T17:20:28"/>
    <x v="2518"/>
    <x v="3"/>
  </r>
  <r>
    <n v="2519"/>
    <x v="2518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d v="2014-07-19T03:43:24"/>
    <x v="2519"/>
    <x v="3"/>
  </r>
  <r>
    <n v="2520"/>
    <x v="2519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d v="2016-10-15T19:21:00"/>
    <x v="2520"/>
    <x v="2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d v="2015-10-13T23:13:41"/>
    <x v="2521"/>
    <x v="0"/>
  </r>
  <r>
    <n v="2522"/>
    <x v="2521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d v="2016-04-22T14:52:00"/>
    <x v="2522"/>
    <x v="2"/>
  </r>
  <r>
    <n v="2523"/>
    <x v="2522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d v="2014-11-18T00:24:52"/>
    <x v="2523"/>
    <x v="3"/>
  </r>
  <r>
    <n v="2524"/>
    <x v="2523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d v="2014-12-21T04:30:00"/>
    <x v="2524"/>
    <x v="3"/>
  </r>
  <r>
    <n v="2525"/>
    <x v="2524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d v="2012-06-28T20:16:11"/>
    <x v="2525"/>
    <x v="5"/>
  </r>
  <r>
    <n v="2526"/>
    <x v="2525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d v="2014-12-08T04:59:00"/>
    <x v="2526"/>
    <x v="3"/>
  </r>
  <r>
    <n v="2527"/>
    <x v="2526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d v="2013-10-18T03:59:00"/>
    <x v="2527"/>
    <x v="4"/>
  </r>
  <r>
    <n v="2528"/>
    <x v="2527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d v="2015-08-20T11:00:00"/>
    <x v="2528"/>
    <x v="0"/>
  </r>
  <r>
    <n v="2529"/>
    <x v="2528"/>
    <s v="Opera. Short. New."/>
    <n v="6000"/>
    <n v="6257"/>
    <x v="0"/>
    <s v="US"/>
    <s v="USD"/>
    <n v="1332636975"/>
    <n v="1328752575"/>
    <b v="0"/>
    <n v="76"/>
    <b v="1"/>
    <x v="35"/>
    <d v="2012-03-25T00:56:15"/>
    <x v="2529"/>
    <x v="5"/>
  </r>
  <r>
    <n v="2530"/>
    <x v="2529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d v="2015-04-20T04:50:00"/>
    <x v="2530"/>
    <x v="0"/>
  </r>
  <r>
    <n v="2531"/>
    <x v="2530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d v="2015-08-15T03:59:00"/>
    <x v="2531"/>
    <x v="0"/>
  </r>
  <r>
    <n v="2532"/>
    <x v="2531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d v="2012-08-16T20:22:46"/>
    <x v="2532"/>
    <x v="5"/>
  </r>
  <r>
    <n v="2533"/>
    <x v="2532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d v="2013-03-01T18:01:08"/>
    <x v="2533"/>
    <x v="4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d v="2010-01-01T06:00:00"/>
    <x v="2534"/>
    <x v="8"/>
  </r>
  <r>
    <n v="2535"/>
    <x v="2534"/>
    <s v="Mark Hayes: Requiem Recording"/>
    <n v="20000"/>
    <n v="20755"/>
    <x v="0"/>
    <s v="US"/>
    <s v="USD"/>
    <n v="1417463945"/>
    <n v="1414781945"/>
    <b v="0"/>
    <n v="78"/>
    <b v="1"/>
    <x v="35"/>
    <d v="2014-12-01T19:59:05"/>
    <x v="2535"/>
    <x v="3"/>
  </r>
  <r>
    <n v="2536"/>
    <x v="2535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d v="2013-07-30T02:32:46"/>
    <x v="2536"/>
    <x v="4"/>
  </r>
  <r>
    <n v="2537"/>
    <x v="2536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d v="2011-08-01T15:34:15"/>
    <x v="2537"/>
    <x v="6"/>
  </r>
  <r>
    <n v="2538"/>
    <x v="2537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d v="2013-02-24T04:59:00"/>
    <x v="2538"/>
    <x v="4"/>
  </r>
  <r>
    <n v="2539"/>
    <x v="2538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d v="2015-02-02T21:39:12"/>
    <x v="2539"/>
    <x v="3"/>
  </r>
  <r>
    <n v="2540"/>
    <x v="2539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d v="2011-10-29T16:12:01"/>
    <x v="2540"/>
    <x v="6"/>
  </r>
  <r>
    <n v="2541"/>
    <x v="2540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d v="2013-09-26T10:46:58"/>
    <x v="2541"/>
    <x v="4"/>
  </r>
  <r>
    <n v="2542"/>
    <x v="2541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d v="2013-10-01T03:59:00"/>
    <x v="2542"/>
    <x v="4"/>
  </r>
  <r>
    <n v="2543"/>
    <x v="2542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d v="2011-01-02T03:00:00"/>
    <x v="2543"/>
    <x v="7"/>
  </r>
  <r>
    <n v="2544"/>
    <x v="2543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d v="2012-07-08T12:29:29"/>
    <x v="2544"/>
    <x v="5"/>
  </r>
  <r>
    <n v="2545"/>
    <x v="2544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d v="2015-02-27T00:30:00"/>
    <x v="2545"/>
    <x v="0"/>
  </r>
  <r>
    <n v="2546"/>
    <x v="2545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d v="2013-10-05T05:00:00"/>
    <x v="2546"/>
    <x v="4"/>
  </r>
  <r>
    <n v="2547"/>
    <x v="2546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d v="2012-04-04T17:33:23"/>
    <x v="2547"/>
    <x v="5"/>
  </r>
  <r>
    <n v="2548"/>
    <x v="2547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d v="2016-09-30T04:27:00"/>
    <x v="2548"/>
    <x v="2"/>
  </r>
  <r>
    <n v="2549"/>
    <x v="2548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d v="2013-05-31T17:00:00"/>
    <x v="2549"/>
    <x v="4"/>
  </r>
  <r>
    <n v="2550"/>
    <x v="2549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d v="2015-10-08T03:59:00"/>
    <x v="2550"/>
    <x v="0"/>
  </r>
  <r>
    <n v="2551"/>
    <x v="2550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d v="2012-03-21T20:48:00"/>
    <x v="2551"/>
    <x v="5"/>
  </r>
  <r>
    <n v="2552"/>
    <x v="2551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d v="2017-03-05T19:26:21"/>
    <x v="2552"/>
    <x v="1"/>
  </r>
  <r>
    <n v="2553"/>
    <x v="2552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d v="2012-09-21T04:46:47"/>
    <x v="2553"/>
    <x v="5"/>
  </r>
  <r>
    <n v="2554"/>
    <x v="2553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d v="2015-06-01T03:59:00"/>
    <x v="2554"/>
    <x v="0"/>
  </r>
  <r>
    <n v="2555"/>
    <x v="2554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d v="2012-05-28T15:43:13"/>
    <x v="2555"/>
    <x v="5"/>
  </r>
  <r>
    <n v="2556"/>
    <x v="2555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d v="2012-12-24T23:47:37"/>
    <x v="2556"/>
    <x v="5"/>
  </r>
  <r>
    <n v="2557"/>
    <x v="2556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d v="2014-05-15T17:53:06"/>
    <x v="2557"/>
    <x v="3"/>
  </r>
  <r>
    <n v="2558"/>
    <x v="2557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d v="2015-05-01T13:59:00"/>
    <x v="2558"/>
    <x v="0"/>
  </r>
  <r>
    <n v="2559"/>
    <x v="2558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d v="2011-11-15T19:37:00"/>
    <x v="2559"/>
    <x v="6"/>
  </r>
  <r>
    <n v="2560"/>
    <x v="2559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d v="2015-03-06T22:49:34"/>
    <x v="2560"/>
    <x v="0"/>
  </r>
  <r>
    <n v="2561"/>
    <x v="2560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d v="2015-10-13T12:41:29"/>
    <x v="2561"/>
    <x v="0"/>
  </r>
  <r>
    <n v="2562"/>
    <x v="2561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d v="2016-10-11T12:35:39"/>
    <x v="2562"/>
    <x v="2"/>
  </r>
  <r>
    <n v="2563"/>
    <x v="2562"/>
    <s v="Michigan based bubble tea and specialty ice cream food truck"/>
    <n v="20000"/>
    <n v="0"/>
    <x v="1"/>
    <s v="US"/>
    <s v="USD"/>
    <n v="1438226451"/>
    <n v="1433042451"/>
    <b v="0"/>
    <n v="0"/>
    <b v="0"/>
    <x v="19"/>
    <d v="2015-07-30T03:20:51"/>
    <x v="2563"/>
    <x v="0"/>
  </r>
  <r>
    <n v="2564"/>
    <x v="2563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d v="2014-08-01T00:58:19"/>
    <x v="2564"/>
    <x v="3"/>
  </r>
  <r>
    <n v="2565"/>
    <x v="2564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d v="2016-05-09T20:50:00"/>
    <x v="2565"/>
    <x v="2"/>
  </r>
  <r>
    <n v="2566"/>
    <x v="2565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d v="2014-08-21T23:32:28"/>
    <x v="2566"/>
    <x v="3"/>
  </r>
  <r>
    <n v="2567"/>
    <x v="2566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d v="2015-04-23T21:05:38"/>
    <x v="2567"/>
    <x v="0"/>
  </r>
  <r>
    <n v="2568"/>
    <x v="2567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d v="2016-09-01T15:59:54"/>
    <x v="2568"/>
    <x v="2"/>
  </r>
  <r>
    <n v="2569"/>
    <x v="2568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d v="2015-09-17T02:31:52"/>
    <x v="2569"/>
    <x v="0"/>
  </r>
  <r>
    <n v="2570"/>
    <x v="2569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d v="2017-02-08T21:40:35"/>
    <x v="2570"/>
    <x v="1"/>
  </r>
  <r>
    <n v="2571"/>
    <x v="2570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d v="2016-05-19T08:12:01"/>
    <x v="2571"/>
    <x v="2"/>
  </r>
  <r>
    <n v="2572"/>
    <x v="2571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d v="2015-04-13T02:51:57"/>
    <x v="2572"/>
    <x v="0"/>
  </r>
  <r>
    <n v="2573"/>
    <x v="2572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d v="2014-08-23T14:12:29"/>
    <x v="2573"/>
    <x v="3"/>
  </r>
  <r>
    <n v="2574"/>
    <x v="2573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d v="2016-05-18T19:49:05"/>
    <x v="2574"/>
    <x v="2"/>
  </r>
  <r>
    <n v="2575"/>
    <x v="2574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d v="2015-01-12T02:36:34"/>
    <x v="2575"/>
    <x v="3"/>
  </r>
  <r>
    <n v="2576"/>
    <x v="2575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d v="2015-04-10T23:14:07"/>
    <x v="2576"/>
    <x v="0"/>
  </r>
  <r>
    <n v="2577"/>
    <x v="2576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d v="2014-08-04T19:41:37"/>
    <x v="2577"/>
    <x v="3"/>
  </r>
  <r>
    <n v="2578"/>
    <x v="2577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d v="2015-10-09T17:00:00"/>
    <x v="2578"/>
    <x v="0"/>
  </r>
  <r>
    <n v="2579"/>
    <x v="2578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d v="2014-09-15T19:55:03"/>
    <x v="2579"/>
    <x v="3"/>
  </r>
  <r>
    <n v="2580"/>
    <x v="2579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d v="2015-05-16T03:00:00"/>
    <x v="2580"/>
    <x v="0"/>
  </r>
  <r>
    <n v="2581"/>
    <x v="2580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d v="2015-11-16T16:04:58"/>
    <x v="2581"/>
    <x v="0"/>
  </r>
  <r>
    <n v="2582"/>
    <x v="2581"/>
    <s v="The place where chicken meets liquor for the first time!"/>
    <n v="90000"/>
    <n v="1"/>
    <x v="2"/>
    <s v="US"/>
    <s v="USD"/>
    <n v="1477784634"/>
    <n v="1475192634"/>
    <b v="0"/>
    <n v="1"/>
    <b v="0"/>
    <x v="19"/>
    <d v="2016-10-29T23:43:54"/>
    <x v="2582"/>
    <x v="2"/>
  </r>
  <r>
    <n v="2583"/>
    <x v="2582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d v="2015-03-16T17:28:00"/>
    <x v="2583"/>
    <x v="0"/>
  </r>
  <r>
    <n v="2584"/>
    <x v="2583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d v="2015-06-15T04:09:29"/>
    <x v="2584"/>
    <x v="0"/>
  </r>
  <r>
    <n v="2585"/>
    <x v="2584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d v="2014-07-05T23:07:12"/>
    <x v="2585"/>
    <x v="3"/>
  </r>
  <r>
    <n v="2586"/>
    <x v="2585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d v="2015-12-25T07:55:36"/>
    <x v="2586"/>
    <x v="0"/>
  </r>
  <r>
    <n v="2587"/>
    <x v="2586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d v="2015-12-30T16:12:33"/>
    <x v="2587"/>
    <x v="0"/>
  </r>
  <r>
    <n v="2588"/>
    <x v="2587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d v="2015-03-31T13:14:00"/>
    <x v="2588"/>
    <x v="0"/>
  </r>
  <r>
    <n v="2589"/>
    <x v="2588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d v="2016-03-23T11:52:07"/>
    <x v="2589"/>
    <x v="2"/>
  </r>
  <r>
    <n v="2590"/>
    <x v="2589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d v="2016-01-26T14:08:17"/>
    <x v="2590"/>
    <x v="2"/>
  </r>
  <r>
    <n v="2591"/>
    <x v="2590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d v="2016-03-13T20:45:24"/>
    <x v="2591"/>
    <x v="2"/>
  </r>
  <r>
    <n v="2592"/>
    <x v="2591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d v="2014-10-05T19:13:41"/>
    <x v="2592"/>
    <x v="3"/>
  </r>
  <r>
    <n v="2593"/>
    <x v="2592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d v="2015-04-25T20:17:06"/>
    <x v="2593"/>
    <x v="0"/>
  </r>
  <r>
    <n v="2594"/>
    <x v="2593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d v="2014-08-07T23:13:48"/>
    <x v="2594"/>
    <x v="3"/>
  </r>
  <r>
    <n v="2595"/>
    <x v="2594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d v="2017-02-24T05:51:40"/>
    <x v="2595"/>
    <x v="1"/>
  </r>
  <r>
    <n v="2596"/>
    <x v="2595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d v="2014-08-07T15:56:49"/>
    <x v="2596"/>
    <x v="3"/>
  </r>
  <r>
    <n v="2597"/>
    <x v="2596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d v="2016-06-19T08:11:57"/>
    <x v="2597"/>
    <x v="2"/>
  </r>
  <r>
    <n v="2598"/>
    <x v="2597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d v="2015-09-23T20:10:01"/>
    <x v="2598"/>
    <x v="0"/>
  </r>
  <r>
    <n v="2599"/>
    <x v="2598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d v="2014-08-03T18:05:47"/>
    <x v="2599"/>
    <x v="3"/>
  </r>
  <r>
    <n v="2600"/>
    <x v="2599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d v="2016-03-25T20:36:40"/>
    <x v="2600"/>
    <x v="2"/>
  </r>
  <r>
    <n v="2601"/>
    <x v="2600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d v="2012-09-13T03:59:00"/>
    <x v="2601"/>
    <x v="5"/>
  </r>
  <r>
    <n v="2602"/>
    <x v="2601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d v="2014-11-12T21:20:00"/>
    <x v="2602"/>
    <x v="3"/>
  </r>
  <r>
    <n v="2603"/>
    <x v="2602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d v="2013-12-23T21:54:14"/>
    <x v="2603"/>
    <x v="4"/>
  </r>
  <r>
    <n v="2604"/>
    <x v="2603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d v="2012-04-29T01:13:43"/>
    <x v="2604"/>
    <x v="5"/>
  </r>
  <r>
    <n v="2605"/>
    <x v="2604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d v="2016-06-17T12:59:50"/>
    <x v="2605"/>
    <x v="2"/>
  </r>
  <r>
    <n v="2606"/>
    <x v="2605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d v="2014-04-29T17:06:22"/>
    <x v="2606"/>
    <x v="3"/>
  </r>
  <r>
    <n v="2607"/>
    <x v="2606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d v="2015-08-12T02:00:00"/>
    <x v="2607"/>
    <x v="0"/>
  </r>
  <r>
    <n v="2608"/>
    <x v="2607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d v="2017-03-15T00:00:00"/>
    <x v="2608"/>
    <x v="1"/>
  </r>
  <r>
    <n v="2609"/>
    <x v="2608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d v="2012-07-15T05:42:31"/>
    <x v="2609"/>
    <x v="5"/>
  </r>
  <r>
    <n v="2610"/>
    <x v="2609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d v="2016-08-22T06:59:00"/>
    <x v="2610"/>
    <x v="2"/>
  </r>
  <r>
    <n v="2611"/>
    <x v="2610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d v="2017-01-02T22:59:00"/>
    <x v="2611"/>
    <x v="2"/>
  </r>
  <r>
    <n v="2612"/>
    <x v="2611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d v="2015-01-09T03:26:10"/>
    <x v="2612"/>
    <x v="3"/>
  </r>
  <r>
    <n v="2613"/>
    <x v="2612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d v="2012-09-21T19:38:14"/>
    <x v="2613"/>
    <x v="5"/>
  </r>
  <r>
    <n v="2614"/>
    <x v="2613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d v="2014-04-30T05:00:00"/>
    <x v="2614"/>
    <x v="3"/>
  </r>
  <r>
    <n v="2615"/>
    <x v="2614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d v="2016-04-30T12:00:00"/>
    <x v="2615"/>
    <x v="2"/>
  </r>
  <r>
    <n v="2616"/>
    <x v="2615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d v="2015-08-25T23:52:09"/>
    <x v="2616"/>
    <x v="0"/>
  </r>
  <r>
    <n v="2617"/>
    <x v="2616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d v="2014-10-20T20:59:11"/>
    <x v="2617"/>
    <x v="3"/>
  </r>
  <r>
    <n v="2618"/>
    <x v="2617"/>
    <s v="LTD ED COLLECTIBLE SPACE ART FEAT. ASTRONAUTS"/>
    <n v="15000"/>
    <n v="15808"/>
    <x v="0"/>
    <s v="US"/>
    <s v="USD"/>
    <n v="1449000061"/>
    <n v="1443812461"/>
    <b v="1"/>
    <n v="77"/>
    <b v="1"/>
    <x v="36"/>
    <d v="2015-12-01T20:01:01"/>
    <x v="2618"/>
    <x v="0"/>
  </r>
  <r>
    <n v="2619"/>
    <x v="2618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d v="2015-10-23T11:00:00"/>
    <x v="2619"/>
    <x v="0"/>
  </r>
  <r>
    <n v="2620"/>
    <x v="2619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d v="2015-10-11T01:00:00"/>
    <x v="2620"/>
    <x v="0"/>
  </r>
  <r>
    <n v="2621"/>
    <x v="2620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d v="2015-05-21T17:56:28"/>
    <x v="2621"/>
    <x v="0"/>
  </r>
  <r>
    <n v="2622"/>
    <x v="2621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d v="2016-12-30T17:50:16"/>
    <x v="2622"/>
    <x v="2"/>
  </r>
  <r>
    <n v="2623"/>
    <x v="2622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d v="2016-12-02T06:09:26"/>
    <x v="2623"/>
    <x v="2"/>
  </r>
  <r>
    <n v="2624"/>
    <x v="2623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d v="2012-09-13T10:07:02"/>
    <x v="2624"/>
    <x v="5"/>
  </r>
  <r>
    <n v="2625"/>
    <x v="2624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d v="2016-11-09T20:26:48"/>
    <x v="2625"/>
    <x v="2"/>
  </r>
  <r>
    <n v="2626"/>
    <x v="2625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d v="2015-06-03T15:04:29"/>
    <x v="2626"/>
    <x v="0"/>
  </r>
  <r>
    <n v="2627"/>
    <x v="2626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d v="2015-11-26T20:54:21"/>
    <x v="2627"/>
    <x v="0"/>
  </r>
  <r>
    <n v="2628"/>
    <x v="2627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d v="2014-11-30T23:11:07"/>
    <x v="2628"/>
    <x v="3"/>
  </r>
  <r>
    <n v="2629"/>
    <x v="2628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d v="2015-05-14T12:55:22"/>
    <x v="2629"/>
    <x v="0"/>
  </r>
  <r>
    <n v="2630"/>
    <x v="2629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d v="2016-06-30T10:00:00"/>
    <x v="2630"/>
    <x v="2"/>
  </r>
  <r>
    <n v="2631"/>
    <x v="2630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d v="2015-08-30T04:03:47"/>
    <x v="2631"/>
    <x v="0"/>
  </r>
  <r>
    <n v="2632"/>
    <x v="2631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d v="2016-05-29T01:28:59"/>
    <x v="2632"/>
    <x v="2"/>
  </r>
  <r>
    <n v="2633"/>
    <x v="2632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d v="2014-02-27T23:00:00"/>
    <x v="2633"/>
    <x v="3"/>
  </r>
  <r>
    <n v="2634"/>
    <x v="2633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d v="2016-09-29T15:45:21"/>
    <x v="2634"/>
    <x v="2"/>
  </r>
  <r>
    <n v="2635"/>
    <x v="2634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d v="2015-03-09T21:49:21"/>
    <x v="2635"/>
    <x v="0"/>
  </r>
  <r>
    <n v="2636"/>
    <x v="2635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d v="2016-10-16T01:00:00"/>
    <x v="2636"/>
    <x v="2"/>
  </r>
  <r>
    <n v="2637"/>
    <x v="2636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d v="2016-10-12T13:11:15"/>
    <x v="2637"/>
    <x v="2"/>
  </r>
  <r>
    <n v="2638"/>
    <x v="2637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d v="2015-01-15T21:54:55"/>
    <x v="2638"/>
    <x v="3"/>
  </r>
  <r>
    <n v="2639"/>
    <x v="2638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d v="2015-02-19T20:45:48"/>
    <x v="2639"/>
    <x v="0"/>
  </r>
  <r>
    <n v="2640"/>
    <x v="2639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d v="2015-06-08T03:51:14"/>
    <x v="2640"/>
    <x v="0"/>
  </r>
  <r>
    <n v="2641"/>
    <x v="2640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d v="2014-09-15T20:09:00"/>
    <x v="2641"/>
    <x v="3"/>
  </r>
  <r>
    <n v="2642"/>
    <x v="2641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d v="2016-07-15T06:57:00"/>
    <x v="2642"/>
    <x v="2"/>
  </r>
  <r>
    <n v="2643"/>
    <x v="2642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d v="2016-12-21T07:59:00"/>
    <x v="2643"/>
    <x v="2"/>
  </r>
  <r>
    <n v="2644"/>
    <x v="2643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d v="2017-03-10T19:00:35"/>
    <x v="2644"/>
    <x v="1"/>
  </r>
  <r>
    <n v="2645"/>
    <x v="2644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d v="2014-11-08T21:13:23"/>
    <x v="2645"/>
    <x v="3"/>
  </r>
  <r>
    <n v="2646"/>
    <x v="2645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d v="2015-09-09T07:31:09"/>
    <x v="2646"/>
    <x v="0"/>
  </r>
  <r>
    <n v="2647"/>
    <x v="2646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d v="2015-08-14T06:16:59"/>
    <x v="2647"/>
    <x v="0"/>
  </r>
  <r>
    <n v="2648"/>
    <x v="2647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d v="2016-03-09T17:09:20"/>
    <x v="2648"/>
    <x v="2"/>
  </r>
  <r>
    <n v="2649"/>
    <x v="2648"/>
    <s v="They have launched a Kickstarter."/>
    <n v="125000"/>
    <n v="124"/>
    <x v="1"/>
    <s v="US"/>
    <s v="USD"/>
    <n v="1454370941"/>
    <n v="1449186941"/>
    <b v="0"/>
    <n v="3"/>
    <b v="0"/>
    <x v="36"/>
    <d v="2016-02-01T23:55:41"/>
    <x v="2649"/>
    <x v="0"/>
  </r>
  <r>
    <n v="2650"/>
    <x v="2649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d v="2016-12-21T14:59:03"/>
    <x v="2650"/>
    <x v="2"/>
  </r>
  <r>
    <n v="2651"/>
    <x v="2650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d v="2015-12-17T19:20:09"/>
    <x v="2651"/>
    <x v="0"/>
  </r>
  <r>
    <n v="2652"/>
    <x v="2651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d v="2014-12-10T03:48:45"/>
    <x v="2652"/>
    <x v="3"/>
  </r>
  <r>
    <n v="2653"/>
    <x v="2652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d v="2014-06-13T04:00:00"/>
    <x v="2653"/>
    <x v="3"/>
  </r>
  <r>
    <n v="2654"/>
    <x v="2653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d v="2015-04-21T13:25:26"/>
    <x v="2654"/>
    <x v="0"/>
  </r>
  <r>
    <n v="2655"/>
    <x v="2654"/>
    <s v="Thank you for your support!"/>
    <n v="15000"/>
    <n v="3155"/>
    <x v="1"/>
    <s v="US"/>
    <s v="USD"/>
    <n v="1455048000"/>
    <n v="1452631647"/>
    <b v="0"/>
    <n v="43"/>
    <b v="0"/>
    <x v="36"/>
    <d v="2016-02-09T20:00:00"/>
    <x v="2655"/>
    <x v="2"/>
  </r>
  <r>
    <n v="2656"/>
    <x v="2655"/>
    <s v="MoonWatcher will be bringing the Moon closer to all of us."/>
    <n v="150000"/>
    <n v="17155"/>
    <x v="1"/>
    <s v="US"/>
    <s v="USD"/>
    <n v="1489345200"/>
    <n v="1485966688"/>
    <b v="0"/>
    <n v="152"/>
    <b v="0"/>
    <x v="36"/>
    <d v="2017-03-12T19:00:00"/>
    <x v="2656"/>
    <x v="1"/>
  </r>
  <r>
    <n v="2657"/>
    <x v="2656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d v="2016-08-03T01:30:00"/>
    <x v="2657"/>
    <x v="2"/>
  </r>
  <r>
    <n v="2658"/>
    <x v="2657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d v="2016-07-30T21:13:14"/>
    <x v="2658"/>
    <x v="2"/>
  </r>
  <r>
    <n v="2659"/>
    <x v="2658"/>
    <s v="test"/>
    <n v="49000"/>
    <n v="1333"/>
    <x v="1"/>
    <s v="US"/>
    <s v="USD"/>
    <n v="1429321210"/>
    <n v="1426729210"/>
    <b v="0"/>
    <n v="10"/>
    <b v="0"/>
    <x v="36"/>
    <d v="2015-04-18T01:40:10"/>
    <x v="2659"/>
    <x v="0"/>
  </r>
  <r>
    <n v="2660"/>
    <x v="2659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d v="2015-11-24T18:06:58"/>
    <x v="2660"/>
    <x v="0"/>
  </r>
  <r>
    <n v="2661"/>
    <x v="2660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d v="2013-10-25T23:00:10"/>
    <x v="2661"/>
    <x v="4"/>
  </r>
  <r>
    <n v="2662"/>
    <x v="2661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d v="2015-08-21T17:55:13"/>
    <x v="2662"/>
    <x v="0"/>
  </r>
  <r>
    <n v="2663"/>
    <x v="2662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d v="2015-09-04T15:00:00"/>
    <x v="2663"/>
    <x v="0"/>
  </r>
  <r>
    <n v="2664"/>
    <x v="2663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d v="2015-12-09T06:59:00"/>
    <x v="2664"/>
    <x v="0"/>
  </r>
  <r>
    <n v="2665"/>
    <x v="2664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d v="2015-05-04T21:29:34"/>
    <x v="2665"/>
    <x v="0"/>
  </r>
  <r>
    <n v="2666"/>
    <x v="2665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d v="2015-09-25T21:00:00"/>
    <x v="2666"/>
    <x v="0"/>
  </r>
  <r>
    <n v="2667"/>
    <x v="2666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d v="2016-02-10T22:13:36"/>
    <x v="2667"/>
    <x v="2"/>
  </r>
  <r>
    <n v="2668"/>
    <x v="2667"/>
    <s v="Creativity on the go! |_x000a_CrÃ©ativitÃ© en mouvement !"/>
    <n v="1000"/>
    <n v="1707"/>
    <x v="0"/>
    <s v="CA"/>
    <s v="CAD"/>
    <n v="1447079520"/>
    <n v="1443449265"/>
    <b v="0"/>
    <n v="28"/>
    <b v="1"/>
    <x v="37"/>
    <d v="2015-11-09T14:32:00"/>
    <x v="2668"/>
    <x v="0"/>
  </r>
  <r>
    <n v="2669"/>
    <x v="2668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d v="2016-01-10T00:51:36"/>
    <x v="2669"/>
    <x v="0"/>
  </r>
  <r>
    <n v="2670"/>
    <x v="2669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d v="2014-07-29T00:29:40"/>
    <x v="2670"/>
    <x v="3"/>
  </r>
  <r>
    <n v="2671"/>
    <x v="2670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d v="2014-12-19T19:38:00"/>
    <x v="2671"/>
    <x v="3"/>
  </r>
  <r>
    <n v="2672"/>
    <x v="2671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d v="2015-12-28T06:00:00"/>
    <x v="2672"/>
    <x v="0"/>
  </r>
  <r>
    <n v="2673"/>
    <x v="2672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d v="2014-10-29T22:45:00"/>
    <x v="2673"/>
    <x v="3"/>
  </r>
  <r>
    <n v="2674"/>
    <x v="2673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d v="2016-07-05T04:59:00"/>
    <x v="2674"/>
    <x v="2"/>
  </r>
  <r>
    <n v="2675"/>
    <x v="2674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d v="2014-11-10T21:34:49"/>
    <x v="2675"/>
    <x v="3"/>
  </r>
  <r>
    <n v="2676"/>
    <x v="2675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d v="2016-05-22T14:59:34"/>
    <x v="2676"/>
    <x v="2"/>
  </r>
  <r>
    <n v="2677"/>
    <x v="2676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d v="2014-07-03T00:42:23"/>
    <x v="2677"/>
    <x v="3"/>
  </r>
  <r>
    <n v="2678"/>
    <x v="2677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d v="2015-09-24T19:09:25"/>
    <x v="2678"/>
    <x v="0"/>
  </r>
  <r>
    <n v="2679"/>
    <x v="2678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d v="2015-02-28T00:01:34"/>
    <x v="2679"/>
    <x v="0"/>
  </r>
  <r>
    <n v="2680"/>
    <x v="2679"/>
    <s v="iHeartPillow, Connecting loved ones"/>
    <n v="32000"/>
    <n v="276"/>
    <x v="2"/>
    <s v="ES"/>
    <s v="EUR"/>
    <n v="1459915491"/>
    <n v="1457327091"/>
    <b v="0"/>
    <n v="4"/>
    <b v="0"/>
    <x v="37"/>
    <d v="2016-04-06T04:04:51"/>
    <x v="2680"/>
    <x v="2"/>
  </r>
  <r>
    <n v="2681"/>
    <x v="2680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d v="2014-07-10T21:29:10"/>
    <x v="2681"/>
    <x v="3"/>
  </r>
  <r>
    <n v="2682"/>
    <x v="2681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d v="2014-11-22T05:59:00"/>
    <x v="2682"/>
    <x v="3"/>
  </r>
  <r>
    <n v="2683"/>
    <x v="2682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d v="2015-03-01T18:07:20"/>
    <x v="2683"/>
    <x v="0"/>
  </r>
  <r>
    <n v="2684"/>
    <x v="2683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d v="2014-08-09T21:57:05"/>
    <x v="2684"/>
    <x v="3"/>
  </r>
  <r>
    <n v="2685"/>
    <x v="2684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d v="2015-04-27T15:42:10"/>
    <x v="2685"/>
    <x v="0"/>
  </r>
  <r>
    <n v="2686"/>
    <x v="2685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d v="2014-09-30T23:23:43"/>
    <x v="2686"/>
    <x v="3"/>
  </r>
  <r>
    <n v="2687"/>
    <x v="2686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d v="2015-06-29T15:21:58"/>
    <x v="2687"/>
    <x v="0"/>
  </r>
  <r>
    <n v="2688"/>
    <x v="2687"/>
    <s v="The amazing gourmet Mac N Cheez Food Truck Campaigne!"/>
    <n v="50000"/>
    <n v="74"/>
    <x v="2"/>
    <s v="US"/>
    <s v="USD"/>
    <n v="1424746800"/>
    <n v="1422067870"/>
    <b v="0"/>
    <n v="14"/>
    <b v="0"/>
    <x v="19"/>
    <d v="2015-02-24T03:00:00"/>
    <x v="2688"/>
    <x v="0"/>
  </r>
  <r>
    <n v="2689"/>
    <x v="2688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d v="2016-07-30T23:04:50"/>
    <x v="2689"/>
    <x v="2"/>
  </r>
  <r>
    <n v="2690"/>
    <x v="2689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d v="2015-06-03T02:31:16"/>
    <x v="2690"/>
    <x v="0"/>
  </r>
  <r>
    <n v="2691"/>
    <x v="2690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d v="2015-05-10T17:22:37"/>
    <x v="2691"/>
    <x v="0"/>
  </r>
  <r>
    <n v="2692"/>
    <x v="2691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d v="2015-03-25T07:01:00"/>
    <x v="2692"/>
    <x v="0"/>
  </r>
  <r>
    <n v="2693"/>
    <x v="2692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d v="2014-08-13T03:19:26"/>
    <x v="2693"/>
    <x v="3"/>
  </r>
  <r>
    <n v="2694"/>
    <x v="2693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d v="2014-09-26T03:22:19"/>
    <x v="2694"/>
    <x v="3"/>
  </r>
  <r>
    <n v="2695"/>
    <x v="2694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d v="2015-04-14T03:21:58"/>
    <x v="2695"/>
    <x v="0"/>
  </r>
  <r>
    <n v="2696"/>
    <x v="2695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d v="2014-12-25T20:16:00"/>
    <x v="2696"/>
    <x v="3"/>
  </r>
  <r>
    <n v="2697"/>
    <x v="2696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d v="2015-08-02T22:00:00"/>
    <x v="2697"/>
    <x v="0"/>
  </r>
  <r>
    <n v="2698"/>
    <x v="2697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d v="2014-06-27T21:33:28"/>
    <x v="2698"/>
    <x v="3"/>
  </r>
  <r>
    <n v="2699"/>
    <x v="2698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d v="2014-08-08T21:31:03"/>
    <x v="2699"/>
    <x v="3"/>
  </r>
  <r>
    <n v="2700"/>
    <x v="2699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d v="2014-09-18T20:59:32"/>
    <x v="2700"/>
    <x v="3"/>
  </r>
  <r>
    <n v="2701"/>
    <x v="2700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d v="2017-04-07T17:35:34"/>
    <x v="2701"/>
    <x v="1"/>
  </r>
  <r>
    <n v="2702"/>
    <x v="2701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d v="2017-04-05T18:14:37"/>
    <x v="2702"/>
    <x v="1"/>
  </r>
  <r>
    <n v="2703"/>
    <x v="2702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d v="2017-03-22T15:33:50"/>
    <x v="2703"/>
    <x v="1"/>
  </r>
  <r>
    <n v="2704"/>
    <x v="2703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d v="2017-04-05T19:41:54"/>
    <x v="2704"/>
    <x v="1"/>
  </r>
  <r>
    <n v="2705"/>
    <x v="2704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d v="2017-03-24T20:59:18"/>
    <x v="2705"/>
    <x v="1"/>
  </r>
  <r>
    <n v="2706"/>
    <x v="2705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d v="2014-10-16T06:59:00"/>
    <x v="2706"/>
    <x v="3"/>
  </r>
  <r>
    <n v="2707"/>
    <x v="2706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d v="2013-05-27T06:59:00"/>
    <x v="2707"/>
    <x v="4"/>
  </r>
  <r>
    <n v="2708"/>
    <x v="2707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d v="2016-07-21T16:45:26"/>
    <x v="2708"/>
    <x v="2"/>
  </r>
  <r>
    <n v="2709"/>
    <x v="2708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d v="2016-10-04T03:59:00"/>
    <x v="2709"/>
    <x v="2"/>
  </r>
  <r>
    <n v="2710"/>
    <x v="2709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d v="2014-08-09T02:00:00"/>
    <x v="2710"/>
    <x v="3"/>
  </r>
  <r>
    <n v="2711"/>
    <x v="2710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d v="2014-06-20T22:01:00"/>
    <x v="2711"/>
    <x v="3"/>
  </r>
  <r>
    <n v="2712"/>
    <x v="2711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d v="2013-07-13T18:00:00"/>
    <x v="2712"/>
    <x v="4"/>
  </r>
  <r>
    <n v="2713"/>
    <x v="2712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d v="2015-12-24T15:41:24"/>
    <x v="2713"/>
    <x v="0"/>
  </r>
  <r>
    <n v="2714"/>
    <x v="2713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d v="2016-10-14T23:00:00"/>
    <x v="2714"/>
    <x v="2"/>
  </r>
  <r>
    <n v="2715"/>
    <x v="2714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d v="2016-02-21T09:33:48"/>
    <x v="2715"/>
    <x v="2"/>
  </r>
  <r>
    <n v="2716"/>
    <x v="2715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d v="2015-10-08T07:59:53"/>
    <x v="2716"/>
    <x v="0"/>
  </r>
  <r>
    <n v="2717"/>
    <x v="2716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d v="2014-12-06T22:57:29"/>
    <x v="2717"/>
    <x v="3"/>
  </r>
  <r>
    <n v="2718"/>
    <x v="2717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d v="2016-05-03T23:00:00"/>
    <x v="2718"/>
    <x v="2"/>
  </r>
  <r>
    <n v="2719"/>
    <x v="2718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d v="2016-04-17T23:44:54"/>
    <x v="2719"/>
    <x v="2"/>
  </r>
  <r>
    <n v="2720"/>
    <x v="2719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d v="2016-11-11T12:10:53"/>
    <x v="2720"/>
    <x v="2"/>
  </r>
  <r>
    <n v="2721"/>
    <x v="2720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d v="2013-09-06T19:00:00"/>
    <x v="2721"/>
    <x v="4"/>
  </r>
  <r>
    <n v="2722"/>
    <x v="2721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d v="2017-01-29T20:34:13"/>
    <x v="2722"/>
    <x v="2"/>
  </r>
  <r>
    <n v="2723"/>
    <x v="2722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d v="2014-12-31T21:08:08"/>
    <x v="2723"/>
    <x v="3"/>
  </r>
  <r>
    <n v="2724"/>
    <x v="2723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d v="2015-08-15T07:50:59"/>
    <x v="2724"/>
    <x v="0"/>
  </r>
  <r>
    <n v="2725"/>
    <x v="2724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d v="2017-03-01T17:52:15"/>
    <x v="2725"/>
    <x v="1"/>
  </r>
  <r>
    <n v="2726"/>
    <x v="2725"/>
    <s v="Krimston TWO: iPhone Dual SIM Case"/>
    <n v="100000"/>
    <n v="105745"/>
    <x v="0"/>
    <s v="US"/>
    <s v="USD"/>
    <n v="1461333311"/>
    <n v="1458741311"/>
    <b v="0"/>
    <n v="404"/>
    <b v="1"/>
    <x v="30"/>
    <d v="2016-04-22T13:55:11"/>
    <x v="2726"/>
    <x v="2"/>
  </r>
  <r>
    <n v="2727"/>
    <x v="2726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d v="2015-08-07T16:14:23"/>
    <x v="2727"/>
    <x v="0"/>
  </r>
  <r>
    <n v="2728"/>
    <x v="2727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d v="2015-12-30T14:23:54"/>
    <x v="2728"/>
    <x v="0"/>
  </r>
  <r>
    <n v="2729"/>
    <x v="2728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d v="2015-05-01T05:46:37"/>
    <x v="2729"/>
    <x v="0"/>
  </r>
  <r>
    <n v="2730"/>
    <x v="2729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d v="2013-04-22T12:59:35"/>
    <x v="2730"/>
    <x v="4"/>
  </r>
  <r>
    <n v="2731"/>
    <x v="2730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d v="2014-10-18T04:00:00"/>
    <x v="2731"/>
    <x v="3"/>
  </r>
  <r>
    <n v="2732"/>
    <x v="2731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d v="2013-05-28T00:00:00"/>
    <x v="2732"/>
    <x v="4"/>
  </r>
  <r>
    <n v="2733"/>
    <x v="2732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d v="2015-04-10T05:32:54"/>
    <x v="2733"/>
    <x v="0"/>
  </r>
  <r>
    <n v="2734"/>
    <x v="2733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d v="2016-10-13T21:59:00"/>
    <x v="2734"/>
    <x v="2"/>
  </r>
  <r>
    <n v="2735"/>
    <x v="2734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d v="2013-03-13T20:00:00"/>
    <x v="2735"/>
    <x v="4"/>
  </r>
  <r>
    <n v="2736"/>
    <x v="2735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d v="2014-04-23T15:59:33"/>
    <x v="2736"/>
    <x v="3"/>
  </r>
  <r>
    <n v="2737"/>
    <x v="2736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d v="2014-01-15T19:00:00"/>
    <x v="2737"/>
    <x v="4"/>
  </r>
  <r>
    <n v="2738"/>
    <x v="2737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d v="2016-11-06T03:26:44"/>
    <x v="2738"/>
    <x v="2"/>
  </r>
  <r>
    <n v="2739"/>
    <x v="2738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d v="2014-05-05T21:18:37"/>
    <x v="2739"/>
    <x v="3"/>
  </r>
  <r>
    <n v="2740"/>
    <x v="2739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d v="2015-03-11T23:45:52"/>
    <x v="2740"/>
    <x v="0"/>
  </r>
  <r>
    <n v="2741"/>
    <x v="2740"/>
    <s v="Help me publish my 1st children's book as an aspiring author!"/>
    <n v="8000"/>
    <n v="35"/>
    <x v="2"/>
    <s v="US"/>
    <s v="USD"/>
    <n v="1413770820"/>
    <n v="1412005602"/>
    <b v="0"/>
    <n v="4"/>
    <b v="0"/>
    <x v="39"/>
    <d v="2014-10-20T02:07:00"/>
    <x v="2741"/>
    <x v="3"/>
  </r>
  <r>
    <n v="2742"/>
    <x v="2741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d v="2012-05-15T17:16:27"/>
    <x v="2742"/>
    <x v="5"/>
  </r>
  <r>
    <n v="2743"/>
    <x v="2742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d v="2016-10-19T07:53:27"/>
    <x v="2743"/>
    <x v="2"/>
  </r>
  <r>
    <n v="2744"/>
    <x v="2743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d v="2012-02-29T01:29:58"/>
    <x v="2744"/>
    <x v="5"/>
  </r>
  <r>
    <n v="2745"/>
    <x v="2744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d v="2012-07-14T23:42:48"/>
    <x v="2745"/>
    <x v="5"/>
  </r>
  <r>
    <n v="2746"/>
    <x v="2745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d v="2014-08-29T18:45:11"/>
    <x v="2746"/>
    <x v="3"/>
  </r>
  <r>
    <n v="2747"/>
    <x v="2746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d v="2012-06-16T03:10:00"/>
    <x v="2747"/>
    <x v="5"/>
  </r>
  <r>
    <n v="2748"/>
    <x v="2747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d v="2016-09-02T17:03:22"/>
    <x v="2748"/>
    <x v="2"/>
  </r>
  <r>
    <n v="2749"/>
    <x v="2748"/>
    <s v="Self-publishing my children's book."/>
    <n v="10000"/>
    <n v="110"/>
    <x v="2"/>
    <s v="US"/>
    <s v="USD"/>
    <n v="1428171037"/>
    <n v="1425582637"/>
    <b v="0"/>
    <n v="2"/>
    <b v="0"/>
    <x v="39"/>
    <d v="2015-04-04T18:10:37"/>
    <x v="2749"/>
    <x v="0"/>
  </r>
  <r>
    <n v="2750"/>
    <x v="2749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d v="2012-06-30T20:00:00"/>
    <x v="2750"/>
    <x v="5"/>
  </r>
  <r>
    <n v="2751"/>
    <x v="2750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d v="2014-06-17T21:17:22"/>
    <x v="2751"/>
    <x v="3"/>
  </r>
  <r>
    <n v="2752"/>
    <x v="2751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d v="2011-12-18T18:21:44"/>
    <x v="2752"/>
    <x v="6"/>
  </r>
  <r>
    <n v="2753"/>
    <x v="2752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d v="2012-08-26T21:37:03"/>
    <x v="2753"/>
    <x v="5"/>
  </r>
  <r>
    <n v="2754"/>
    <x v="2753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d v="2014-09-11T15:15:51"/>
    <x v="2754"/>
    <x v="3"/>
  </r>
  <r>
    <n v="2755"/>
    <x v="2754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d v="2015-04-08T18:58:47"/>
    <x v="2755"/>
    <x v="0"/>
  </r>
  <r>
    <n v="2756"/>
    <x v="2755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d v="2014-01-11T21:36:41"/>
    <x v="2756"/>
    <x v="4"/>
  </r>
  <r>
    <n v="2757"/>
    <x v="2756"/>
    <s v="A children's letter book that Lampoons Hillary Clinton"/>
    <n v="1500"/>
    <n v="10"/>
    <x v="2"/>
    <s v="US"/>
    <s v="USD"/>
    <n v="1470498332"/>
    <n v="1469202332"/>
    <b v="0"/>
    <n v="2"/>
    <b v="0"/>
    <x v="39"/>
    <d v="2016-08-06T15:45:32"/>
    <x v="2757"/>
    <x v="2"/>
  </r>
  <r>
    <n v="2758"/>
    <x v="2757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d v="2016-10-10T10:36:23"/>
    <x v="2758"/>
    <x v="2"/>
  </r>
  <r>
    <n v="2759"/>
    <x v="2758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d v="2016-07-16T08:47:46"/>
    <x v="2759"/>
    <x v="2"/>
  </r>
  <r>
    <n v="2760"/>
    <x v="2759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d v="2013-06-20T11:04:18"/>
    <x v="2760"/>
    <x v="4"/>
  </r>
  <r>
    <n v="2761"/>
    <x v="2760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d v="2013-01-03T01:31:33"/>
    <x v="2761"/>
    <x v="5"/>
  </r>
  <r>
    <n v="2762"/>
    <x v="2761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d v="2012-03-18T23:53:15"/>
    <x v="2762"/>
    <x v="5"/>
  </r>
  <r>
    <n v="2763"/>
    <x v="2762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d v="2013-05-24T13:54:44"/>
    <x v="2763"/>
    <x v="4"/>
  </r>
  <r>
    <n v="2764"/>
    <x v="2763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d v="2012-05-30T19:00:00"/>
    <x v="2764"/>
    <x v="5"/>
  </r>
  <r>
    <n v="2765"/>
    <x v="2764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d v="2012-10-28T13:53:48"/>
    <x v="2765"/>
    <x v="5"/>
  </r>
  <r>
    <n v="2766"/>
    <x v="2765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d v="2011-08-11T16:01:58"/>
    <x v="2766"/>
    <x v="6"/>
  </r>
  <r>
    <n v="2767"/>
    <x v="2766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d v="2015-08-16T23:00:50"/>
    <x v="2767"/>
    <x v="0"/>
  </r>
  <r>
    <n v="2768"/>
    <x v="2767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d v="2012-03-29T13:45:23"/>
    <x v="2768"/>
    <x v="5"/>
  </r>
  <r>
    <n v="2769"/>
    <x v="2768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d v="2014-06-05T19:49:50"/>
    <x v="2769"/>
    <x v="3"/>
  </r>
  <r>
    <n v="2770"/>
    <x v="2769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d v="2014-03-18T15:55:30"/>
    <x v="2770"/>
    <x v="3"/>
  </r>
  <r>
    <n v="2771"/>
    <x v="2770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d v="2013-02-01T17:00:00"/>
    <x v="2771"/>
    <x v="5"/>
  </r>
  <r>
    <n v="2772"/>
    <x v="2771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d v="2013-10-05T20:51:34"/>
    <x v="2772"/>
    <x v="4"/>
  </r>
  <r>
    <n v="2773"/>
    <x v="2772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d v="2016-04-24T20:45:21"/>
    <x v="2773"/>
    <x v="2"/>
  </r>
  <r>
    <n v="2774"/>
    <x v="2773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d v="2013-03-08T03:02:08"/>
    <x v="2774"/>
    <x v="4"/>
  </r>
  <r>
    <n v="2775"/>
    <x v="2774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d v="2011-12-16T00:19:14"/>
    <x v="2775"/>
    <x v="6"/>
  </r>
  <r>
    <n v="2776"/>
    <x v="2775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d v="2015-06-12T07:07:56"/>
    <x v="2776"/>
    <x v="0"/>
  </r>
  <r>
    <n v="2777"/>
    <x v="2776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d v="2015-07-17T16:03:24"/>
    <x v="2777"/>
    <x v="0"/>
  </r>
  <r>
    <n v="2778"/>
    <x v="2777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d v="2014-08-25T23:28:26"/>
    <x v="2778"/>
    <x v="3"/>
  </r>
  <r>
    <n v="2779"/>
    <x v="2778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d v="2015-11-22T15:03:41"/>
    <x v="2779"/>
    <x v="0"/>
  </r>
  <r>
    <n v="2780"/>
    <x v="2779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d v="2017-03-10T10:44:48"/>
    <x v="2780"/>
    <x v="1"/>
  </r>
  <r>
    <n v="2781"/>
    <x v="2780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d v="2015-02-12T07:00:00"/>
    <x v="2781"/>
    <x v="0"/>
  </r>
  <r>
    <n v="2782"/>
    <x v="2781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d v="2015-02-17T04:59:00"/>
    <x v="2782"/>
    <x v="0"/>
  </r>
  <r>
    <n v="2783"/>
    <x v="2782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d v="2015-04-23T12:50:46"/>
    <x v="2783"/>
    <x v="0"/>
  </r>
  <r>
    <n v="2784"/>
    <x v="2783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d v="2014-10-29T18:54:03"/>
    <x v="2784"/>
    <x v="3"/>
  </r>
  <r>
    <n v="2785"/>
    <x v="2784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d v="2016-08-05T21:00:00"/>
    <x v="2785"/>
    <x v="2"/>
  </r>
  <r>
    <n v="2786"/>
    <x v="2785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d v="2014-07-09T13:39:40"/>
    <x v="2786"/>
    <x v="3"/>
  </r>
  <r>
    <n v="2787"/>
    <x v="2786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d v="2014-07-18T04:45:52"/>
    <x v="2787"/>
    <x v="3"/>
  </r>
  <r>
    <n v="2788"/>
    <x v="2787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d v="2016-07-29T16:50:43"/>
    <x v="2788"/>
    <x v="2"/>
  </r>
  <r>
    <n v="2789"/>
    <x v="2788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d v="2015-03-12T04:00:00"/>
    <x v="2789"/>
    <x v="0"/>
  </r>
  <r>
    <n v="2790"/>
    <x v="2789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d v="2015-02-11T22:31:43"/>
    <x v="2790"/>
    <x v="0"/>
  </r>
  <r>
    <n v="2791"/>
    <x v="2790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d v="2016-09-09T04:00:00"/>
    <x v="2791"/>
    <x v="2"/>
  </r>
  <r>
    <n v="2792"/>
    <x v="2791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d v="2015-08-12T05:32:39"/>
    <x v="2792"/>
    <x v="0"/>
  </r>
  <r>
    <n v="2793"/>
    <x v="2792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d v="2015-07-21T10:03:25"/>
    <x v="2793"/>
    <x v="0"/>
  </r>
  <r>
    <n v="2794"/>
    <x v="2793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d v="2016-03-03T19:00:00"/>
    <x v="2794"/>
    <x v="2"/>
  </r>
  <r>
    <n v="2795"/>
    <x v="2794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d v="2014-06-06T23:00:00"/>
    <x v="2795"/>
    <x v="3"/>
  </r>
  <r>
    <n v="2796"/>
    <x v="2795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d v="2014-07-05T12:40:28"/>
    <x v="2796"/>
    <x v="3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d v="2014-07-08T22:34:00"/>
    <x v="2797"/>
    <x v="3"/>
  </r>
  <r>
    <n v="2798"/>
    <x v="2797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d v="2015-07-31T16:00:00"/>
    <x v="2798"/>
    <x v="0"/>
  </r>
  <r>
    <n v="2799"/>
    <x v="2798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d v="2016-06-17T16:00:00"/>
    <x v="2799"/>
    <x v="2"/>
  </r>
  <r>
    <n v="2800"/>
    <x v="2799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d v="2015-01-04T13:16:06"/>
    <x v="2800"/>
    <x v="3"/>
  </r>
  <r>
    <n v="2801"/>
    <x v="2800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d v="2014-10-10T11:00:00"/>
    <x v="2801"/>
    <x v="3"/>
  </r>
  <r>
    <n v="2802"/>
    <x v="2801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d v="2015-08-06T15:31:47"/>
    <x v="2802"/>
    <x v="0"/>
  </r>
  <r>
    <n v="2803"/>
    <x v="2802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d v="2015-07-16T00:00:00"/>
    <x v="2803"/>
    <x v="0"/>
  </r>
  <r>
    <n v="2804"/>
    <x v="2803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d v="2014-09-29T10:53:10"/>
    <x v="2804"/>
    <x v="3"/>
  </r>
  <r>
    <n v="2805"/>
    <x v="2804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d v="2015-08-22T12:07:53"/>
    <x v="2805"/>
    <x v="0"/>
  </r>
  <r>
    <n v="2806"/>
    <x v="2805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d v="2015-08-05T11:00:00"/>
    <x v="2806"/>
    <x v="0"/>
  </r>
  <r>
    <n v="2807"/>
    <x v="2806"/>
    <s v="Bringing Shakespeare back to the Playwrights"/>
    <n v="5000"/>
    <n v="6300"/>
    <x v="0"/>
    <s v="US"/>
    <s v="USD"/>
    <n v="1435611438"/>
    <n v="1433019438"/>
    <b v="0"/>
    <n v="93"/>
    <b v="1"/>
    <x v="6"/>
    <d v="2015-06-29T20:57:18"/>
    <x v="2807"/>
    <x v="0"/>
  </r>
  <r>
    <n v="2808"/>
    <x v="2807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d v="2015-08-22T20:18:55"/>
    <x v="2808"/>
    <x v="0"/>
  </r>
  <r>
    <n v="2809"/>
    <x v="2808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d v="2016-03-30T14:39:00"/>
    <x v="2809"/>
    <x v="2"/>
  </r>
  <r>
    <n v="2810"/>
    <x v="2809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d v="2014-06-01T03:59:00"/>
    <x v="2810"/>
    <x v="3"/>
  </r>
  <r>
    <n v="2811"/>
    <x v="2810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d v="2015-02-23T11:55:03"/>
    <x v="2811"/>
    <x v="0"/>
  </r>
  <r>
    <n v="2812"/>
    <x v="2811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d v="2015-04-06T04:00:00"/>
    <x v="2812"/>
    <x v="0"/>
  </r>
  <r>
    <n v="2813"/>
    <x v="2812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d v="2016-12-14T17:49:21"/>
    <x v="2813"/>
    <x v="2"/>
  </r>
  <r>
    <n v="2814"/>
    <x v="2813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d v="2015-05-09T09:35:15"/>
    <x v="2814"/>
    <x v="0"/>
  </r>
  <r>
    <n v="2815"/>
    <x v="2814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d v="2016-08-07T18:38:29"/>
    <x v="2815"/>
    <x v="2"/>
  </r>
  <r>
    <n v="2816"/>
    <x v="2815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d v="2015-08-02T16:00:00"/>
    <x v="2816"/>
    <x v="0"/>
  </r>
  <r>
    <n v="2817"/>
    <x v="2816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d v="2015-02-28T15:14:22"/>
    <x v="2817"/>
    <x v="0"/>
  </r>
  <r>
    <n v="2818"/>
    <x v="2817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d v="2015-09-23T14:21:26"/>
    <x v="2818"/>
    <x v="0"/>
  </r>
  <r>
    <n v="2819"/>
    <x v="2818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d v="2015-06-14T12:36:49"/>
    <x v="2819"/>
    <x v="0"/>
  </r>
  <r>
    <n v="2820"/>
    <x v="2819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d v="2016-02-26T00:00:00"/>
    <x v="2820"/>
    <x v="2"/>
  </r>
  <r>
    <n v="2821"/>
    <x v="2820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d v="2014-09-23T22:08:55"/>
    <x v="2821"/>
    <x v="3"/>
  </r>
  <r>
    <n v="2822"/>
    <x v="2821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d v="2015-03-27T15:24:52"/>
    <x v="2822"/>
    <x v="0"/>
  </r>
  <r>
    <n v="2823"/>
    <x v="2822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d v="2015-03-31T22:59:00"/>
    <x v="2823"/>
    <x v="0"/>
  </r>
  <r>
    <n v="2824"/>
    <x v="2823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d v="2015-06-13T01:43:00"/>
    <x v="2824"/>
    <x v="0"/>
  </r>
  <r>
    <n v="2825"/>
    <x v="2824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d v="2015-12-04T19:01:26"/>
    <x v="2825"/>
    <x v="0"/>
  </r>
  <r>
    <n v="2826"/>
    <x v="2825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d v="2015-07-10T07:00:00"/>
    <x v="2826"/>
    <x v="0"/>
  </r>
  <r>
    <n v="2827"/>
    <x v="2826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d v="2016-06-03T16:30:00"/>
    <x v="2827"/>
    <x v="2"/>
  </r>
  <r>
    <n v="2828"/>
    <x v="2827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d v="2015-10-02T23:00:00"/>
    <x v="2828"/>
    <x v="0"/>
  </r>
  <r>
    <n v="2829"/>
    <x v="2828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d v="2016-06-02T10:25:18"/>
    <x v="2829"/>
    <x v="2"/>
  </r>
  <r>
    <n v="2830"/>
    <x v="2829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d v="2014-05-12T03:59:00"/>
    <x v="2830"/>
    <x v="3"/>
  </r>
  <r>
    <n v="2831"/>
    <x v="2830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d v="2015-07-16T19:47:50"/>
    <x v="2831"/>
    <x v="0"/>
  </r>
  <r>
    <n v="2832"/>
    <x v="2831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d v="2014-11-23T22:00:00"/>
    <x v="2832"/>
    <x v="3"/>
  </r>
  <r>
    <n v="2833"/>
    <x v="2832"/>
    <s v="A new play about exploring outer space"/>
    <n v="2700"/>
    <n v="2923"/>
    <x v="0"/>
    <s v="US"/>
    <s v="USD"/>
    <n v="1444528800"/>
    <n v="1442804633"/>
    <b v="0"/>
    <n v="35"/>
    <b v="1"/>
    <x v="6"/>
    <d v="2015-10-11T02:00:00"/>
    <x v="2833"/>
    <x v="0"/>
  </r>
  <r>
    <n v="2834"/>
    <x v="2833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d v="2015-01-30T23:02:10"/>
    <x v="2834"/>
    <x v="0"/>
  </r>
  <r>
    <n v="2835"/>
    <x v="2834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d v="2015-12-05T00:00:00"/>
    <x v="2835"/>
    <x v="0"/>
  </r>
  <r>
    <n v="2836"/>
    <x v="2835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d v="2017-02-18T04:59:00"/>
    <x v="2836"/>
    <x v="1"/>
  </r>
  <r>
    <n v="2837"/>
    <x v="2836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d v="2015-12-09T22:48:04"/>
    <x v="2837"/>
    <x v="0"/>
  </r>
  <r>
    <n v="2838"/>
    <x v="2837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d v="2014-08-13T22:00:00"/>
    <x v="2838"/>
    <x v="3"/>
  </r>
  <r>
    <n v="2839"/>
    <x v="2838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d v="2014-08-25T04:59:00"/>
    <x v="2839"/>
    <x v="3"/>
  </r>
  <r>
    <n v="2840"/>
    <x v="2839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d v="2015-03-18T17:00:00"/>
    <x v="2840"/>
    <x v="0"/>
  </r>
  <r>
    <n v="2841"/>
    <x v="2840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d v="2015-12-13T18:44:57"/>
    <x v="2841"/>
    <x v="0"/>
  </r>
  <r>
    <n v="2842"/>
    <x v="2841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d v="2014-06-21T11:00:00"/>
    <x v="2842"/>
    <x v="3"/>
  </r>
  <r>
    <n v="2843"/>
    <x v="2842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d v="2016-06-13T04:00:00"/>
    <x v="2843"/>
    <x v="2"/>
  </r>
  <r>
    <n v="2844"/>
    <x v="2843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d v="2017-01-04T13:06:20"/>
    <x v="2844"/>
    <x v="2"/>
  </r>
  <r>
    <n v="2845"/>
    <x v="2844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d v="2015-06-08T00:23:53"/>
    <x v="2845"/>
    <x v="0"/>
  </r>
  <r>
    <n v="2846"/>
    <x v="2845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d v="2015-05-29T16:36:34"/>
    <x v="2846"/>
    <x v="0"/>
  </r>
  <r>
    <n v="2847"/>
    <x v="2846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d v="2016-05-23T19:21:05"/>
    <x v="2847"/>
    <x v="2"/>
  </r>
  <r>
    <n v="2848"/>
    <x v="2847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d v="2015-05-29T15:34:19"/>
    <x v="2848"/>
    <x v="0"/>
  </r>
  <r>
    <n v="2849"/>
    <x v="2848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d v="2016-04-23T10:16:40"/>
    <x v="2849"/>
    <x v="2"/>
  </r>
  <r>
    <n v="2850"/>
    <x v="2849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d v="2014-09-06T00:10:11"/>
    <x v="2850"/>
    <x v="3"/>
  </r>
  <r>
    <n v="2851"/>
    <x v="2850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d v="2016-01-29T23:17:00"/>
    <x v="2851"/>
    <x v="2"/>
  </r>
  <r>
    <n v="2852"/>
    <x v="2851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d v="2014-06-21T01:05:03"/>
    <x v="2852"/>
    <x v="3"/>
  </r>
  <r>
    <n v="2853"/>
    <x v="2852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d v="2014-09-14T04:34:57"/>
    <x v="2853"/>
    <x v="3"/>
  </r>
  <r>
    <n v="2854"/>
    <x v="2853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d v="2015-05-07T17:11:59"/>
    <x v="2854"/>
    <x v="0"/>
  </r>
  <r>
    <n v="2855"/>
    <x v="2854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d v="2016-01-29T23:34:00"/>
    <x v="2855"/>
    <x v="2"/>
  </r>
  <r>
    <n v="2856"/>
    <x v="2855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d v="2015-08-08T21:34:00"/>
    <x v="2856"/>
    <x v="0"/>
  </r>
  <r>
    <n v="2857"/>
    <x v="2856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d v="2017-02-20T18:00:00"/>
    <x v="2857"/>
    <x v="2"/>
  </r>
  <r>
    <n v="2858"/>
    <x v="2857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d v="2014-12-05T11:28:00"/>
    <x v="2858"/>
    <x v="3"/>
  </r>
  <r>
    <n v="2859"/>
    <x v="2858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d v="2015-10-16T08:41:44"/>
    <x v="2859"/>
    <x v="0"/>
  </r>
  <r>
    <n v="2860"/>
    <x v="2859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d v="2016-06-19T19:12:56"/>
    <x v="2860"/>
    <x v="2"/>
  </r>
  <r>
    <n v="2861"/>
    <x v="2860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d v="2015-09-24T14:10:48"/>
    <x v="2861"/>
    <x v="0"/>
  </r>
  <r>
    <n v="2862"/>
    <x v="2861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d v="2014-06-24T18:57:09"/>
    <x v="2862"/>
    <x v="3"/>
  </r>
  <r>
    <n v="2863"/>
    <x v="2862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d v="2014-09-09T16:12:03"/>
    <x v="2863"/>
    <x v="3"/>
  </r>
  <r>
    <n v="2864"/>
    <x v="2863"/>
    <s v="Accessible, original theatre for all!"/>
    <n v="2500"/>
    <n v="40"/>
    <x v="2"/>
    <s v="GB"/>
    <s v="GBP"/>
    <n v="1437139080"/>
    <n v="1434552207"/>
    <b v="0"/>
    <n v="3"/>
    <b v="0"/>
    <x v="6"/>
    <d v="2015-07-17T13:18:00"/>
    <x v="2864"/>
    <x v="0"/>
  </r>
  <r>
    <n v="2865"/>
    <x v="2864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d v="2015-01-06T02:44:19"/>
    <x v="2865"/>
    <x v="3"/>
  </r>
  <r>
    <n v="2866"/>
    <x v="2865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d v="2016-10-14T22:00:00"/>
    <x v="2866"/>
    <x v="2"/>
  </r>
  <r>
    <n v="2867"/>
    <x v="2866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d v="2016-07-04T04:00:00"/>
    <x v="2867"/>
    <x v="2"/>
  </r>
  <r>
    <n v="2868"/>
    <x v="2867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d v="2016-10-05T19:50:54"/>
    <x v="2868"/>
    <x v="2"/>
  </r>
  <r>
    <n v="2869"/>
    <x v="2868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d v="2016-07-19T14:14:41"/>
    <x v="2869"/>
    <x v="2"/>
  </r>
  <r>
    <n v="2870"/>
    <x v="2869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d v="2014-05-17T04:32:45"/>
    <x v="2870"/>
    <x v="3"/>
  </r>
  <r>
    <n v="2871"/>
    <x v="2870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d v="2014-12-21T17:43:33"/>
    <x v="2871"/>
    <x v="3"/>
  </r>
  <r>
    <n v="2872"/>
    <x v="2871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d v="2015-06-20T02:47:18"/>
    <x v="2872"/>
    <x v="0"/>
  </r>
  <r>
    <n v="2873"/>
    <x v="2872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d v="2015-01-28T19:37:11"/>
    <x v="2873"/>
    <x v="3"/>
  </r>
  <r>
    <n v="2874"/>
    <x v="2873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d v="2017-01-17T20:16:26"/>
    <x v="2874"/>
    <x v="2"/>
  </r>
  <r>
    <n v="2875"/>
    <x v="2874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d v="2016-05-05T03:04:53"/>
    <x v="2875"/>
    <x v="2"/>
  </r>
  <r>
    <n v="2876"/>
    <x v="2875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d v="2015-07-16T17:51:19"/>
    <x v="2876"/>
    <x v="0"/>
  </r>
  <r>
    <n v="2877"/>
    <x v="2876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d v="2016-11-30T17:00:00"/>
    <x v="2877"/>
    <x v="2"/>
  </r>
  <r>
    <n v="2878"/>
    <x v="2877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d v="2015-07-03T14:46:35"/>
    <x v="2878"/>
    <x v="0"/>
  </r>
  <r>
    <n v="2879"/>
    <x v="2878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d v="2016-01-20T17:24:21"/>
    <x v="2879"/>
    <x v="0"/>
  </r>
  <r>
    <n v="2880"/>
    <x v="2879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d v="2015-08-20T17:05:00"/>
    <x v="2880"/>
    <x v="0"/>
  </r>
  <r>
    <n v="2881"/>
    <x v="2880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d v="2014-12-03T15:20:36"/>
    <x v="2881"/>
    <x v="3"/>
  </r>
  <r>
    <n v="2882"/>
    <x v="2881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d v="2016-05-01T14:18:38"/>
    <x v="2882"/>
    <x v="2"/>
  </r>
  <r>
    <n v="2883"/>
    <x v="2882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d v="2016-02-06T04:59:00"/>
    <x v="2883"/>
    <x v="2"/>
  </r>
  <r>
    <n v="2884"/>
    <x v="2883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d v="2014-12-05T17:27:15"/>
    <x v="2884"/>
    <x v="3"/>
  </r>
  <r>
    <n v="2885"/>
    <x v="2884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d v="2015-03-14T00:50:01"/>
    <x v="2885"/>
    <x v="0"/>
  </r>
  <r>
    <n v="2886"/>
    <x v="2885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d v="2015-09-19T03:59:00"/>
    <x v="2886"/>
    <x v="0"/>
  </r>
  <r>
    <n v="2887"/>
    <x v="2886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d v="2015-01-11T10:15:24"/>
    <x v="2887"/>
    <x v="3"/>
  </r>
  <r>
    <n v="2888"/>
    <x v="2887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d v="2014-10-18T04:59:00"/>
    <x v="2888"/>
    <x v="3"/>
  </r>
  <r>
    <n v="2889"/>
    <x v="2888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d v="2014-08-29T20:43:05"/>
    <x v="2889"/>
    <x v="3"/>
  </r>
  <r>
    <n v="2890"/>
    <x v="2889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d v="2014-08-09T03:00:00"/>
    <x v="2890"/>
    <x v="3"/>
  </r>
  <r>
    <n v="2891"/>
    <x v="2890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d v="2016-04-15T20:12:08"/>
    <x v="2891"/>
    <x v="2"/>
  </r>
  <r>
    <n v="2892"/>
    <x v="2891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d v="2014-08-25T21:00:00"/>
    <x v="2892"/>
    <x v="3"/>
  </r>
  <r>
    <n v="2893"/>
    <x v="2892"/>
    <s v="Fundraising for REDISCOVERING KIA THE PLAY"/>
    <n v="5000"/>
    <n v="25"/>
    <x v="2"/>
    <s v="US"/>
    <s v="USD"/>
    <n v="1420768800"/>
    <n v="1415644395"/>
    <b v="0"/>
    <n v="2"/>
    <b v="0"/>
    <x v="6"/>
    <d v="2015-01-09T02:00:00"/>
    <x v="2893"/>
    <x v="3"/>
  </r>
  <r>
    <n v="2894"/>
    <x v="2893"/>
    <s v="This Is A Story About A Woman A Man And A Woman"/>
    <n v="50000"/>
    <n v="0"/>
    <x v="2"/>
    <s v="US"/>
    <s v="USD"/>
    <n v="1428100815"/>
    <n v="1422920415"/>
    <b v="0"/>
    <n v="0"/>
    <b v="0"/>
    <x v="6"/>
    <d v="2015-04-03T22:40:15"/>
    <x v="2894"/>
    <x v="0"/>
  </r>
  <r>
    <n v="2895"/>
    <x v="2894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d v="2014-06-22T21:00:00"/>
    <x v="2895"/>
    <x v="3"/>
  </r>
  <r>
    <n v="2896"/>
    <x v="2895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d v="2016-12-12T06:00:00"/>
    <x v="2896"/>
    <x v="2"/>
  </r>
  <r>
    <n v="2897"/>
    <x v="2896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d v="2015-10-11T15:29:05"/>
    <x v="2897"/>
    <x v="0"/>
  </r>
  <r>
    <n v="2898"/>
    <x v="2897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d v="2015-10-31T15:57:33"/>
    <x v="2898"/>
    <x v="0"/>
  </r>
  <r>
    <n v="2899"/>
    <x v="2898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d v="2016-07-24T01:52:38"/>
    <x v="2899"/>
    <x v="2"/>
  </r>
  <r>
    <n v="2900"/>
    <x v="2899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d v="2014-08-09T05:37:12"/>
    <x v="2900"/>
    <x v="3"/>
  </r>
  <r>
    <n v="2901"/>
    <x v="2900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d v="2015-02-07T21:42:19"/>
    <x v="2901"/>
    <x v="3"/>
  </r>
  <r>
    <n v="2902"/>
    <x v="2901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d v="2015-08-24T10:33:16"/>
    <x v="2902"/>
    <x v="0"/>
  </r>
  <r>
    <n v="2903"/>
    <x v="2902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d v="2015-09-09T04:00:18"/>
    <x v="2903"/>
    <x v="0"/>
  </r>
  <r>
    <n v="2904"/>
    <x v="2903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d v="2014-11-09T12:00:00"/>
    <x v="2904"/>
    <x v="3"/>
  </r>
  <r>
    <n v="2905"/>
    <x v="2904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d v="2016-09-07T01:21:53"/>
    <x v="2905"/>
    <x v="2"/>
  </r>
  <r>
    <n v="2906"/>
    <x v="2905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d v="2015-08-01T01:00:00"/>
    <x v="2906"/>
    <x v="0"/>
  </r>
  <r>
    <n v="2907"/>
    <x v="2906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d v="2016-05-14T21:03:57"/>
    <x v="2907"/>
    <x v="2"/>
  </r>
  <r>
    <n v="2908"/>
    <x v="2907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d v="2016-06-08T17:33:39"/>
    <x v="2908"/>
    <x v="2"/>
  </r>
  <r>
    <n v="2909"/>
    <x v="2908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d v="2014-11-25T19:46:00"/>
    <x v="2909"/>
    <x v="3"/>
  </r>
  <r>
    <n v="2910"/>
    <x v="2909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d v="2015-06-12T20:11:27"/>
    <x v="2910"/>
    <x v="0"/>
  </r>
  <r>
    <n v="2911"/>
    <x v="2910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d v="2015-06-27T18:27:06"/>
    <x v="2911"/>
    <x v="0"/>
  </r>
  <r>
    <n v="2912"/>
    <x v="2911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d v="2016-01-15T03:09:34"/>
    <x v="2912"/>
    <x v="0"/>
  </r>
  <r>
    <n v="2913"/>
    <x v="2912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d v="2014-09-06T22:08:59"/>
    <x v="2913"/>
    <x v="3"/>
  </r>
  <r>
    <n v="2914"/>
    <x v="2913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d v="2015-03-14T20:46:34"/>
    <x v="2914"/>
    <x v="0"/>
  </r>
  <r>
    <n v="2915"/>
    <x v="2914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d v="2016-03-16T08:33:10"/>
    <x v="2915"/>
    <x v="2"/>
  </r>
  <r>
    <n v="2916"/>
    <x v="2915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d v="2014-05-19T11:26:29"/>
    <x v="2916"/>
    <x v="3"/>
  </r>
  <r>
    <n v="2917"/>
    <x v="2916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d v="2015-09-16T05:37:27"/>
    <x v="2917"/>
    <x v="0"/>
  </r>
  <r>
    <n v="2918"/>
    <x v="2917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d v="2015-10-29T15:06:47"/>
    <x v="2918"/>
    <x v="0"/>
  </r>
  <r>
    <n v="2919"/>
    <x v="2918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d v="2014-08-05T14:52:09"/>
    <x v="2919"/>
    <x v="3"/>
  </r>
  <r>
    <n v="2920"/>
    <x v="2919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d v="2015-03-25T18:01:10"/>
    <x v="2920"/>
    <x v="0"/>
  </r>
  <r>
    <n v="2921"/>
    <x v="2920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d v="2014-09-25T21:16:44"/>
    <x v="2921"/>
    <x v="3"/>
  </r>
  <r>
    <n v="2922"/>
    <x v="2921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d v="2015-05-18T20:58:47"/>
    <x v="2922"/>
    <x v="0"/>
  </r>
  <r>
    <n v="2923"/>
    <x v="2922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d v="2015-01-24T03:00:00"/>
    <x v="2923"/>
    <x v="0"/>
  </r>
  <r>
    <n v="2924"/>
    <x v="2923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d v="2015-05-09T03:59:00"/>
    <x v="2924"/>
    <x v="0"/>
  </r>
  <r>
    <n v="2925"/>
    <x v="2924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d v="2014-09-11T14:01:08"/>
    <x v="2925"/>
    <x v="3"/>
  </r>
  <r>
    <n v="2926"/>
    <x v="2925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d v="2015-02-23T18:22:59"/>
    <x v="2926"/>
    <x v="0"/>
  </r>
  <r>
    <n v="2927"/>
    <x v="2926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d v="2014-07-15T05:00:00"/>
    <x v="2927"/>
    <x v="3"/>
  </r>
  <r>
    <n v="2928"/>
    <x v="2927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d v="2016-03-04T23:57:26"/>
    <x v="2928"/>
    <x v="2"/>
  </r>
  <r>
    <n v="2929"/>
    <x v="2928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d v="2014-05-25T13:32:38"/>
    <x v="2929"/>
    <x v="3"/>
  </r>
  <r>
    <n v="2930"/>
    <x v="2929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d v="2015-05-07T14:01:04"/>
    <x v="2930"/>
    <x v="0"/>
  </r>
  <r>
    <n v="2931"/>
    <x v="2930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d v="2014-09-15T06:08:00"/>
    <x v="2931"/>
    <x v="3"/>
  </r>
  <r>
    <n v="2932"/>
    <x v="2931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d v="2015-02-21T11:00:00"/>
    <x v="2932"/>
    <x v="0"/>
  </r>
  <r>
    <n v="2933"/>
    <x v="2932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d v="2016-06-04T22:57:33"/>
    <x v="2933"/>
    <x v="2"/>
  </r>
  <r>
    <n v="2934"/>
    <x v="2933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d v="2014-06-15T15:16:04"/>
    <x v="2934"/>
    <x v="3"/>
  </r>
  <r>
    <n v="2935"/>
    <x v="2934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d v="2016-08-29T17:00:00"/>
    <x v="2935"/>
    <x v="2"/>
  </r>
  <r>
    <n v="2936"/>
    <x v="2935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d v="2014-10-13T04:59:00"/>
    <x v="2936"/>
    <x v="3"/>
  </r>
  <r>
    <n v="2937"/>
    <x v="2936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d v="2014-07-13T10:58:33"/>
    <x v="2937"/>
    <x v="3"/>
  </r>
  <r>
    <n v="2938"/>
    <x v="2937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d v="2015-01-30T16:53:34"/>
    <x v="2938"/>
    <x v="3"/>
  </r>
  <r>
    <n v="2939"/>
    <x v="2938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d v="2014-08-28T01:00:00"/>
    <x v="2939"/>
    <x v="3"/>
  </r>
  <r>
    <n v="2940"/>
    <x v="2939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d v="2015-01-18T18:33:38"/>
    <x v="2940"/>
    <x v="3"/>
  </r>
  <r>
    <n v="2941"/>
    <x v="2940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d v="2015-03-01T23:02:35"/>
    <x v="2941"/>
    <x v="0"/>
  </r>
  <r>
    <n v="2942"/>
    <x v="2941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d v="2015-12-16T20:18:00"/>
    <x v="2942"/>
    <x v="0"/>
  </r>
  <r>
    <n v="2943"/>
    <x v="2942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d v="2015-04-13T03:06:20"/>
    <x v="2943"/>
    <x v="0"/>
  </r>
  <r>
    <n v="2944"/>
    <x v="2943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d v="2015-06-07T21:56:38"/>
    <x v="2944"/>
    <x v="0"/>
  </r>
  <r>
    <n v="2945"/>
    <x v="2944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d v="2015-05-24T03:21:00"/>
    <x v="2945"/>
    <x v="0"/>
  </r>
  <r>
    <n v="2946"/>
    <x v="2945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d v="2016-08-15T12:44:52"/>
    <x v="2946"/>
    <x v="2"/>
  </r>
  <r>
    <n v="2947"/>
    <x v="2946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d v="2016-11-24T17:11:00"/>
    <x v="2947"/>
    <x v="2"/>
  </r>
  <r>
    <n v="2948"/>
    <x v="2947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d v="2015-06-02T15:34:53"/>
    <x v="2948"/>
    <x v="0"/>
  </r>
  <r>
    <n v="2949"/>
    <x v="2948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d v="2015-11-19T20:45:17"/>
    <x v="2949"/>
    <x v="0"/>
  </r>
  <r>
    <n v="2950"/>
    <x v="2949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d v="2016-01-23T08:45:52"/>
    <x v="2950"/>
    <x v="0"/>
  </r>
  <r>
    <n v="2951"/>
    <x v="2950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d v="2014-10-05T19:16:13"/>
    <x v="2951"/>
    <x v="3"/>
  </r>
  <r>
    <n v="2952"/>
    <x v="2951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d v="2016-10-17T04:00:00"/>
    <x v="2952"/>
    <x v="2"/>
  </r>
  <r>
    <n v="2953"/>
    <x v="2952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d v="2015-10-08T19:00:21"/>
    <x v="2953"/>
    <x v="0"/>
  </r>
  <r>
    <n v="2954"/>
    <x v="2953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d v="2017-03-16T13:00:03"/>
    <x v="2954"/>
    <x v="1"/>
  </r>
  <r>
    <n v="2955"/>
    <x v="2954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d v="2015-06-16T17:47:29"/>
    <x v="2955"/>
    <x v="0"/>
  </r>
  <r>
    <n v="2956"/>
    <x v="2955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d v="2016-05-04T23:00:50"/>
    <x v="2956"/>
    <x v="2"/>
  </r>
  <r>
    <n v="2957"/>
    <x v="2956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d v="2015-03-27T23:16:12"/>
    <x v="2957"/>
    <x v="0"/>
  </r>
  <r>
    <n v="2958"/>
    <x v="2957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d v="2016-05-08T17:41:57"/>
    <x v="2958"/>
    <x v="2"/>
  </r>
  <r>
    <n v="2959"/>
    <x v="2958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d v="2016-06-07T00:12:05"/>
    <x v="2959"/>
    <x v="2"/>
  </r>
  <r>
    <n v="2960"/>
    <x v="2959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d v="2014-09-11T18:10:23"/>
    <x v="2960"/>
    <x v="3"/>
  </r>
  <r>
    <n v="2961"/>
    <x v="2960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d v="2015-03-26T04:00:00"/>
    <x v="2961"/>
    <x v="0"/>
  </r>
  <r>
    <n v="2962"/>
    <x v="2961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d v="2015-03-01T06:59:00"/>
    <x v="2962"/>
    <x v="0"/>
  </r>
  <r>
    <n v="2963"/>
    <x v="2962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d v="2015-07-02T11:17:04"/>
    <x v="2963"/>
    <x v="0"/>
  </r>
  <r>
    <n v="2964"/>
    <x v="2963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d v="2014-08-06T21:32:00"/>
    <x v="2964"/>
    <x v="3"/>
  </r>
  <r>
    <n v="2965"/>
    <x v="2964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d v="2015-07-07T17:30:33"/>
    <x v="2965"/>
    <x v="0"/>
  </r>
  <r>
    <n v="2966"/>
    <x v="2965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d v="2015-09-16T17:43:32"/>
    <x v="2966"/>
    <x v="0"/>
  </r>
  <r>
    <n v="2967"/>
    <x v="2966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d v="2015-03-09T03:44:52"/>
    <x v="2967"/>
    <x v="0"/>
  </r>
  <r>
    <n v="2968"/>
    <x v="2967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d v="2016-08-17T03:59:00"/>
    <x v="2968"/>
    <x v="2"/>
  </r>
  <r>
    <n v="2969"/>
    <x v="2968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d v="2015-05-03T22:51:00"/>
    <x v="2969"/>
    <x v="0"/>
  </r>
  <r>
    <n v="2970"/>
    <x v="2969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d v="2014-07-18T16:04:11"/>
    <x v="2970"/>
    <x v="3"/>
  </r>
  <r>
    <n v="2971"/>
    <x v="2970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d v="2014-08-31T15:47:58"/>
    <x v="2971"/>
    <x v="3"/>
  </r>
  <r>
    <n v="2972"/>
    <x v="2971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d v="2016-12-05T01:00:00"/>
    <x v="2972"/>
    <x v="2"/>
  </r>
  <r>
    <n v="2973"/>
    <x v="2972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d v="2016-01-01T04:00:00"/>
    <x v="2973"/>
    <x v="0"/>
  </r>
  <r>
    <n v="2974"/>
    <x v="2973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d v="2014-09-26T01:35:00"/>
    <x v="2974"/>
    <x v="3"/>
  </r>
  <r>
    <n v="2975"/>
    <x v="2974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d v="2014-11-27T03:00:00"/>
    <x v="2975"/>
    <x v="3"/>
  </r>
  <r>
    <n v="2976"/>
    <x v="2975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d v="2016-03-13T12:00:00"/>
    <x v="2976"/>
    <x v="2"/>
  </r>
  <r>
    <n v="2977"/>
    <x v="2976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d v="2015-03-23T02:14:00"/>
    <x v="2977"/>
    <x v="0"/>
  </r>
  <r>
    <n v="2978"/>
    <x v="2977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d v="2014-10-20T05:59:00"/>
    <x v="2978"/>
    <x v="3"/>
  </r>
  <r>
    <n v="2979"/>
    <x v="2978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d v="2015-01-06T06:00:00"/>
    <x v="2979"/>
    <x v="3"/>
  </r>
  <r>
    <n v="2980"/>
    <x v="2979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d v="2015-08-24T02:00:00"/>
    <x v="2980"/>
    <x v="0"/>
  </r>
  <r>
    <n v="2981"/>
    <x v="2980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d v="2015-09-23T13:25:56"/>
    <x v="2981"/>
    <x v="0"/>
  </r>
  <r>
    <n v="2982"/>
    <x v="2981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d v="2016-02-11T16:29:03"/>
    <x v="2982"/>
    <x v="2"/>
  </r>
  <r>
    <n v="2983"/>
    <x v="2982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d v="2014-11-11T16:10:36"/>
    <x v="2983"/>
    <x v="3"/>
  </r>
  <r>
    <n v="2984"/>
    <x v="2983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d v="2016-08-24T06:41:21"/>
    <x v="2984"/>
    <x v="2"/>
  </r>
  <r>
    <n v="2985"/>
    <x v="2984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d v="2016-10-31T04:00:00"/>
    <x v="2985"/>
    <x v="2"/>
  </r>
  <r>
    <n v="2986"/>
    <x v="2985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d v="2016-05-01T11:00:06"/>
    <x v="2986"/>
    <x v="2"/>
  </r>
  <r>
    <n v="2987"/>
    <x v="2986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d v="2016-10-13T00:00:00"/>
    <x v="2987"/>
    <x v="2"/>
  </r>
  <r>
    <n v="2988"/>
    <x v="2987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d v="2016-06-20T08:41:21"/>
    <x v="2988"/>
    <x v="2"/>
  </r>
  <r>
    <n v="2989"/>
    <x v="2988"/>
    <s v="Bring the movies back to Bethel, Maine."/>
    <n v="20000"/>
    <n v="35307"/>
    <x v="0"/>
    <s v="US"/>
    <s v="USD"/>
    <n v="1450673940"/>
    <n v="1448756962"/>
    <b v="0"/>
    <n v="364"/>
    <b v="1"/>
    <x v="38"/>
    <d v="2015-12-21T04:59:00"/>
    <x v="2989"/>
    <x v="0"/>
  </r>
  <r>
    <n v="2990"/>
    <x v="2989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d v="2016-01-07T13:47:00"/>
    <x v="2990"/>
    <x v="0"/>
  </r>
  <r>
    <n v="2991"/>
    <x v="2990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d v="2017-01-27T20:05:30"/>
    <x v="2991"/>
    <x v="1"/>
  </r>
  <r>
    <n v="2992"/>
    <x v="2991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d v="2016-10-09T18:25:10"/>
    <x v="2992"/>
    <x v="2"/>
  </r>
  <r>
    <n v="2993"/>
    <x v="2992"/>
    <s v="Help us build the Kitchen from Hell!"/>
    <n v="1000"/>
    <n v="1003"/>
    <x v="0"/>
    <s v="US"/>
    <s v="USD"/>
    <n v="1455998867"/>
    <n v="1453406867"/>
    <b v="0"/>
    <n v="22"/>
    <b v="1"/>
    <x v="38"/>
    <d v="2016-02-20T20:07:47"/>
    <x v="2993"/>
    <x v="2"/>
  </r>
  <r>
    <n v="2994"/>
    <x v="2993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d v="2014-10-03T11:29:32"/>
    <x v="2994"/>
    <x v="3"/>
  </r>
  <r>
    <n v="2995"/>
    <x v="2994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d v="2017-01-19T15:57:51"/>
    <x v="2995"/>
    <x v="2"/>
  </r>
  <r>
    <n v="2996"/>
    <x v="2995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d v="2015-05-26T21:54:00"/>
    <x v="2996"/>
    <x v="0"/>
  </r>
  <r>
    <n v="2997"/>
    <x v="2996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d v="2017-02-27T04:59:00"/>
    <x v="2997"/>
    <x v="1"/>
  </r>
  <r>
    <n v="2998"/>
    <x v="2997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d v="2014-06-16T04:25:00"/>
    <x v="2998"/>
    <x v="3"/>
  </r>
  <r>
    <n v="2999"/>
    <x v="2998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d v="2017-03-01T02:00:00"/>
    <x v="2999"/>
    <x v="1"/>
  </r>
  <r>
    <n v="3000"/>
    <x v="2999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d v="2017-01-31T18:00:00"/>
    <x v="3000"/>
    <x v="1"/>
  </r>
  <r>
    <n v="3001"/>
    <x v="3000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d v="2016-07-13T21:29:42"/>
    <x v="3001"/>
    <x v="2"/>
  </r>
  <r>
    <n v="3002"/>
    <x v="3001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d v="2012-12-26T20:04:12"/>
    <x v="3002"/>
    <x v="5"/>
  </r>
  <r>
    <n v="3003"/>
    <x v="3002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d v="2016-03-01T05:59:00"/>
    <x v="3003"/>
    <x v="2"/>
  </r>
  <r>
    <n v="3004"/>
    <x v="3003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d v="2014-11-15T22:08:44"/>
    <x v="3004"/>
    <x v="3"/>
  </r>
  <r>
    <n v="3005"/>
    <x v="3004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d v="2014-10-06T16:11:45"/>
    <x v="3005"/>
    <x v="3"/>
  </r>
  <r>
    <n v="3006"/>
    <x v="3005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d v="2014-12-14T18:09:51"/>
    <x v="3006"/>
    <x v="3"/>
  </r>
  <r>
    <n v="3007"/>
    <x v="3006"/>
    <s v="Consuite for 2015 CoreCon.  An adventure into insanity."/>
    <n v="600"/>
    <n v="1080"/>
    <x v="0"/>
    <s v="US"/>
    <s v="USD"/>
    <n v="1429938683"/>
    <n v="1428124283"/>
    <b v="0"/>
    <n v="20"/>
    <b v="1"/>
    <x v="38"/>
    <d v="2015-04-25T05:11:23"/>
    <x v="3007"/>
    <x v="0"/>
  </r>
  <r>
    <n v="3008"/>
    <x v="3007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d v="2016-01-21T05:05:19"/>
    <x v="3008"/>
    <x v="0"/>
  </r>
  <r>
    <n v="3009"/>
    <x v="3008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d v="2014-11-26T14:40:40"/>
    <x v="3009"/>
    <x v="3"/>
  </r>
  <r>
    <n v="3010"/>
    <x v="3009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d v="2015-02-21T19:58:39"/>
    <x v="3010"/>
    <x v="3"/>
  </r>
  <r>
    <n v="3011"/>
    <x v="3010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d v="2015-12-23T22:59:00"/>
    <x v="3011"/>
    <x v="0"/>
  </r>
  <r>
    <n v="3012"/>
    <x v="3011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d v="2015-02-10T16:52:10"/>
    <x v="3012"/>
    <x v="0"/>
  </r>
  <r>
    <n v="3013"/>
    <x v="3012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d v="2015-06-21T20:04:09"/>
    <x v="3013"/>
    <x v="0"/>
  </r>
  <r>
    <n v="3014"/>
    <x v="3013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d v="2014-11-05T05:00:00"/>
    <x v="3014"/>
    <x v="3"/>
  </r>
  <r>
    <n v="3015"/>
    <x v="3014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d v="2014-06-11T04:00:00"/>
    <x v="3015"/>
    <x v="3"/>
  </r>
  <r>
    <n v="3016"/>
    <x v="3015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d v="2014-07-18T13:09:12"/>
    <x v="3016"/>
    <x v="3"/>
  </r>
  <r>
    <n v="3017"/>
    <x v="3016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d v="2014-08-20T20:24:03"/>
    <x v="3017"/>
    <x v="3"/>
  </r>
  <r>
    <n v="3018"/>
    <x v="3017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d v="2015-07-20T22:00:00"/>
    <x v="3018"/>
    <x v="0"/>
  </r>
  <r>
    <n v="3019"/>
    <x v="3018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d v="2014-05-27T03:00:00"/>
    <x v="3019"/>
    <x v="3"/>
  </r>
  <r>
    <n v="3020"/>
    <x v="3019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d v="2015-08-14T20:18:53"/>
    <x v="3020"/>
    <x v="0"/>
  </r>
  <r>
    <n v="3021"/>
    <x v="3020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d v="2016-11-22T05:59:00"/>
    <x v="3021"/>
    <x v="2"/>
  </r>
  <r>
    <n v="3022"/>
    <x v="3021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d v="2016-08-27T22:53:29"/>
    <x v="3022"/>
    <x v="2"/>
  </r>
  <r>
    <n v="3023"/>
    <x v="3022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d v="2015-06-11T16:13:06"/>
    <x v="3023"/>
    <x v="0"/>
  </r>
  <r>
    <n v="3024"/>
    <x v="3023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d v="2012-10-06T23:51:15"/>
    <x v="3024"/>
    <x v="5"/>
  </r>
  <r>
    <n v="3025"/>
    <x v="3024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d v="2014-05-30T16:00:00"/>
    <x v="3025"/>
    <x v="3"/>
  </r>
  <r>
    <n v="3026"/>
    <x v="3025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d v="2017-03-03T11:01:32"/>
    <x v="3026"/>
    <x v="1"/>
  </r>
  <r>
    <n v="3027"/>
    <x v="3026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d v="2015-03-20T15:54:11"/>
    <x v="3027"/>
    <x v="0"/>
  </r>
  <r>
    <n v="3028"/>
    <x v="3027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d v="2016-08-15T06:20:25"/>
    <x v="3028"/>
    <x v="2"/>
  </r>
  <r>
    <n v="3029"/>
    <x v="3028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d v="2014-11-18T04:35:00"/>
    <x v="3029"/>
    <x v="3"/>
  </r>
  <r>
    <n v="3030"/>
    <x v="3029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d v="2015-09-16T17:56:11"/>
    <x v="3030"/>
    <x v="0"/>
  </r>
  <r>
    <n v="3031"/>
    <x v="3030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d v="2016-10-14T21:10:47"/>
    <x v="3031"/>
    <x v="2"/>
  </r>
  <r>
    <n v="3032"/>
    <x v="3031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d v="2015-09-11T01:04:19"/>
    <x v="3032"/>
    <x v="0"/>
  </r>
  <r>
    <n v="3033"/>
    <x v="3032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d v="2016-08-18T02:38:45"/>
    <x v="3033"/>
    <x v="2"/>
  </r>
  <r>
    <n v="3034"/>
    <x v="3033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d v="2016-11-01T03:59:00"/>
    <x v="3034"/>
    <x v="2"/>
  </r>
  <r>
    <n v="3035"/>
    <x v="3034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d v="2013-05-04T13:26:49"/>
    <x v="3035"/>
    <x v="4"/>
  </r>
  <r>
    <n v="3036"/>
    <x v="3035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d v="2013-08-16T11:59:00"/>
    <x v="3036"/>
    <x v="4"/>
  </r>
  <r>
    <n v="3037"/>
    <x v="3036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d v="2010-10-02T04:59:00"/>
    <x v="3037"/>
    <x v="7"/>
  </r>
  <r>
    <n v="3038"/>
    <x v="3037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d v="2016-03-04T06:03:17"/>
    <x v="3038"/>
    <x v="2"/>
  </r>
  <r>
    <n v="3039"/>
    <x v="3038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d v="2013-12-29T07:59:00"/>
    <x v="3039"/>
    <x v="4"/>
  </r>
  <r>
    <n v="3040"/>
    <x v="3039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d v="2015-06-26T23:00:00"/>
    <x v="3040"/>
    <x v="0"/>
  </r>
  <r>
    <n v="3041"/>
    <x v="3040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d v="2016-01-20T20:50:48"/>
    <x v="3041"/>
    <x v="0"/>
  </r>
  <r>
    <n v="3042"/>
    <x v="3041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d v="2015-10-06T16:30:47"/>
    <x v="3042"/>
    <x v="0"/>
  </r>
  <r>
    <n v="3043"/>
    <x v="3042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d v="2015-04-16T02:50:00"/>
    <x v="3043"/>
    <x v="0"/>
  </r>
  <r>
    <n v="3044"/>
    <x v="3043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d v="2016-02-02T17:26:38"/>
    <x v="3044"/>
    <x v="2"/>
  </r>
  <r>
    <n v="3045"/>
    <x v="3044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d v="2014-08-22T03:44:15"/>
    <x v="3045"/>
    <x v="3"/>
  </r>
  <r>
    <n v="3046"/>
    <x v="3045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d v="2014-09-10T04:52:00"/>
    <x v="3046"/>
    <x v="3"/>
  </r>
  <r>
    <n v="3047"/>
    <x v="3046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d v="2016-04-27T13:16:00"/>
    <x v="3047"/>
    <x v="2"/>
  </r>
  <r>
    <n v="3048"/>
    <x v="3047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d v="2014-12-31T21:22:00"/>
    <x v="3048"/>
    <x v="3"/>
  </r>
  <r>
    <n v="3049"/>
    <x v="3048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d v="2015-06-14T00:20:55"/>
    <x v="3049"/>
    <x v="0"/>
  </r>
  <r>
    <n v="3050"/>
    <x v="3049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d v="2016-05-05T04:02:40"/>
    <x v="3050"/>
    <x v="2"/>
  </r>
  <r>
    <n v="3051"/>
    <x v="3050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d v="2017-02-08T09:59:05"/>
    <x v="3051"/>
    <x v="1"/>
  </r>
  <r>
    <n v="3052"/>
    <x v="3051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d v="2015-05-28T15:59:00"/>
    <x v="3052"/>
    <x v="0"/>
  </r>
  <r>
    <n v="3053"/>
    <x v="3052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d v="2014-10-02T03:59:00"/>
    <x v="3053"/>
    <x v="3"/>
  </r>
  <r>
    <n v="3054"/>
    <x v="3053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d v="2015-03-02T01:04:00"/>
    <x v="3054"/>
    <x v="0"/>
  </r>
  <r>
    <n v="3055"/>
    <x v="3054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d v="2015-01-09T22:59:50"/>
    <x v="3055"/>
    <x v="3"/>
  </r>
  <r>
    <n v="3056"/>
    <x v="3055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d v="2014-09-29T15:16:24"/>
    <x v="3056"/>
    <x v="3"/>
  </r>
  <r>
    <n v="3057"/>
    <x v="3056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d v="2016-04-03T14:36:51"/>
    <x v="3057"/>
    <x v="2"/>
  </r>
  <r>
    <n v="3058"/>
    <x v="3057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d v="2016-05-20T08:59:00"/>
    <x v="3058"/>
    <x v="2"/>
  </r>
  <r>
    <n v="3059"/>
    <x v="3058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d v="2014-08-08T22:27:26"/>
    <x v="3059"/>
    <x v="3"/>
  </r>
  <r>
    <n v="3060"/>
    <x v="3059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d v="2015-09-28T06:35:34"/>
    <x v="3060"/>
    <x v="0"/>
  </r>
  <r>
    <n v="3061"/>
    <x v="3060"/>
    <s v="Save a historic Local theater."/>
    <n v="1000000"/>
    <n v="0"/>
    <x v="2"/>
    <s v="US"/>
    <s v="USD"/>
    <n v="1407955748"/>
    <n v="1405363748"/>
    <b v="0"/>
    <n v="0"/>
    <b v="0"/>
    <x v="38"/>
    <d v="2014-08-13T18:49:08"/>
    <x v="3061"/>
    <x v="3"/>
  </r>
  <r>
    <n v="3062"/>
    <x v="3061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d v="2015-09-30T18:00:00"/>
    <x v="3062"/>
    <x v="0"/>
  </r>
  <r>
    <n v="3063"/>
    <x v="3062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d v="2016-10-22T22:08:58"/>
    <x v="3063"/>
    <x v="2"/>
  </r>
  <r>
    <n v="3064"/>
    <x v="3063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d v="2015-11-22T06:59:00"/>
    <x v="3064"/>
    <x v="0"/>
  </r>
  <r>
    <n v="3065"/>
    <x v="3064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d v="2014-07-30T01:19:32"/>
    <x v="3065"/>
    <x v="3"/>
  </r>
  <r>
    <n v="3066"/>
    <x v="3065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d v="2016-07-10T05:28:57"/>
    <x v="3066"/>
    <x v="2"/>
  </r>
  <r>
    <n v="3067"/>
    <x v="3066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d v="2015-09-09T22:31:19"/>
    <x v="3067"/>
    <x v="0"/>
  </r>
  <r>
    <n v="3068"/>
    <x v="3067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d v="2015-10-16T16:35:52"/>
    <x v="3068"/>
    <x v="0"/>
  </r>
  <r>
    <n v="3069"/>
    <x v="3068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d v="2014-12-14T20:00:34"/>
    <x v="3069"/>
    <x v="3"/>
  </r>
  <r>
    <n v="3070"/>
    <x v="3069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d v="2016-12-07T17:36:09"/>
    <x v="3070"/>
    <x v="2"/>
  </r>
  <r>
    <n v="3071"/>
    <x v="3070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d v="2015-04-21T05:59:00"/>
    <x v="3071"/>
    <x v="0"/>
  </r>
  <r>
    <n v="3072"/>
    <x v="3071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d v="2016-10-30T01:46:00"/>
    <x v="3072"/>
    <x v="2"/>
  </r>
  <r>
    <n v="3073"/>
    <x v="3072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d v="2015-06-14T19:19:00"/>
    <x v="3073"/>
    <x v="0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d v="2016-03-10T13:42:39"/>
    <x v="3074"/>
    <x v="2"/>
  </r>
  <r>
    <n v="3075"/>
    <x v="3074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d v="2016-08-19T02:27:20"/>
    <x v="3075"/>
    <x v="2"/>
  </r>
  <r>
    <n v="3076"/>
    <x v="3075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d v="2015-10-09T15:38:43"/>
    <x v="3076"/>
    <x v="0"/>
  </r>
  <r>
    <n v="3077"/>
    <x v="3076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d v="2017-03-02T22:57:58"/>
    <x v="3077"/>
    <x v="1"/>
  </r>
  <r>
    <n v="3078"/>
    <x v="3077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d v="2015-02-26T03:19:55"/>
    <x v="3078"/>
    <x v="0"/>
  </r>
  <r>
    <n v="3079"/>
    <x v="3078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d v="2015-03-22T16:07:15"/>
    <x v="3079"/>
    <x v="0"/>
  </r>
  <r>
    <n v="3080"/>
    <x v="3079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d v="2014-12-27T01:40:44"/>
    <x v="3080"/>
    <x v="3"/>
  </r>
  <r>
    <n v="3081"/>
    <x v="3080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d v="2015-09-20T04:21:31"/>
    <x v="3081"/>
    <x v="0"/>
  </r>
  <r>
    <n v="3082"/>
    <x v="3081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d v="2015-11-15T23:09:06"/>
    <x v="3082"/>
    <x v="0"/>
  </r>
  <r>
    <n v="3083"/>
    <x v="3082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d v="2014-09-01T05:00:00"/>
    <x v="3083"/>
    <x v="3"/>
  </r>
  <r>
    <n v="3084"/>
    <x v="3083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d v="2015-05-05T18:48:00"/>
    <x v="3084"/>
    <x v="0"/>
  </r>
  <r>
    <n v="3085"/>
    <x v="3084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d v="2015-09-29T21:12:39"/>
    <x v="3085"/>
    <x v="0"/>
  </r>
  <r>
    <n v="3086"/>
    <x v="3085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d v="2015-08-17T16:05:59"/>
    <x v="3086"/>
    <x v="0"/>
  </r>
  <r>
    <n v="3087"/>
    <x v="3086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d v="2016-12-21T04:36:30"/>
    <x v="3087"/>
    <x v="2"/>
  </r>
  <r>
    <n v="3088"/>
    <x v="3087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d v="2015-01-08T13:41:00"/>
    <x v="3088"/>
    <x v="3"/>
  </r>
  <r>
    <n v="3089"/>
    <x v="3088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d v="2016-07-09T01:59:00"/>
    <x v="3089"/>
    <x v="2"/>
  </r>
  <r>
    <n v="3090"/>
    <x v="3089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d v="2015-05-01T18:39:05"/>
    <x v="3090"/>
    <x v="0"/>
  </r>
  <r>
    <n v="3091"/>
    <x v="3090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d v="2016-08-14T22:45:43"/>
    <x v="3091"/>
    <x v="2"/>
  </r>
  <r>
    <n v="3092"/>
    <x v="3091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d v="2015-10-15T22:00:00"/>
    <x v="3092"/>
    <x v="0"/>
  </r>
  <r>
    <n v="3093"/>
    <x v="3092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d v="2014-06-01T03:59:00"/>
    <x v="3093"/>
    <x v="3"/>
  </r>
  <r>
    <n v="3094"/>
    <x v="3093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d v="2015-09-20T19:05:56"/>
    <x v="3094"/>
    <x v="0"/>
  </r>
  <r>
    <n v="3095"/>
    <x v="3094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d v="2016-08-01T00:36:20"/>
    <x v="3095"/>
    <x v="2"/>
  </r>
  <r>
    <n v="3096"/>
    <x v="3095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d v="2015-05-20T19:48:46"/>
    <x v="3096"/>
    <x v="0"/>
  </r>
  <r>
    <n v="3097"/>
    <x v="3096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d v="2016-10-07T14:00:00"/>
    <x v="3097"/>
    <x v="2"/>
  </r>
  <r>
    <n v="3098"/>
    <x v="3097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d v="2016-02-08T00:17:00"/>
    <x v="3098"/>
    <x v="0"/>
  </r>
  <r>
    <n v="3099"/>
    <x v="3098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d v="2016-02-12T04:33:11"/>
    <x v="3099"/>
    <x v="2"/>
  </r>
  <r>
    <n v="3100"/>
    <x v="3099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d v="2014-10-20T14:56:15"/>
    <x v="3100"/>
    <x v="3"/>
  </r>
  <r>
    <n v="3101"/>
    <x v="3100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d v="2015-07-16T07:56:00"/>
    <x v="3101"/>
    <x v="0"/>
  </r>
  <r>
    <n v="3102"/>
    <x v="3101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d v="2016-08-23T08:10:18"/>
    <x v="3102"/>
    <x v="2"/>
  </r>
  <r>
    <n v="3103"/>
    <x v="3102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d v="2015-06-12T03:45:06"/>
    <x v="3103"/>
    <x v="0"/>
  </r>
  <r>
    <n v="3104"/>
    <x v="3103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d v="2015-02-03T02:00:00"/>
    <x v="3104"/>
    <x v="0"/>
  </r>
  <r>
    <n v="3105"/>
    <x v="3104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d v="2014-10-19T05:00:00"/>
    <x v="3105"/>
    <x v="3"/>
  </r>
  <r>
    <n v="3106"/>
    <x v="3105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d v="2015-09-16T22:00:00"/>
    <x v="3106"/>
    <x v="0"/>
  </r>
  <r>
    <n v="3107"/>
    <x v="3106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d v="2015-05-11T19:32:31"/>
    <x v="3107"/>
    <x v="0"/>
  </r>
  <r>
    <n v="3108"/>
    <x v="3107"/>
    <s v="We need a permanent home for the theater!"/>
    <n v="50000"/>
    <n v="26"/>
    <x v="2"/>
    <s v="US"/>
    <s v="USD"/>
    <n v="1430234394"/>
    <n v="1425053994"/>
    <b v="0"/>
    <n v="2"/>
    <b v="0"/>
    <x v="38"/>
    <d v="2015-04-28T15:19:54"/>
    <x v="3108"/>
    <x v="0"/>
  </r>
  <r>
    <n v="3109"/>
    <x v="3108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d v="2014-08-28T03:00:10"/>
    <x v="3109"/>
    <x v="3"/>
  </r>
  <r>
    <n v="3110"/>
    <x v="3109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d v="2017-02-19T00:45:19"/>
    <x v="3110"/>
    <x v="1"/>
  </r>
  <r>
    <n v="3111"/>
    <x v="3110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d v="2014-10-04T14:17:00"/>
    <x v="3111"/>
    <x v="3"/>
  </r>
  <r>
    <n v="3112"/>
    <x v="3111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d v="2016-11-01T02:55:34"/>
    <x v="3112"/>
    <x v="2"/>
  </r>
  <r>
    <n v="3113"/>
    <x v="3112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d v="2015-04-17T17:33:02"/>
    <x v="3113"/>
    <x v="0"/>
  </r>
  <r>
    <n v="3114"/>
    <x v="3113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d v="2014-09-21T15:10:50"/>
    <x v="3114"/>
    <x v="3"/>
  </r>
  <r>
    <n v="3115"/>
    <x v="3114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d v="2016-06-05T10:43:47"/>
    <x v="3115"/>
    <x v="2"/>
  </r>
  <r>
    <n v="3116"/>
    <x v="3115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d v="2015-04-01T12:22:05"/>
    <x v="3116"/>
    <x v="0"/>
  </r>
  <r>
    <n v="3117"/>
    <x v="3116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d v="2016-05-27T13:12:00"/>
    <x v="3117"/>
    <x v="2"/>
  </r>
  <r>
    <n v="3118"/>
    <x v="3117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d v="2016-07-02T15:35:23"/>
    <x v="3118"/>
    <x v="2"/>
  </r>
  <r>
    <n v="3119"/>
    <x v="3118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d v="2015-03-27T00:05:32"/>
    <x v="3119"/>
    <x v="0"/>
  </r>
  <r>
    <n v="3120"/>
    <x v="3119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d v="2016-05-05T21:36:36"/>
    <x v="3120"/>
    <x v="2"/>
  </r>
  <r>
    <n v="3121"/>
    <x v="3120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d v="2014-09-26T16:18:55"/>
    <x v="3121"/>
    <x v="3"/>
  </r>
  <r>
    <n v="3122"/>
    <x v="3121"/>
    <s v="cancelled until further notice"/>
    <n v="199"/>
    <n v="116"/>
    <x v="1"/>
    <s v="US"/>
    <s v="USD"/>
    <n v="1478733732"/>
    <n v="1478298132"/>
    <b v="0"/>
    <n v="2"/>
    <b v="0"/>
    <x v="38"/>
    <d v="2016-11-09T23:22:12"/>
    <x v="3122"/>
    <x v="2"/>
  </r>
  <r>
    <n v="3123"/>
    <x v="3122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d v="2016-07-09T23:49:58"/>
    <x v="3123"/>
    <x v="2"/>
  </r>
  <r>
    <n v="3124"/>
    <x v="3123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d v="2015-02-02T18:43:21"/>
    <x v="3124"/>
    <x v="3"/>
  </r>
  <r>
    <n v="3125"/>
    <x v="3124"/>
    <s v="N/A"/>
    <n v="1500000"/>
    <n v="0"/>
    <x v="1"/>
    <s v="US"/>
    <s v="USD"/>
    <n v="1452142672"/>
    <n v="1449550672"/>
    <b v="0"/>
    <n v="0"/>
    <b v="0"/>
    <x v="38"/>
    <d v="2016-01-07T04:57:52"/>
    <x v="3125"/>
    <x v="0"/>
  </r>
  <r>
    <n v="3126"/>
    <x v="3125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d v="2016-03-27T23:26:02"/>
    <x v="3126"/>
    <x v="2"/>
  </r>
  <r>
    <n v="3127"/>
    <x v="3126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d v="2015-03-01T20:33:49"/>
    <x v="3127"/>
    <x v="0"/>
  </r>
  <r>
    <n v="3128"/>
    <x v="3127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d v="2017-03-16T18:49:01"/>
    <x v="3128"/>
    <x v="1"/>
  </r>
  <r>
    <n v="3129"/>
    <x v="3128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d v="2017-04-18T19:13:39"/>
    <x v="3129"/>
    <x v="1"/>
  </r>
  <r>
    <n v="3130"/>
    <x v="3129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d v="2017-04-14T04:59:00"/>
    <x v="3130"/>
    <x v="1"/>
  </r>
  <r>
    <n v="3131"/>
    <x v="3130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d v="2017-04-08T12:54:05"/>
    <x v="3131"/>
    <x v="1"/>
  </r>
  <r>
    <n v="3132"/>
    <x v="3131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d v="2017-04-21T07:24:20"/>
    <x v="3132"/>
    <x v="1"/>
  </r>
  <r>
    <n v="3133"/>
    <x v="3132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d v="2017-03-24T12:33:54"/>
    <x v="3133"/>
    <x v="1"/>
  </r>
  <r>
    <n v="3134"/>
    <x v="3133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d v="2017-03-27T16:16:59"/>
    <x v="3134"/>
    <x v="1"/>
  </r>
  <r>
    <n v="3135"/>
    <x v="3134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d v="2017-04-04T03:38:41"/>
    <x v="3135"/>
    <x v="1"/>
  </r>
  <r>
    <n v="3136"/>
    <x v="3135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d v="2017-03-31T22:59:00"/>
    <x v="3136"/>
    <x v="1"/>
  </r>
  <r>
    <n v="3137"/>
    <x v="3136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d v="2017-05-03T19:12:00"/>
    <x v="3137"/>
    <x v="1"/>
  </r>
  <r>
    <n v="3138"/>
    <x v="3137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d v="2017-04-03T15:30:07"/>
    <x v="3138"/>
    <x v="1"/>
  </r>
  <r>
    <n v="3139"/>
    <x v="3138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d v="2017-03-25T04:33:00"/>
    <x v="3139"/>
    <x v="1"/>
  </r>
  <r>
    <n v="3140"/>
    <x v="3139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d v="2017-04-07T16:15:03"/>
    <x v="3140"/>
    <x v="1"/>
  </r>
  <r>
    <n v="3141"/>
    <x v="3140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d v="2017-04-16T20:00:00"/>
    <x v="3141"/>
    <x v="1"/>
  </r>
  <r>
    <n v="3142"/>
    <x v="3141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d v="2017-03-19T11:18:59"/>
    <x v="3142"/>
    <x v="1"/>
  </r>
  <r>
    <n v="3143"/>
    <x v="3142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d v="2017-04-09T08:35:56"/>
    <x v="3143"/>
    <x v="1"/>
  </r>
  <r>
    <n v="3144"/>
    <x v="3143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d v="2017-03-19T06:00:00"/>
    <x v="3144"/>
    <x v="1"/>
  </r>
  <r>
    <n v="3145"/>
    <x v="3144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d v="2017-03-27T23:58:54"/>
    <x v="3145"/>
    <x v="1"/>
  </r>
  <r>
    <n v="3146"/>
    <x v="3145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d v="2017-04-16T15:22:46"/>
    <x v="3146"/>
    <x v="1"/>
  </r>
  <r>
    <n v="3147"/>
    <x v="3146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d v="2014-11-07T00:15:55"/>
    <x v="3147"/>
    <x v="3"/>
  </r>
  <r>
    <n v="3148"/>
    <x v="3147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d v="2014-10-01T04:00:00"/>
    <x v="3148"/>
    <x v="3"/>
  </r>
  <r>
    <n v="3149"/>
    <x v="3148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d v="2012-12-07T02:00:00"/>
    <x v="3149"/>
    <x v="5"/>
  </r>
  <r>
    <n v="3150"/>
    <x v="3149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d v="2011-01-25T04:00:00"/>
    <x v="3150"/>
    <x v="7"/>
  </r>
  <r>
    <n v="3151"/>
    <x v="3150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d v="2014-09-10T20:09:34"/>
    <x v="3151"/>
    <x v="3"/>
  </r>
  <r>
    <n v="3152"/>
    <x v="3151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d v="2013-11-02T20:49:27"/>
    <x v="3152"/>
    <x v="4"/>
  </r>
  <r>
    <n v="3153"/>
    <x v="3152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d v="2011-05-01T04:59:00"/>
    <x v="3153"/>
    <x v="6"/>
  </r>
  <r>
    <n v="3154"/>
    <x v="3153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d v="2012-04-01T20:00:58"/>
    <x v="3154"/>
    <x v="5"/>
  </r>
  <r>
    <n v="3155"/>
    <x v="3154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d v="2012-12-20T11:58:45"/>
    <x v="3155"/>
    <x v="5"/>
  </r>
  <r>
    <n v="3156"/>
    <x v="3155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d v="2012-06-01T22:52:24"/>
    <x v="3156"/>
    <x v="5"/>
  </r>
  <r>
    <n v="3157"/>
    <x v="3156"/>
    <s v="Four Directors.  Four One Acts.  Four Genres.  For You."/>
    <n v="4000"/>
    <n v="4040"/>
    <x v="0"/>
    <s v="US"/>
    <s v="USD"/>
    <n v="1405746000"/>
    <n v="1404932105"/>
    <b v="1"/>
    <n v="41"/>
    <b v="1"/>
    <x v="6"/>
    <d v="2014-07-19T05:00:00"/>
    <x v="3157"/>
    <x v="3"/>
  </r>
  <r>
    <n v="3158"/>
    <x v="3157"/>
    <s v="A 40s crime-noir play using nursery rhyme characters."/>
    <n v="5000"/>
    <n v="5700"/>
    <x v="0"/>
    <s v="US"/>
    <s v="USD"/>
    <n v="1374523752"/>
    <n v="1371931752"/>
    <b v="1"/>
    <n v="69"/>
    <b v="1"/>
    <x v="6"/>
    <d v="2013-07-22T20:09:12"/>
    <x v="3158"/>
    <x v="4"/>
  </r>
  <r>
    <n v="3159"/>
    <x v="3158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d v="2012-01-18T23:00:00"/>
    <x v="3159"/>
    <x v="6"/>
  </r>
  <r>
    <n v="3160"/>
    <x v="3159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d v="2014-08-13T04:59:00"/>
    <x v="3160"/>
    <x v="3"/>
  </r>
  <r>
    <n v="3161"/>
    <x v="3160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d v="2014-10-15T12:52:02"/>
    <x v="3161"/>
    <x v="3"/>
  </r>
  <r>
    <n v="3162"/>
    <x v="3161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d v="2014-07-07T02:00:00"/>
    <x v="3162"/>
    <x v="3"/>
  </r>
  <r>
    <n v="3163"/>
    <x v="3162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d v="2014-06-15T18:05:25"/>
    <x v="3163"/>
    <x v="3"/>
  </r>
  <r>
    <n v="3164"/>
    <x v="3163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d v="2014-06-09T19:20:15"/>
    <x v="3164"/>
    <x v="3"/>
  </r>
  <r>
    <n v="3165"/>
    <x v="3164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d v="2011-05-03T03:59:00"/>
    <x v="3165"/>
    <x v="6"/>
  </r>
  <r>
    <n v="3166"/>
    <x v="3165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d v="2014-11-26T07:59:00"/>
    <x v="3166"/>
    <x v="3"/>
  </r>
  <r>
    <n v="3167"/>
    <x v="3166"/>
    <s v="What is destiny? Explore it with us this August at FringeNYC."/>
    <n v="3000"/>
    <n v="3485"/>
    <x v="0"/>
    <s v="US"/>
    <s v="USD"/>
    <n v="1406952781"/>
    <n v="1405743181"/>
    <b v="1"/>
    <n v="55"/>
    <b v="1"/>
    <x v="6"/>
    <d v="2014-08-02T04:13:01"/>
    <x v="3167"/>
    <x v="3"/>
  </r>
  <r>
    <n v="3168"/>
    <x v="3167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d v="2014-06-13T22:00:00"/>
    <x v="3168"/>
    <x v="3"/>
  </r>
  <r>
    <n v="3169"/>
    <x v="3168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d v="2013-12-13T04:59:00"/>
    <x v="3169"/>
    <x v="4"/>
  </r>
  <r>
    <n v="3170"/>
    <x v="3169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d v="2014-07-02T04:00:00"/>
    <x v="3170"/>
    <x v="3"/>
  </r>
  <r>
    <n v="3171"/>
    <x v="3170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d v="2016-05-06T14:35:58"/>
    <x v="3171"/>
    <x v="2"/>
  </r>
  <r>
    <n v="3172"/>
    <x v="3171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d v="2012-02-14T17:31:08"/>
    <x v="3172"/>
    <x v="5"/>
  </r>
  <r>
    <n v="3173"/>
    <x v="3172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d v="2014-09-26T21:04:52"/>
    <x v="3173"/>
    <x v="3"/>
  </r>
  <r>
    <n v="3174"/>
    <x v="3173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d v="2014-08-25T20:45:08"/>
    <x v="3174"/>
    <x v="3"/>
  </r>
  <r>
    <n v="3175"/>
    <x v="3174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d v="2011-02-17T21:17:07"/>
    <x v="3175"/>
    <x v="7"/>
  </r>
  <r>
    <n v="3176"/>
    <x v="3175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d v="2013-08-18T15:00:00"/>
    <x v="3176"/>
    <x v="4"/>
  </r>
  <r>
    <n v="3177"/>
    <x v="3176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d v="2014-06-21T16:00:09"/>
    <x v="3177"/>
    <x v="3"/>
  </r>
  <r>
    <n v="3178"/>
    <x v="3177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d v="2014-07-16T14:31:15"/>
    <x v="3178"/>
    <x v="3"/>
  </r>
  <r>
    <n v="3179"/>
    <x v="3178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d v="2013-05-06T16:51:11"/>
    <x v="3179"/>
    <x v="4"/>
  </r>
  <r>
    <n v="3180"/>
    <x v="3179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d v="2014-06-20T09:54:09"/>
    <x v="3180"/>
    <x v="3"/>
  </r>
  <r>
    <n v="3181"/>
    <x v="3180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d v="2014-06-15T16:00:00"/>
    <x v="3181"/>
    <x v="3"/>
  </r>
  <r>
    <n v="3182"/>
    <x v="3181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d v="2012-01-31T17:00:00"/>
    <x v="3182"/>
    <x v="6"/>
  </r>
  <r>
    <n v="3183"/>
    <x v="3182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d v="2013-08-23T19:04:29"/>
    <x v="3183"/>
    <x v="4"/>
  </r>
  <r>
    <n v="3184"/>
    <x v="3183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d v="2014-07-01T23:50:31"/>
    <x v="3184"/>
    <x v="3"/>
  </r>
  <r>
    <n v="3185"/>
    <x v="3184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d v="2014-07-16T23:27:21"/>
    <x v="3185"/>
    <x v="3"/>
  </r>
  <r>
    <n v="3186"/>
    <x v="3185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d v="2014-09-16T21:00:00"/>
    <x v="3186"/>
    <x v="3"/>
  </r>
  <r>
    <n v="3187"/>
    <x v="3186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d v="2014-08-04T15:59:33"/>
    <x v="3187"/>
    <x v="3"/>
  </r>
  <r>
    <n v="3188"/>
    <x v="3187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d v="2015-06-10T09:58:22"/>
    <x v="3188"/>
    <x v="0"/>
  </r>
  <r>
    <n v="3189"/>
    <x v="3188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d v="2015-05-24T08:18:52"/>
    <x v="3189"/>
    <x v="0"/>
  </r>
  <r>
    <n v="3190"/>
    <x v="3189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d v="2016-12-09T04:37:55"/>
    <x v="3190"/>
    <x v="2"/>
  </r>
  <r>
    <n v="3191"/>
    <x v="3190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d v="2016-08-16T18:07:49"/>
    <x v="3191"/>
    <x v="2"/>
  </r>
  <r>
    <n v="3192"/>
    <x v="3191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d v="2015-02-28T22:00:00"/>
    <x v="3192"/>
    <x v="0"/>
  </r>
  <r>
    <n v="3193"/>
    <x v="3192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d v="2015-02-20T23:14:16"/>
    <x v="3193"/>
    <x v="0"/>
  </r>
  <r>
    <n v="3194"/>
    <x v="3193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d v="2015-07-27T01:29:58"/>
    <x v="3194"/>
    <x v="0"/>
  </r>
  <r>
    <n v="3195"/>
    <x v="3194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d v="2015-02-12T14:15:42"/>
    <x v="3195"/>
    <x v="0"/>
  </r>
  <r>
    <n v="3196"/>
    <x v="3195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d v="2015-08-01T14:00:00"/>
    <x v="3196"/>
    <x v="0"/>
  </r>
  <r>
    <n v="3197"/>
    <x v="3196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d v="2015-02-04T11:50:18"/>
    <x v="3197"/>
    <x v="0"/>
  </r>
  <r>
    <n v="3198"/>
    <x v="3197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d v="2015-02-16T10:11:17"/>
    <x v="3198"/>
    <x v="0"/>
  </r>
  <r>
    <n v="3199"/>
    <x v="3198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d v="2014-09-06T21:00:00"/>
    <x v="3199"/>
    <x v="3"/>
  </r>
  <r>
    <n v="3200"/>
    <x v="3199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d v="2016-04-30T05:34:00"/>
    <x v="3200"/>
    <x v="2"/>
  </r>
  <r>
    <n v="3201"/>
    <x v="3200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d v="2014-08-31T18:24:37"/>
    <x v="3201"/>
    <x v="3"/>
  </r>
  <r>
    <n v="3202"/>
    <x v="3201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d v="2015-12-14T05:59:00"/>
    <x v="3202"/>
    <x v="0"/>
  </r>
  <r>
    <n v="3203"/>
    <x v="3202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d v="2015-09-25T23:43:42"/>
    <x v="3203"/>
    <x v="0"/>
  </r>
  <r>
    <n v="3204"/>
    <x v="3203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d v="2015-07-17T16:14:00"/>
    <x v="3204"/>
    <x v="0"/>
  </r>
  <r>
    <n v="3205"/>
    <x v="3204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d v="2015-05-01T08:59:32"/>
    <x v="3205"/>
    <x v="0"/>
  </r>
  <r>
    <n v="3206"/>
    <x v="3205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d v="2015-09-19T06:37:31"/>
    <x v="3206"/>
    <x v="0"/>
  </r>
  <r>
    <n v="3207"/>
    <x v="3206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d v="2015-04-23T05:40:07"/>
    <x v="3207"/>
    <x v="0"/>
  </r>
  <r>
    <n v="3208"/>
    <x v="3207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d v="2014-07-28T14:31:17"/>
    <x v="3208"/>
    <x v="3"/>
  </r>
  <r>
    <n v="3209"/>
    <x v="3208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d v="2014-06-20T23:00:00"/>
    <x v="3209"/>
    <x v="3"/>
  </r>
  <r>
    <n v="3210"/>
    <x v="3209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d v="2012-06-01T03:59:00"/>
    <x v="3210"/>
    <x v="5"/>
  </r>
  <r>
    <n v="3211"/>
    <x v="3210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d v="2014-08-15T02:00:00"/>
    <x v="3211"/>
    <x v="3"/>
  </r>
  <r>
    <n v="3212"/>
    <x v="3211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d v="2014-08-08T19:05:51"/>
    <x v="3212"/>
    <x v="3"/>
  </r>
  <r>
    <n v="3213"/>
    <x v="3212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d v="2015-07-26T18:19:19"/>
    <x v="3213"/>
    <x v="0"/>
  </r>
  <r>
    <n v="3214"/>
    <x v="3213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d v="2016-01-05T23:55:00"/>
    <x v="3214"/>
    <x v="0"/>
  </r>
  <r>
    <n v="3215"/>
    <x v="3214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d v="2015-09-10T03:59:00"/>
    <x v="3215"/>
    <x v="0"/>
  </r>
  <r>
    <n v="3216"/>
    <x v="3215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d v="2015-07-11T14:30:00"/>
    <x v="3216"/>
    <x v="0"/>
  </r>
  <r>
    <n v="3217"/>
    <x v="3216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d v="2016-11-04T13:06:24"/>
    <x v="3217"/>
    <x v="2"/>
  </r>
  <r>
    <n v="3218"/>
    <x v="3217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d v="2014-12-31T00:00:00"/>
    <x v="3218"/>
    <x v="3"/>
  </r>
  <r>
    <n v="3219"/>
    <x v="3218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d v="2015-03-22T22:35:47"/>
    <x v="3219"/>
    <x v="0"/>
  </r>
  <r>
    <n v="3220"/>
    <x v="3219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d v="2017-03-12T21:00:00"/>
    <x v="3220"/>
    <x v="1"/>
  </r>
  <r>
    <n v="3221"/>
    <x v="3220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d v="2015-07-05T16:43:23"/>
    <x v="3221"/>
    <x v="0"/>
  </r>
  <r>
    <n v="3222"/>
    <x v="3221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d v="2015-10-24T21:29:00"/>
    <x v="3222"/>
    <x v="0"/>
  </r>
  <r>
    <n v="3223"/>
    <x v="3222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d v="2015-08-20T20:02:56"/>
    <x v="3223"/>
    <x v="0"/>
  </r>
  <r>
    <n v="3224"/>
    <x v="3223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d v="2017-01-10T05:00:00"/>
    <x v="3224"/>
    <x v="2"/>
  </r>
  <r>
    <n v="3225"/>
    <x v="3224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d v="2016-06-03T21:00:00"/>
    <x v="3225"/>
    <x v="2"/>
  </r>
  <r>
    <n v="3226"/>
    <x v="3225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d v="2015-10-30T14:00:12"/>
    <x v="3226"/>
    <x v="0"/>
  </r>
  <r>
    <n v="3227"/>
    <x v="3226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d v="2017-01-17T21:10:36"/>
    <x v="3227"/>
    <x v="2"/>
  </r>
  <r>
    <n v="3228"/>
    <x v="3227"/>
    <s v="A Season of Powerful Women. A Season of Defiance."/>
    <n v="7000"/>
    <n v="7164"/>
    <x v="0"/>
    <s v="US"/>
    <s v="USD"/>
    <n v="1450328340"/>
    <n v="1447606884"/>
    <b v="1"/>
    <n v="37"/>
    <b v="1"/>
    <x v="6"/>
    <d v="2015-12-17T04:59:00"/>
    <x v="3228"/>
    <x v="0"/>
  </r>
  <r>
    <n v="3229"/>
    <x v="3228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d v="2014-11-20T07:59:58"/>
    <x v="3229"/>
    <x v="3"/>
  </r>
  <r>
    <n v="3230"/>
    <x v="3229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d v="2014-10-01T03:59:00"/>
    <x v="3230"/>
    <x v="3"/>
  </r>
  <r>
    <n v="3231"/>
    <x v="3230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d v="2016-04-16T22:39:07"/>
    <x v="3231"/>
    <x v="2"/>
  </r>
  <r>
    <n v="3232"/>
    <x v="3231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d v="2016-05-04T03:59:00"/>
    <x v="3232"/>
    <x v="2"/>
  </r>
  <r>
    <n v="3233"/>
    <x v="3232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d v="2017-03-02T19:19:15"/>
    <x v="3233"/>
    <x v="1"/>
  </r>
  <r>
    <n v="3234"/>
    <x v="3233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d v="2017-02-01T23:31:00"/>
    <x v="3234"/>
    <x v="2"/>
  </r>
  <r>
    <n v="3235"/>
    <x v="3234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d v="2016-07-01T08:20:51"/>
    <x v="3235"/>
    <x v="2"/>
  </r>
  <r>
    <n v="3236"/>
    <x v="3235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d v="2016-12-28T22:00:33"/>
    <x v="3236"/>
    <x v="2"/>
  </r>
  <r>
    <n v="3237"/>
    <x v="3236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d v="2015-09-29T03:59:00"/>
    <x v="3237"/>
    <x v="0"/>
  </r>
  <r>
    <n v="3238"/>
    <x v="3237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d v="2015-07-01T12:14:58"/>
    <x v="3238"/>
    <x v="0"/>
  </r>
  <r>
    <n v="3239"/>
    <x v="3238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d v="2015-10-25T23:59:00"/>
    <x v="3239"/>
    <x v="0"/>
  </r>
  <r>
    <n v="3240"/>
    <x v="3239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d v="2017-02-16T23:00:00"/>
    <x v="3240"/>
    <x v="1"/>
  </r>
  <r>
    <n v="3241"/>
    <x v="3240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d v="2014-10-14T06:59:00"/>
    <x v="3241"/>
    <x v="3"/>
  </r>
  <r>
    <n v="3242"/>
    <x v="3241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d v="2014-09-19T18:08:12"/>
    <x v="3242"/>
    <x v="3"/>
  </r>
  <r>
    <n v="3243"/>
    <x v="3242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d v="2015-10-09T00:00:00"/>
    <x v="3243"/>
    <x v="0"/>
  </r>
  <r>
    <n v="3244"/>
    <x v="3243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d v="2016-12-01T17:39:42"/>
    <x v="3244"/>
    <x v="2"/>
  </r>
  <r>
    <n v="3245"/>
    <x v="3244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d v="2015-06-12T02:00:00"/>
    <x v="3245"/>
    <x v="0"/>
  </r>
  <r>
    <n v="3246"/>
    <x v="3245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d v="2015-09-12T03:59:00"/>
    <x v="3246"/>
    <x v="0"/>
  </r>
  <r>
    <n v="3247"/>
    <x v="3246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d v="2015-07-12T10:25:12"/>
    <x v="3247"/>
    <x v="0"/>
  </r>
  <r>
    <n v="3248"/>
    <x v="3247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d v="2015-04-04T20:19:17"/>
    <x v="3248"/>
    <x v="0"/>
  </r>
  <r>
    <n v="3249"/>
    <x v="3248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d v="2015-06-20T17:55:14"/>
    <x v="3249"/>
    <x v="0"/>
  </r>
  <r>
    <n v="3250"/>
    <x v="3249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d v="2014-11-05T18:48:44"/>
    <x v="3250"/>
    <x v="3"/>
  </r>
  <r>
    <n v="3251"/>
    <x v="3250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d v="2015-06-21T17:32:46"/>
    <x v="3251"/>
    <x v="0"/>
  </r>
  <r>
    <n v="3252"/>
    <x v="3251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d v="2016-09-07T11:20:40"/>
    <x v="3252"/>
    <x v="2"/>
  </r>
  <r>
    <n v="3253"/>
    <x v="3252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d v="2016-09-08T03:45:00"/>
    <x v="3253"/>
    <x v="2"/>
  </r>
  <r>
    <n v="3254"/>
    <x v="3253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d v="2015-03-26T01:03:29"/>
    <x v="3254"/>
    <x v="0"/>
  </r>
  <r>
    <n v="3255"/>
    <x v="3254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d v="2014-10-07T18:26:15"/>
    <x v="3255"/>
    <x v="3"/>
  </r>
  <r>
    <n v="3256"/>
    <x v="3255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d v="2015-06-11T03:59:00"/>
    <x v="3256"/>
    <x v="0"/>
  </r>
  <r>
    <n v="3257"/>
    <x v="3256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d v="2017-02-22T13:25:52"/>
    <x v="3257"/>
    <x v="1"/>
  </r>
  <r>
    <n v="3258"/>
    <x v="3257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d v="2015-01-08T21:17:41"/>
    <x v="3258"/>
    <x v="3"/>
  </r>
  <r>
    <n v="3259"/>
    <x v="3258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d v="2016-10-01T03:59:00"/>
    <x v="3259"/>
    <x v="2"/>
  </r>
  <r>
    <n v="3260"/>
    <x v="3259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d v="2015-11-30T17:08:38"/>
    <x v="3260"/>
    <x v="0"/>
  </r>
  <r>
    <n v="3261"/>
    <x v="3260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d v="2015-07-16T17:24:36"/>
    <x v="3261"/>
    <x v="0"/>
  </r>
  <r>
    <n v="3262"/>
    <x v="3261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d v="2014-12-22T04:00:00"/>
    <x v="3262"/>
    <x v="3"/>
  </r>
  <r>
    <n v="3263"/>
    <x v="3262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d v="2015-10-30T21:00:00"/>
    <x v="3263"/>
    <x v="0"/>
  </r>
  <r>
    <n v="3264"/>
    <x v="3263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d v="2015-01-28T22:00:00"/>
    <x v="3264"/>
    <x v="0"/>
  </r>
  <r>
    <n v="3265"/>
    <x v="3264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d v="2015-12-03T17:00:00"/>
    <x v="3265"/>
    <x v="0"/>
  </r>
  <r>
    <n v="3266"/>
    <x v="3265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d v="2015-06-12T21:00:00"/>
    <x v="3266"/>
    <x v="0"/>
  </r>
  <r>
    <n v="3267"/>
    <x v="3266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d v="2015-07-17T18:11:00"/>
    <x v="3267"/>
    <x v="0"/>
  </r>
  <r>
    <n v="3268"/>
    <x v="3267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d v="2016-08-24T21:42:08"/>
    <x v="3268"/>
    <x v="2"/>
  </r>
  <r>
    <n v="3269"/>
    <x v="3268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d v="2015-06-16T11:00:00"/>
    <x v="3269"/>
    <x v="0"/>
  </r>
  <r>
    <n v="3270"/>
    <x v="3269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d v="2015-07-12T12:47:45"/>
    <x v="3270"/>
    <x v="0"/>
  </r>
  <r>
    <n v="3271"/>
    <x v="3270"/>
    <s v="A razor sharp satire to darken your Christmas."/>
    <n v="1500"/>
    <n v="1950"/>
    <x v="0"/>
    <s v="GB"/>
    <s v="GBP"/>
    <n v="1414927775"/>
    <n v="1412332175"/>
    <b v="1"/>
    <n v="51"/>
    <b v="1"/>
    <x v="6"/>
    <d v="2014-11-02T11:29:35"/>
    <x v="3271"/>
    <x v="3"/>
  </r>
  <r>
    <n v="3272"/>
    <x v="3271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d v="2015-11-06T13:00:09"/>
    <x v="3272"/>
    <x v="0"/>
  </r>
  <r>
    <n v="3273"/>
    <x v="3272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d v="2016-09-14T19:00:00"/>
    <x v="3273"/>
    <x v="2"/>
  </r>
  <r>
    <n v="3274"/>
    <x v="3273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d v="2016-03-15T21:00:00"/>
    <x v="3274"/>
    <x v="2"/>
  </r>
  <r>
    <n v="3275"/>
    <x v="3274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d v="2015-02-09T04:30:00"/>
    <x v="3275"/>
    <x v="0"/>
  </r>
  <r>
    <n v="3276"/>
    <x v="3275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d v="2016-04-01T03:59:00"/>
    <x v="3276"/>
    <x v="2"/>
  </r>
  <r>
    <n v="3277"/>
    <x v="3276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d v="2014-11-18T17:23:26"/>
    <x v="3277"/>
    <x v="3"/>
  </r>
  <r>
    <n v="3278"/>
    <x v="3277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d v="2015-05-30T20:21:43"/>
    <x v="3278"/>
    <x v="0"/>
  </r>
  <r>
    <n v="3279"/>
    <x v="3278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d v="2016-04-01T01:27:39"/>
    <x v="3279"/>
    <x v="2"/>
  </r>
  <r>
    <n v="3280"/>
    <x v="3279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d v="2015-06-01T05:00:00"/>
    <x v="3280"/>
    <x v="0"/>
  </r>
  <r>
    <n v="3281"/>
    <x v="3280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d v="2015-09-02T00:28:25"/>
    <x v="3281"/>
    <x v="0"/>
  </r>
  <r>
    <n v="3282"/>
    <x v="3281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d v="2016-04-29T04:39:48"/>
    <x v="3282"/>
    <x v="2"/>
  </r>
  <r>
    <n v="3283"/>
    <x v="3282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d v="2016-02-10T21:00:00"/>
    <x v="3283"/>
    <x v="2"/>
  </r>
  <r>
    <n v="3284"/>
    <x v="3283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d v="2016-01-29T05:59:00"/>
    <x v="3284"/>
    <x v="2"/>
  </r>
  <r>
    <n v="3285"/>
    <x v="3284"/>
    <s v="A new play by Matthew Gasda"/>
    <n v="4999"/>
    <n v="5604"/>
    <x v="0"/>
    <s v="US"/>
    <s v="USD"/>
    <n v="1488258000"/>
    <n v="1485556626"/>
    <b v="0"/>
    <n v="81"/>
    <b v="1"/>
    <x v="6"/>
    <d v="2017-02-28T05:00:00"/>
    <x v="3285"/>
    <x v="1"/>
  </r>
  <r>
    <n v="3286"/>
    <x v="3285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d v="2016-08-15T20:09:42"/>
    <x v="3286"/>
    <x v="2"/>
  </r>
  <r>
    <n v="3287"/>
    <x v="3286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d v="2015-11-28T18:00:28"/>
    <x v="3287"/>
    <x v="0"/>
  </r>
  <r>
    <n v="3288"/>
    <x v="3287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d v="2016-06-20T23:00:00"/>
    <x v="3288"/>
    <x v="2"/>
  </r>
  <r>
    <n v="3289"/>
    <x v="3288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d v="2017-02-20T08:50:02"/>
    <x v="3289"/>
    <x v="1"/>
  </r>
  <r>
    <n v="3290"/>
    <x v="3289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d v="2017-03-11T12:21:31"/>
    <x v="3290"/>
    <x v="1"/>
  </r>
  <r>
    <n v="3291"/>
    <x v="3290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d v="2015-09-17T03:59:00"/>
    <x v="3291"/>
    <x v="0"/>
  </r>
  <r>
    <n v="3292"/>
    <x v="3291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d v="2015-12-04T19:29:08"/>
    <x v="3292"/>
    <x v="0"/>
  </r>
  <r>
    <n v="3293"/>
    <x v="3292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d v="2017-03-04T10:12:32"/>
    <x v="3293"/>
    <x v="1"/>
  </r>
  <r>
    <n v="3294"/>
    <x v="3293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d v="2015-06-16T12:59:14"/>
    <x v="3294"/>
    <x v="0"/>
  </r>
  <r>
    <n v="3295"/>
    <x v="3294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d v="2016-09-26T10:37:09"/>
    <x v="3295"/>
    <x v="2"/>
  </r>
  <r>
    <n v="3296"/>
    <x v="3295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d v="2015-11-22T22:00:00"/>
    <x v="3296"/>
    <x v="0"/>
  </r>
  <r>
    <n v="3297"/>
    <x v="3296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d v="2015-07-27T22:59:00"/>
    <x v="3297"/>
    <x v="0"/>
  </r>
  <r>
    <n v="3298"/>
    <x v="3297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d v="2015-09-13T00:00:00"/>
    <x v="3298"/>
    <x v="0"/>
  </r>
  <r>
    <n v="3299"/>
    <x v="3298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d v="2015-10-14T22:01:03"/>
    <x v="3299"/>
    <x v="0"/>
  </r>
  <r>
    <n v="3300"/>
    <x v="3299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d v="2015-04-29T17:51:02"/>
    <x v="3300"/>
    <x v="0"/>
  </r>
  <r>
    <n v="3301"/>
    <x v="3300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d v="2016-08-01T06:59:00"/>
    <x v="3301"/>
    <x v="2"/>
  </r>
  <r>
    <n v="3302"/>
    <x v="3301"/>
    <s v="FilosofÃ­a de los anÃ³nimos"/>
    <n v="8400"/>
    <n v="8685"/>
    <x v="0"/>
    <s v="ES"/>
    <s v="EUR"/>
    <n v="1481099176"/>
    <n v="1478507176"/>
    <b v="0"/>
    <n v="50"/>
    <b v="1"/>
    <x v="6"/>
    <d v="2016-12-07T08:26:16"/>
    <x v="3302"/>
    <x v="2"/>
  </r>
  <r>
    <n v="3303"/>
    <x v="3302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d v="2015-03-28T14:38:04"/>
    <x v="3303"/>
    <x v="0"/>
  </r>
  <r>
    <n v="3304"/>
    <x v="330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d v="2016-12-22T14:59:12"/>
    <x v="3304"/>
    <x v="2"/>
  </r>
  <r>
    <n v="3305"/>
    <x v="3304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d v="2015-07-31T20:32:28"/>
    <x v="3305"/>
    <x v="0"/>
  </r>
  <r>
    <n v="3306"/>
    <x v="3305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d v="2016-06-10T03:00:00"/>
    <x v="3306"/>
    <x v="2"/>
  </r>
  <r>
    <n v="3307"/>
    <x v="3306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d v="2016-05-15T01:22:19"/>
    <x v="3307"/>
    <x v="2"/>
  </r>
  <r>
    <n v="3308"/>
    <x v="3307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d v="2016-04-13T21:02:45"/>
    <x v="3308"/>
    <x v="2"/>
  </r>
  <r>
    <n v="3309"/>
    <x v="3308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d v="2016-10-16T15:36:18"/>
    <x v="3309"/>
    <x v="2"/>
  </r>
  <r>
    <n v="3310"/>
    <x v="3309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d v="2015-10-06T22:17:05"/>
    <x v="3310"/>
    <x v="0"/>
  </r>
  <r>
    <n v="3311"/>
    <x v="3310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d v="2015-10-17T07:00:10"/>
    <x v="3311"/>
    <x v="0"/>
  </r>
  <r>
    <n v="3312"/>
    <x v="3311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d v="2016-11-11T22:00:00"/>
    <x v="3312"/>
    <x v="2"/>
  </r>
  <r>
    <n v="3313"/>
    <x v="3312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d v="2016-01-27T01:00:00"/>
    <x v="3313"/>
    <x v="2"/>
  </r>
  <r>
    <n v="3314"/>
    <x v="3313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d v="2015-05-08T20:05:00"/>
    <x v="3314"/>
    <x v="0"/>
  </r>
  <r>
    <n v="3315"/>
    <x v="3314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d v="2016-05-06T07:17:21"/>
    <x v="3315"/>
    <x v="2"/>
  </r>
  <r>
    <n v="3316"/>
    <x v="3315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d v="2014-08-08T13:54:00"/>
    <x v="3316"/>
    <x v="3"/>
  </r>
  <r>
    <n v="3317"/>
    <x v="3316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d v="2016-06-08T00:57:04"/>
    <x v="3317"/>
    <x v="2"/>
  </r>
  <r>
    <n v="3318"/>
    <x v="33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d v="2016-04-11T02:30:00"/>
    <x v="3318"/>
    <x v="2"/>
  </r>
  <r>
    <n v="3319"/>
    <x v="3318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d v="2015-01-31T14:03:06"/>
    <x v="3319"/>
    <x v="3"/>
  </r>
  <r>
    <n v="3320"/>
    <x v="3319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d v="2016-06-22T01:05:57"/>
    <x v="3320"/>
    <x v="2"/>
  </r>
  <r>
    <n v="3321"/>
    <x v="3320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d v="2014-10-16T03:59:00"/>
    <x v="3321"/>
    <x v="3"/>
  </r>
  <r>
    <n v="3322"/>
    <x v="3321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d v="2016-06-22T03:55:00"/>
    <x v="3322"/>
    <x v="2"/>
  </r>
  <r>
    <n v="3323"/>
    <x v="3322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d v="2016-09-25T08:46:48"/>
    <x v="3323"/>
    <x v="2"/>
  </r>
  <r>
    <n v="3324"/>
    <x v="3323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d v="2016-06-05T13:59:50"/>
    <x v="3324"/>
    <x v="2"/>
  </r>
  <r>
    <n v="3325"/>
    <x v="3324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d v="2015-04-05T17:51:17"/>
    <x v="3325"/>
    <x v="0"/>
  </r>
  <r>
    <n v="3326"/>
    <x v="3325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d v="2015-03-08T16:08:25"/>
    <x v="3326"/>
    <x v="0"/>
  </r>
  <r>
    <n v="3327"/>
    <x v="3326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d v="2016-05-08T08:59:26"/>
    <x v="3327"/>
    <x v="2"/>
  </r>
  <r>
    <n v="3328"/>
    <x v="3327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d v="2014-07-05T01:00:00"/>
    <x v="3328"/>
    <x v="3"/>
  </r>
  <r>
    <n v="3329"/>
    <x v="3328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d v="2014-07-27T23:00:00"/>
    <x v="3329"/>
    <x v="3"/>
  </r>
  <r>
    <n v="3330"/>
    <x v="3329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d v="2015-04-01T20:17:48"/>
    <x v="3330"/>
    <x v="0"/>
  </r>
  <r>
    <n v="3331"/>
    <x v="3330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d v="2015-10-06T16:44:46"/>
    <x v="3331"/>
    <x v="0"/>
  </r>
  <r>
    <n v="3332"/>
    <x v="3331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d v="2014-07-19T20:38:50"/>
    <x v="3332"/>
    <x v="3"/>
  </r>
  <r>
    <n v="3333"/>
    <x v="3332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d v="2015-06-15T16:14:40"/>
    <x v="3333"/>
    <x v="0"/>
  </r>
  <r>
    <n v="3334"/>
    <x v="3333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d v="2015-07-30T12:30:22"/>
    <x v="3334"/>
    <x v="0"/>
  </r>
  <r>
    <n v="3335"/>
    <x v="333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d v="2014-08-03T23:00:00"/>
    <x v="3335"/>
    <x v="3"/>
  </r>
  <r>
    <n v="3336"/>
    <x v="3335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d v="2016-04-05T08:34:06"/>
    <x v="3336"/>
    <x v="2"/>
  </r>
  <r>
    <n v="3337"/>
    <x v="3336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d v="2014-10-10T21:00:00"/>
    <x v="3337"/>
    <x v="3"/>
  </r>
  <r>
    <n v="3338"/>
    <x v="3337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d v="2017-02-24T13:48:00"/>
    <x v="3338"/>
    <x v="1"/>
  </r>
  <r>
    <n v="3339"/>
    <x v="3338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d v="2016-07-28T15:58:38"/>
    <x v="3339"/>
    <x v="2"/>
  </r>
  <r>
    <n v="3340"/>
    <x v="3339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d v="2016-12-06T23:22:34"/>
    <x v="3340"/>
    <x v="2"/>
  </r>
  <r>
    <n v="3341"/>
    <x v="3340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d v="2016-06-12T17:00:00"/>
    <x v="3341"/>
    <x v="2"/>
  </r>
  <r>
    <n v="3342"/>
    <x v="3341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d v="2015-04-01T04:59:00"/>
    <x v="3342"/>
    <x v="0"/>
  </r>
  <r>
    <n v="3343"/>
    <x v="3342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d v="2016-04-13T13:18:00"/>
    <x v="3343"/>
    <x v="2"/>
  </r>
  <r>
    <n v="3344"/>
    <x v="3343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d v="2014-08-30T04:48:13"/>
    <x v="3344"/>
    <x v="3"/>
  </r>
  <r>
    <n v="3345"/>
    <x v="3344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d v="2015-04-18T00:37:00"/>
    <x v="3345"/>
    <x v="0"/>
  </r>
  <r>
    <n v="3346"/>
    <x v="3345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d v="2015-02-26T00:35:10"/>
    <x v="3346"/>
    <x v="0"/>
  </r>
  <r>
    <n v="3347"/>
    <x v="3346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d v="2016-05-08T21:00:00"/>
    <x v="3347"/>
    <x v="2"/>
  </r>
  <r>
    <n v="3348"/>
    <x v="3265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d v="2016-04-30T03:59:00"/>
    <x v="3348"/>
    <x v="2"/>
  </r>
  <r>
    <n v="3349"/>
    <x v="3347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d v="2016-06-13T17:00:00"/>
    <x v="3349"/>
    <x v="2"/>
  </r>
  <r>
    <n v="3350"/>
    <x v="3348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d v="2015-11-29T23:00:00"/>
    <x v="3350"/>
    <x v="0"/>
  </r>
  <r>
    <n v="3351"/>
    <x v="3349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d v="2014-07-23T11:00:00"/>
    <x v="3351"/>
    <x v="3"/>
  </r>
  <r>
    <n v="3352"/>
    <x v="3350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d v="2016-07-01T23:00:00"/>
    <x v="3352"/>
    <x v="2"/>
  </r>
  <r>
    <n v="3353"/>
    <x v="3351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d v="2016-05-02T23:00:00"/>
    <x v="3353"/>
    <x v="2"/>
  </r>
  <r>
    <n v="3354"/>
    <x v="3352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d v="2015-10-29T04:01:00"/>
    <x v="3354"/>
    <x v="0"/>
  </r>
  <r>
    <n v="3355"/>
    <x v="335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d v="2016-05-10T11:17:00"/>
    <x v="3355"/>
    <x v="2"/>
  </r>
  <r>
    <n v="3356"/>
    <x v="3354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d v="2016-07-15T19:34:32"/>
    <x v="3356"/>
    <x v="2"/>
  </r>
  <r>
    <n v="3357"/>
    <x v="3355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d v="2014-08-01T10:01:50"/>
    <x v="3357"/>
    <x v="3"/>
  </r>
  <r>
    <n v="3358"/>
    <x v="3356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d v="2014-11-19T08:27:59"/>
    <x v="3358"/>
    <x v="3"/>
  </r>
  <r>
    <n v="3359"/>
    <x v="3357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d v="2017-02-25T01:22:14"/>
    <x v="3359"/>
    <x v="1"/>
  </r>
  <r>
    <n v="3360"/>
    <x v="3358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d v="2016-12-14T15:59:00"/>
    <x v="3360"/>
    <x v="2"/>
  </r>
  <r>
    <n v="3361"/>
    <x v="3359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d v="2014-09-01T15:59:00"/>
    <x v="3361"/>
    <x v="3"/>
  </r>
  <r>
    <n v="3362"/>
    <x v="3360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d v="2015-03-07T04:55:00"/>
    <x v="3362"/>
    <x v="0"/>
  </r>
  <r>
    <n v="3363"/>
    <x v="3361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d v="2014-08-19T16:00:00"/>
    <x v="3363"/>
    <x v="3"/>
  </r>
  <r>
    <n v="3364"/>
    <x v="3362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d v="2016-03-15T21:00:00"/>
    <x v="3364"/>
    <x v="2"/>
  </r>
  <r>
    <n v="3365"/>
    <x v="3363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d v="2015-12-13T02:26:32"/>
    <x v="3365"/>
    <x v="0"/>
  </r>
  <r>
    <n v="3366"/>
    <x v="3364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d v="2015-05-13T01:37:17"/>
    <x v="3366"/>
    <x v="0"/>
  </r>
  <r>
    <n v="3367"/>
    <x v="3365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d v="2015-08-01T22:24:54"/>
    <x v="3367"/>
    <x v="0"/>
  </r>
  <r>
    <n v="3368"/>
    <x v="3366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d v="2015-01-01T05:00:00"/>
    <x v="3368"/>
    <x v="3"/>
  </r>
  <r>
    <n v="3369"/>
    <x v="3367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d v="2017-01-15T00:59:40"/>
    <x v="3369"/>
    <x v="2"/>
  </r>
  <r>
    <n v="3370"/>
    <x v="3368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d v="2016-12-17T08:00:00"/>
    <x v="3370"/>
    <x v="2"/>
  </r>
  <r>
    <n v="3371"/>
    <x v="3369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d v="2015-12-02T20:59:25"/>
    <x v="3371"/>
    <x v="0"/>
  </r>
  <r>
    <n v="3372"/>
    <x v="3370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d v="2014-08-25T04:59:00"/>
    <x v="3372"/>
    <x v="3"/>
  </r>
  <r>
    <n v="3373"/>
    <x v="3371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d v="2015-07-18T16:00:00"/>
    <x v="3373"/>
    <x v="0"/>
  </r>
  <r>
    <n v="3374"/>
    <x v="3372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d v="2015-10-28T17:33:36"/>
    <x v="3374"/>
    <x v="0"/>
  </r>
  <r>
    <n v="3375"/>
    <x v="3373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d v="2014-05-18T14:39:33"/>
    <x v="3375"/>
    <x v="3"/>
  </r>
  <r>
    <n v="3376"/>
    <x v="3374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d v="2015-04-25T15:49:54"/>
    <x v="3376"/>
    <x v="0"/>
  </r>
  <r>
    <n v="3377"/>
    <x v="3375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d v="2015-03-20T16:56:00"/>
    <x v="3377"/>
    <x v="0"/>
  </r>
  <r>
    <n v="3378"/>
    <x v="3376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d v="2014-08-31T13:08:00"/>
    <x v="3378"/>
    <x v="3"/>
  </r>
  <r>
    <n v="3379"/>
    <x v="3377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d v="2015-08-26T23:00:00"/>
    <x v="3379"/>
    <x v="0"/>
  </r>
  <r>
    <n v="3380"/>
    <x v="3378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d v="2014-11-29T23:52:58"/>
    <x v="3380"/>
    <x v="3"/>
  </r>
  <r>
    <n v="3381"/>
    <x v="3379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d v="2015-03-11T03:26:23"/>
    <x v="3381"/>
    <x v="0"/>
  </r>
  <r>
    <n v="3382"/>
    <x v="3380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d v="2016-08-01T22:59:00"/>
    <x v="3382"/>
    <x v="2"/>
  </r>
  <r>
    <n v="3383"/>
    <x v="3381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d v="2016-06-23T18:47:00"/>
    <x v="3383"/>
    <x v="2"/>
  </r>
  <r>
    <n v="3384"/>
    <x v="3382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d v="2015-11-21T03:00:00"/>
    <x v="3384"/>
    <x v="0"/>
  </r>
  <r>
    <n v="3385"/>
    <x v="3383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d v="2014-12-10T20:49:12"/>
    <x v="3385"/>
    <x v="3"/>
  </r>
  <r>
    <n v="3386"/>
    <x v="3384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d v="2014-12-03T15:28:26"/>
    <x v="3386"/>
    <x v="3"/>
  </r>
  <r>
    <n v="3387"/>
    <x v="3385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d v="2014-12-14T18:18:08"/>
    <x v="3387"/>
    <x v="3"/>
  </r>
  <r>
    <n v="3388"/>
    <x v="3386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d v="2015-06-18T11:04:01"/>
    <x v="3388"/>
    <x v="0"/>
  </r>
  <r>
    <n v="3389"/>
    <x v="3387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d v="2016-06-03T13:31:22"/>
    <x v="3389"/>
    <x v="2"/>
  </r>
  <r>
    <n v="3390"/>
    <x v="3388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d v="2014-07-10T18:35:45"/>
    <x v="3390"/>
    <x v="3"/>
  </r>
  <r>
    <n v="3391"/>
    <x v="3389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d v="2014-08-08T22:28:00"/>
    <x v="3391"/>
    <x v="3"/>
  </r>
  <r>
    <n v="3392"/>
    <x v="3390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d v="2016-05-06T20:17:35"/>
    <x v="3392"/>
    <x v="2"/>
  </r>
  <r>
    <n v="3393"/>
    <x v="3391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d v="2014-11-06T00:46:00"/>
    <x v="3393"/>
    <x v="3"/>
  </r>
  <r>
    <n v="3394"/>
    <x v="3392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d v="2014-07-27T14:17:25"/>
    <x v="3394"/>
    <x v="3"/>
  </r>
  <r>
    <n v="3395"/>
    <x v="3393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d v="2015-05-30T18:10:00"/>
    <x v="3395"/>
    <x v="0"/>
  </r>
  <r>
    <n v="3396"/>
    <x v="3394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d v="2014-06-01T03:59:00"/>
    <x v="3396"/>
    <x v="3"/>
  </r>
  <r>
    <n v="3397"/>
    <x v="3395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d v="2016-02-18T22:00:00"/>
    <x v="3397"/>
    <x v="2"/>
  </r>
  <r>
    <n v="3398"/>
    <x v="3396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d v="2014-11-21T17:00:00"/>
    <x v="3398"/>
    <x v="3"/>
  </r>
  <r>
    <n v="3399"/>
    <x v="3397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d v="2015-02-21T22:05:25"/>
    <x v="3399"/>
    <x v="0"/>
  </r>
  <r>
    <n v="3400"/>
    <x v="3398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d v="2014-08-28T22:53:34"/>
    <x v="3400"/>
    <x v="3"/>
  </r>
  <r>
    <n v="3401"/>
    <x v="3399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d v="2015-08-07T17:22:26"/>
    <x v="3401"/>
    <x v="0"/>
  </r>
  <r>
    <n v="3402"/>
    <x v="3400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d v="2015-11-12T02:31:00"/>
    <x v="3402"/>
    <x v="0"/>
  </r>
  <r>
    <n v="3403"/>
    <x v="3401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d v="2015-06-25T11:05:24"/>
    <x v="3403"/>
    <x v="0"/>
  </r>
  <r>
    <n v="3404"/>
    <x v="3402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d v="2015-06-17T12:05:02"/>
    <x v="3404"/>
    <x v="0"/>
  </r>
  <r>
    <n v="3405"/>
    <x v="3403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d v="2016-03-01T23:59:00"/>
    <x v="3405"/>
    <x v="2"/>
  </r>
  <r>
    <n v="3406"/>
    <x v="3404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d v="2014-07-16T11:49:36"/>
    <x v="3406"/>
    <x v="3"/>
  </r>
  <r>
    <n v="3407"/>
    <x v="3405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d v="2014-07-06T10:08:09"/>
    <x v="3407"/>
    <x v="3"/>
  </r>
  <r>
    <n v="3408"/>
    <x v="3406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d v="2014-07-18T23:48:24"/>
    <x v="3408"/>
    <x v="3"/>
  </r>
  <r>
    <n v="3409"/>
    <x v="3407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d v="2016-07-31T20:58:00"/>
    <x v="3409"/>
    <x v="2"/>
  </r>
  <r>
    <n v="3410"/>
    <x v="3408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d v="2016-06-06T07:00:00"/>
    <x v="3410"/>
    <x v="2"/>
  </r>
  <r>
    <n v="3411"/>
    <x v="3409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d v="2015-10-08T00:32:52"/>
    <x v="3411"/>
    <x v="0"/>
  </r>
  <r>
    <n v="3412"/>
    <x v="3410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d v="2014-09-27T23:01:02"/>
    <x v="3412"/>
    <x v="3"/>
  </r>
  <r>
    <n v="3413"/>
    <x v="3411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d v="2015-02-28T04:59:00"/>
    <x v="3413"/>
    <x v="0"/>
  </r>
  <r>
    <n v="3414"/>
    <x v="3412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d v="2016-12-01T07:59:00"/>
    <x v="3414"/>
    <x v="2"/>
  </r>
  <r>
    <n v="3415"/>
    <x v="3413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d v="2016-04-17T23:30:00"/>
    <x v="3415"/>
    <x v="2"/>
  </r>
  <r>
    <n v="3416"/>
    <x v="3414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d v="2015-04-23T18:30:00"/>
    <x v="3416"/>
    <x v="0"/>
  </r>
  <r>
    <n v="3417"/>
    <x v="3415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d v="2014-10-26T00:43:00"/>
    <x v="3417"/>
    <x v="3"/>
  </r>
  <r>
    <n v="3418"/>
    <x v="3416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d v="2014-05-23T20:01:47"/>
    <x v="3418"/>
    <x v="3"/>
  </r>
  <r>
    <n v="3419"/>
    <x v="3417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d v="2016-04-06T21:30:00"/>
    <x v="3419"/>
    <x v="2"/>
  </r>
  <r>
    <n v="3420"/>
    <x v="3418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d v="2016-02-14T00:00:00"/>
    <x v="3420"/>
    <x v="2"/>
  </r>
  <r>
    <n v="3421"/>
    <x v="3419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d v="2015-03-04T18:59:23"/>
    <x v="3421"/>
    <x v="0"/>
  </r>
  <r>
    <n v="3422"/>
    <x v="3420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d v="2015-12-14T00:00:00"/>
    <x v="3422"/>
    <x v="0"/>
  </r>
  <r>
    <n v="3423"/>
    <x v="3421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d v="2015-04-24T21:52:21"/>
    <x v="3423"/>
    <x v="0"/>
  </r>
  <r>
    <n v="3424"/>
    <x v="3422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d v="2015-02-05T06:59:00"/>
    <x v="3424"/>
    <x v="0"/>
  </r>
  <r>
    <n v="3425"/>
    <x v="3423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d v="2014-10-04T14:48:56"/>
    <x v="3425"/>
    <x v="3"/>
  </r>
  <r>
    <n v="3426"/>
    <x v="3424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d v="2014-09-21T02:00:00"/>
    <x v="3426"/>
    <x v="3"/>
  </r>
  <r>
    <n v="3427"/>
    <x v="3425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d v="2014-07-02T15:29:12"/>
    <x v="3427"/>
    <x v="3"/>
  </r>
  <r>
    <n v="3428"/>
    <x v="3426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d v="2015-02-28T17:00:00"/>
    <x v="3428"/>
    <x v="0"/>
  </r>
  <r>
    <n v="3429"/>
    <x v="3427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d v="2016-11-02T00:31:01"/>
    <x v="3429"/>
    <x v="2"/>
  </r>
  <r>
    <n v="3430"/>
    <x v="3428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d v="2014-07-30T22:41:41"/>
    <x v="3430"/>
    <x v="3"/>
  </r>
  <r>
    <n v="3431"/>
    <x v="3429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d v="2014-08-18T17:32:33"/>
    <x v="3431"/>
    <x v="3"/>
  </r>
  <r>
    <n v="3432"/>
    <x v="3430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d v="2016-02-05T22:00:00"/>
    <x v="3432"/>
    <x v="2"/>
  </r>
  <r>
    <n v="3433"/>
    <x v="3431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d v="2014-06-17T03:00:00"/>
    <x v="3433"/>
    <x v="3"/>
  </r>
  <r>
    <n v="3434"/>
    <x v="3432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d v="2014-07-10T09:07:49"/>
    <x v="3434"/>
    <x v="3"/>
  </r>
  <r>
    <n v="3435"/>
    <x v="3433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d v="2016-08-07T03:00:00"/>
    <x v="3435"/>
    <x v="2"/>
  </r>
  <r>
    <n v="3436"/>
    <x v="3434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d v="2014-08-21T16:28:00"/>
    <x v="3436"/>
    <x v="3"/>
  </r>
  <r>
    <n v="3437"/>
    <x v="3435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d v="2015-08-19T17:03:40"/>
    <x v="3437"/>
    <x v="0"/>
  </r>
  <r>
    <n v="3438"/>
    <x v="3436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d v="2015-05-02T21:00:00"/>
    <x v="3438"/>
    <x v="0"/>
  </r>
  <r>
    <n v="3439"/>
    <x v="3437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d v="2016-01-19T04:59:00"/>
    <x v="3439"/>
    <x v="2"/>
  </r>
  <r>
    <n v="3440"/>
    <x v="3438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d v="2014-07-11T16:15:00"/>
    <x v="3440"/>
    <x v="3"/>
  </r>
  <r>
    <n v="3441"/>
    <x v="3439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d v="2015-11-13T20:17:00"/>
    <x v="3441"/>
    <x v="0"/>
  </r>
  <r>
    <n v="3442"/>
    <x v="3440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d v="2015-05-30T20:11:12"/>
    <x v="3442"/>
    <x v="0"/>
  </r>
  <r>
    <n v="3443"/>
    <x v="3441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d v="2014-09-09T12:35:46"/>
    <x v="3443"/>
    <x v="3"/>
  </r>
  <r>
    <n v="3444"/>
    <x v="3442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d v="2016-06-08T13:59:00"/>
    <x v="3444"/>
    <x v="2"/>
  </r>
  <r>
    <n v="3445"/>
    <x v="3443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d v="2015-10-23T12:43:56"/>
    <x v="3445"/>
    <x v="0"/>
  </r>
  <r>
    <n v="3446"/>
    <x v="3444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d v="2015-02-05T12:20:00"/>
    <x v="3446"/>
    <x v="0"/>
  </r>
  <r>
    <n v="3447"/>
    <x v="3445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d v="2016-03-18T20:20:12"/>
    <x v="3447"/>
    <x v="2"/>
  </r>
  <r>
    <n v="3448"/>
    <x v="3446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d v="2014-12-17T02:51:29"/>
    <x v="3448"/>
    <x v="3"/>
  </r>
  <r>
    <n v="3449"/>
    <x v="3447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d v="2016-07-09T04:00:00"/>
    <x v="3449"/>
    <x v="2"/>
  </r>
  <r>
    <n v="3450"/>
    <x v="3448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d v="2015-04-02T15:54:31"/>
    <x v="3450"/>
    <x v="0"/>
  </r>
  <r>
    <n v="3451"/>
    <x v="3449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d v="2015-04-21T17:22:07"/>
    <x v="3451"/>
    <x v="0"/>
  </r>
  <r>
    <n v="3452"/>
    <x v="3450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d v="2014-07-23T03:59:00"/>
    <x v="3452"/>
    <x v="3"/>
  </r>
  <r>
    <n v="3453"/>
    <x v="3451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d v="2016-08-13T23:29:16"/>
    <x v="3453"/>
    <x v="2"/>
  </r>
  <r>
    <n v="3454"/>
    <x v="3452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d v="2014-07-31T16:45:59"/>
    <x v="3454"/>
    <x v="3"/>
  </r>
  <r>
    <n v="3455"/>
    <x v="3453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d v="2016-10-13T18:00:27"/>
    <x v="3455"/>
    <x v="2"/>
  </r>
  <r>
    <n v="3456"/>
    <x v="3454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d v="2014-08-01T06:59:00"/>
    <x v="3456"/>
    <x v="3"/>
  </r>
  <r>
    <n v="3457"/>
    <x v="3455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d v="2015-02-12T05:59:00"/>
    <x v="3457"/>
    <x v="0"/>
  </r>
  <r>
    <n v="3458"/>
    <x v="3456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d v="2015-02-03T04:27:00"/>
    <x v="3458"/>
    <x v="0"/>
  </r>
  <r>
    <n v="3459"/>
    <x v="3457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d v="2016-05-20T11:31:00"/>
    <x v="3459"/>
    <x v="2"/>
  </r>
  <r>
    <n v="3460"/>
    <x v="3458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d v="2014-08-15T12:39:12"/>
    <x v="3460"/>
    <x v="3"/>
  </r>
  <r>
    <n v="3461"/>
    <x v="3459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d v="2016-10-29T03:00:00"/>
    <x v="3461"/>
    <x v="2"/>
  </r>
  <r>
    <n v="3462"/>
    <x v="3460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d v="2015-07-10T18:00:00"/>
    <x v="3462"/>
    <x v="0"/>
  </r>
  <r>
    <n v="3463"/>
    <x v="3461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d v="2016-10-11T03:59:00"/>
    <x v="3463"/>
    <x v="2"/>
  </r>
  <r>
    <n v="3464"/>
    <x v="3462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d v="2016-08-23T03:07:17"/>
    <x v="3464"/>
    <x v="2"/>
  </r>
  <r>
    <n v="3465"/>
    <x v="3463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d v="2015-08-09T16:00:00"/>
    <x v="3465"/>
    <x v="0"/>
  </r>
  <r>
    <n v="3466"/>
    <x v="3464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d v="2016-04-19T23:27:30"/>
    <x v="3466"/>
    <x v="2"/>
  </r>
  <r>
    <n v="3467"/>
    <x v="3465"/>
    <s v="Venus in Fur, By David Ives."/>
    <n v="3000"/>
    <n v="3030"/>
    <x v="0"/>
    <s v="US"/>
    <s v="USD"/>
    <n v="1426864032"/>
    <n v="1424275632"/>
    <b v="0"/>
    <n v="47"/>
    <b v="1"/>
    <x v="6"/>
    <d v="2015-03-20T15:07:12"/>
    <x v="3467"/>
    <x v="0"/>
  </r>
  <r>
    <n v="3468"/>
    <x v="3466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d v="2016-09-21T03:00:00"/>
    <x v="3468"/>
    <x v="2"/>
  </r>
  <r>
    <n v="3469"/>
    <x v="3467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d v="2016-04-28T15:24:05"/>
    <x v="3469"/>
    <x v="2"/>
  </r>
  <r>
    <n v="3470"/>
    <x v="3468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d v="2016-07-15T21:38:00"/>
    <x v="3470"/>
    <x v="2"/>
  </r>
  <r>
    <n v="3471"/>
    <x v="3469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d v="2014-08-31T20:00:00"/>
    <x v="3471"/>
    <x v="3"/>
  </r>
  <r>
    <n v="3472"/>
    <x v="3470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d v="2014-11-06T05:59:00"/>
    <x v="3472"/>
    <x v="3"/>
  </r>
  <r>
    <n v="3473"/>
    <x v="3471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d v="2015-03-20T20:27:00"/>
    <x v="3473"/>
    <x v="0"/>
  </r>
  <r>
    <n v="3474"/>
    <x v="3472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d v="2016-07-20T12:02:11"/>
    <x v="3474"/>
    <x v="2"/>
  </r>
  <r>
    <n v="3475"/>
    <x v="3473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d v="2014-11-03T00:00:00"/>
    <x v="3475"/>
    <x v="3"/>
  </r>
  <r>
    <n v="3476"/>
    <x v="3474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d v="2014-10-27T03:00:00"/>
    <x v="3476"/>
    <x v="3"/>
  </r>
  <r>
    <n v="3477"/>
    <x v="3475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d v="2015-05-17T03:00:00"/>
    <x v="3477"/>
    <x v="0"/>
  </r>
  <r>
    <n v="3478"/>
    <x v="3476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d v="2015-03-16T21:00:00"/>
    <x v="3478"/>
    <x v="0"/>
  </r>
  <r>
    <n v="3479"/>
    <x v="3477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d v="2014-06-21T20:31:20"/>
    <x v="3479"/>
    <x v="3"/>
  </r>
  <r>
    <n v="3480"/>
    <x v="3478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d v="2015-07-10T21:00:00"/>
    <x v="3480"/>
    <x v="0"/>
  </r>
  <r>
    <n v="3481"/>
    <x v="3479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d v="2015-01-02T05:56:28"/>
    <x v="3481"/>
    <x v="3"/>
  </r>
  <r>
    <n v="3482"/>
    <x v="3480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d v="2014-07-06T18:31:06"/>
    <x v="3482"/>
    <x v="3"/>
  </r>
  <r>
    <n v="3483"/>
    <x v="3481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d v="2014-07-03T16:03:01"/>
    <x v="3483"/>
    <x v="3"/>
  </r>
  <r>
    <n v="3484"/>
    <x v="3482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d v="2016-06-15T18:14:59"/>
    <x v="3484"/>
    <x v="2"/>
  </r>
  <r>
    <n v="3485"/>
    <x v="3483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d v="2016-02-02T16:38:00"/>
    <x v="3485"/>
    <x v="2"/>
  </r>
  <r>
    <n v="3486"/>
    <x v="3484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d v="2015-06-03T06:59:00"/>
    <x v="3486"/>
    <x v="0"/>
  </r>
  <r>
    <n v="3487"/>
    <x v="3485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d v="2015-06-24T22:34:12"/>
    <x v="3487"/>
    <x v="0"/>
  </r>
  <r>
    <n v="3488"/>
    <x v="3486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d v="2015-04-17T16:00:00"/>
    <x v="3488"/>
    <x v="0"/>
  </r>
  <r>
    <n v="3489"/>
    <x v="3487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d v="2014-05-24T21:00:00"/>
    <x v="3489"/>
    <x v="3"/>
  </r>
  <r>
    <n v="3490"/>
    <x v="3488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d v="2016-04-13T19:15:24"/>
    <x v="3490"/>
    <x v="2"/>
  </r>
  <r>
    <n v="3491"/>
    <x v="3489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d v="2015-05-18T05:59:44"/>
    <x v="3491"/>
    <x v="0"/>
  </r>
  <r>
    <n v="3492"/>
    <x v="3490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d v="2015-10-26T00:13:17"/>
    <x v="3492"/>
    <x v="0"/>
  </r>
  <r>
    <n v="3493"/>
    <x v="3491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d v="2014-08-17T05:11:00"/>
    <x v="3493"/>
    <x v="3"/>
  </r>
  <r>
    <n v="3494"/>
    <x v="3492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d v="2016-11-26T06:00:00"/>
    <x v="3494"/>
    <x v="2"/>
  </r>
  <r>
    <n v="3495"/>
    <x v="3493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d v="2014-11-01T17:18:00"/>
    <x v="3495"/>
    <x v="3"/>
  </r>
  <r>
    <n v="3496"/>
    <x v="3494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d v="2016-09-11T20:19:26"/>
    <x v="3496"/>
    <x v="2"/>
  </r>
  <r>
    <n v="3497"/>
    <x v="3495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d v="2016-06-02T22:00:00"/>
    <x v="3497"/>
    <x v="2"/>
  </r>
  <r>
    <n v="3498"/>
    <x v="3496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d v="2016-05-28T21:44:00"/>
    <x v="3498"/>
    <x v="2"/>
  </r>
  <r>
    <n v="3499"/>
    <x v="3497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d v="2015-07-01T06:59:00"/>
    <x v="3499"/>
    <x v="0"/>
  </r>
  <r>
    <n v="3500"/>
    <x v="3498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d v="2016-03-07T04:59:00"/>
    <x v="3500"/>
    <x v="2"/>
  </r>
  <r>
    <n v="3501"/>
    <x v="3499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d v="2015-09-11T18:19:55"/>
    <x v="3501"/>
    <x v="0"/>
  </r>
  <r>
    <n v="3502"/>
    <x v="3500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d v="2016-03-16T03:59:00"/>
    <x v="3502"/>
    <x v="2"/>
  </r>
  <r>
    <n v="3503"/>
    <x v="3501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d v="2016-07-24T11:28:48"/>
    <x v="3503"/>
    <x v="2"/>
  </r>
  <r>
    <n v="3504"/>
    <x v="3502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d v="2015-11-19T18:58:11"/>
    <x v="3504"/>
    <x v="0"/>
  </r>
  <r>
    <n v="3505"/>
    <x v="3503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d v="2014-05-13T04:00:00"/>
    <x v="3505"/>
    <x v="3"/>
  </r>
  <r>
    <n v="3506"/>
    <x v="3504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d v="2014-08-23T17:37:20"/>
    <x v="3506"/>
    <x v="3"/>
  </r>
  <r>
    <n v="3507"/>
    <x v="3505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d v="2016-05-31T22:08:57"/>
    <x v="3507"/>
    <x v="2"/>
  </r>
  <r>
    <n v="3508"/>
    <x v="3506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d v="2016-05-10T21:00:00"/>
    <x v="3508"/>
    <x v="2"/>
  </r>
  <r>
    <n v="3509"/>
    <x v="3507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d v="2014-11-21T04:55:00"/>
    <x v="3509"/>
    <x v="3"/>
  </r>
  <r>
    <n v="3510"/>
    <x v="3508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d v="2014-07-02T14:54:06"/>
    <x v="3510"/>
    <x v="3"/>
  </r>
  <r>
    <n v="3511"/>
    <x v="3509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d v="2014-11-07T18:30:00"/>
    <x v="3511"/>
    <x v="3"/>
  </r>
  <r>
    <n v="3512"/>
    <x v="3510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d v="2015-04-23T11:53:12"/>
    <x v="3512"/>
    <x v="0"/>
  </r>
  <r>
    <n v="3513"/>
    <x v="3511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d v="2014-06-04T04:59:00"/>
    <x v="3513"/>
    <x v="3"/>
  </r>
  <r>
    <n v="3514"/>
    <x v="3512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d v="2015-02-02T04:59:00"/>
    <x v="3514"/>
    <x v="0"/>
  </r>
  <r>
    <n v="3515"/>
    <x v="3513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d v="2015-05-31T18:32:51"/>
    <x v="3515"/>
    <x v="0"/>
  </r>
  <r>
    <n v="3516"/>
    <x v="3514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d v="2014-09-08T03:00:00"/>
    <x v="3516"/>
    <x v="3"/>
  </r>
  <r>
    <n v="3517"/>
    <x v="3515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d v="2014-07-04T11:00:00"/>
    <x v="3517"/>
    <x v="3"/>
  </r>
  <r>
    <n v="3518"/>
    <x v="3516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d v="2014-10-02T14:21:00"/>
    <x v="3518"/>
    <x v="3"/>
  </r>
  <r>
    <n v="3519"/>
    <x v="3517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d v="2015-03-04T14:22:30"/>
    <x v="3519"/>
    <x v="0"/>
  </r>
  <r>
    <n v="3520"/>
    <x v="3518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d v="2015-09-06T13:47:00"/>
    <x v="3520"/>
    <x v="0"/>
  </r>
  <r>
    <n v="3521"/>
    <x v="3519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d v="2014-09-29T08:40:20"/>
    <x v="3521"/>
    <x v="3"/>
  </r>
  <r>
    <n v="3522"/>
    <x v="3520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d v="2015-09-15T10:06:00"/>
    <x v="3522"/>
    <x v="0"/>
  </r>
  <r>
    <n v="3523"/>
    <x v="3521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d v="2016-09-25T23:00:00"/>
    <x v="3523"/>
    <x v="2"/>
  </r>
  <r>
    <n v="3524"/>
    <x v="3522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d v="2014-09-13T04:00:00"/>
    <x v="3524"/>
    <x v="3"/>
  </r>
  <r>
    <n v="3525"/>
    <x v="3523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d v="2015-08-09T16:00:00"/>
    <x v="3525"/>
    <x v="0"/>
  </r>
  <r>
    <n v="3526"/>
    <x v="3524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d v="2016-04-28T05:59:00"/>
    <x v="3526"/>
    <x v="2"/>
  </r>
  <r>
    <n v="3527"/>
    <x v="3525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d v="2015-07-11T03:59:00"/>
    <x v="3527"/>
    <x v="0"/>
  </r>
  <r>
    <n v="3528"/>
    <x v="3526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d v="2017-01-18T12:01:58"/>
    <x v="3528"/>
    <x v="2"/>
  </r>
  <r>
    <n v="3529"/>
    <x v="3527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d v="2015-07-13T01:00:00"/>
    <x v="3529"/>
    <x v="0"/>
  </r>
  <r>
    <n v="3530"/>
    <x v="3528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d v="2016-04-10T20:00:00"/>
    <x v="3530"/>
    <x v="2"/>
  </r>
  <r>
    <n v="3531"/>
    <x v="3529"/>
    <s v="A political comedy for a crazy election year"/>
    <n v="1000"/>
    <n v="1280"/>
    <x v="0"/>
    <s v="US"/>
    <s v="USD"/>
    <n v="1467301334"/>
    <n v="1464709334"/>
    <b v="0"/>
    <n v="26"/>
    <b v="1"/>
    <x v="6"/>
    <d v="2016-06-30T15:42:14"/>
    <x v="3531"/>
    <x v="2"/>
  </r>
  <r>
    <n v="3532"/>
    <x v="3530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d v="2014-09-18T03:59:00"/>
    <x v="3532"/>
    <x v="3"/>
  </r>
  <r>
    <n v="3533"/>
    <x v="3531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d v="2015-11-11T19:16:07"/>
    <x v="3533"/>
    <x v="0"/>
  </r>
  <r>
    <n v="3534"/>
    <x v="3532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d v="2015-10-01T15:00:23"/>
    <x v="3534"/>
    <x v="0"/>
  </r>
  <r>
    <n v="3535"/>
    <x v="3533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d v="2015-10-02T18:00:00"/>
    <x v="3535"/>
    <x v="0"/>
  </r>
  <r>
    <n v="3536"/>
    <x v="3534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d v="2015-12-20T11:59:00"/>
    <x v="3536"/>
    <x v="0"/>
  </r>
  <r>
    <n v="3537"/>
    <x v="3535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d v="2014-11-17T07:59:00"/>
    <x v="3537"/>
    <x v="3"/>
  </r>
  <r>
    <n v="3538"/>
    <x v="3536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d v="2016-08-17T10:05:40"/>
    <x v="3538"/>
    <x v="2"/>
  </r>
  <r>
    <n v="3539"/>
    <x v="3537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d v="2016-09-08T18:08:42"/>
    <x v="3539"/>
    <x v="2"/>
  </r>
  <r>
    <n v="3540"/>
    <x v="3538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d v="2016-06-26T00:04:51"/>
    <x v="3540"/>
    <x v="2"/>
  </r>
  <r>
    <n v="3541"/>
    <x v="3539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d v="2015-08-31T17:31:15"/>
    <x v="3541"/>
    <x v="0"/>
  </r>
  <r>
    <n v="3542"/>
    <x v="3540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d v="2014-09-07T14:23:42"/>
    <x v="3542"/>
    <x v="3"/>
  </r>
  <r>
    <n v="3543"/>
    <x v="3541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d v="2015-06-25T18:07:39"/>
    <x v="3543"/>
    <x v="0"/>
  </r>
  <r>
    <n v="3544"/>
    <x v="3542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d v="2015-03-07T19:57:37"/>
    <x v="3544"/>
    <x v="0"/>
  </r>
  <r>
    <n v="3545"/>
    <x v="3543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d v="2015-04-11T19:22:39"/>
    <x v="3545"/>
    <x v="0"/>
  </r>
  <r>
    <n v="3546"/>
    <x v="3544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d v="2015-04-01T03:59:00"/>
    <x v="3546"/>
    <x v="0"/>
  </r>
  <r>
    <n v="3547"/>
    <x v="3545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d v="2016-05-14T03:59:00"/>
    <x v="3547"/>
    <x v="2"/>
  </r>
  <r>
    <n v="3548"/>
    <x v="3546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d v="2016-03-05T01:00:00"/>
    <x v="3548"/>
    <x v="2"/>
  </r>
  <r>
    <n v="3549"/>
    <x v="3547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d v="2015-09-04T09:27:53"/>
    <x v="3549"/>
    <x v="0"/>
  </r>
  <r>
    <n v="3550"/>
    <x v="3548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d v="2016-05-02T21:26:38"/>
    <x v="3550"/>
    <x v="2"/>
  </r>
  <r>
    <n v="3551"/>
    <x v="3549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d v="2014-05-22T22:07:00"/>
    <x v="3551"/>
    <x v="3"/>
  </r>
  <r>
    <n v="3552"/>
    <x v="3550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d v="2014-06-28T14:05:24"/>
    <x v="3552"/>
    <x v="3"/>
  </r>
  <r>
    <n v="3553"/>
    <x v="3551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d v="2015-08-12T00:00:00"/>
    <x v="3553"/>
    <x v="0"/>
  </r>
  <r>
    <n v="3554"/>
    <x v="3552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d v="2015-02-11T17:00:00"/>
    <x v="3554"/>
    <x v="0"/>
  </r>
  <r>
    <n v="3555"/>
    <x v="3553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d v="2016-11-17T11:36:34"/>
    <x v="3555"/>
    <x v="2"/>
  </r>
  <r>
    <n v="3556"/>
    <x v="3554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d v="2014-08-17T15:35:24"/>
    <x v="3556"/>
    <x v="3"/>
  </r>
  <r>
    <n v="3557"/>
    <x v="3555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d v="2014-05-05T06:38:31"/>
    <x v="3557"/>
    <x v="3"/>
  </r>
  <r>
    <n v="3558"/>
    <x v="3556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d v="2015-06-26T21:00:00"/>
    <x v="3558"/>
    <x v="0"/>
  </r>
  <r>
    <n v="3559"/>
    <x v="3557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d v="2015-07-31T08:58:00"/>
    <x v="3559"/>
    <x v="0"/>
  </r>
  <r>
    <n v="3560"/>
    <x v="3558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d v="2015-05-27T02:45:00"/>
    <x v="3560"/>
    <x v="0"/>
  </r>
  <r>
    <n v="3561"/>
    <x v="3559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d v="2015-08-05T18:36:00"/>
    <x v="3561"/>
    <x v="0"/>
  </r>
  <r>
    <n v="3562"/>
    <x v="3560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d v="2016-03-13T22:00:00"/>
    <x v="3562"/>
    <x v="2"/>
  </r>
  <r>
    <n v="3563"/>
    <x v="3561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d v="2016-08-01T19:00:00"/>
    <x v="3563"/>
    <x v="2"/>
  </r>
  <r>
    <n v="3564"/>
    <x v="3562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d v="2015-10-05T16:00:00"/>
    <x v="3564"/>
    <x v="0"/>
  </r>
  <r>
    <n v="3565"/>
    <x v="3563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d v="2014-12-31T17:50:08"/>
    <x v="3565"/>
    <x v="3"/>
  </r>
  <r>
    <n v="3566"/>
    <x v="3564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d v="2015-01-23T12:11:23"/>
    <x v="3566"/>
    <x v="3"/>
  </r>
  <r>
    <n v="3567"/>
    <x v="3565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d v="2015-06-10T19:27:24"/>
    <x v="3567"/>
    <x v="0"/>
  </r>
  <r>
    <n v="3568"/>
    <x v="3566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d v="2014-09-17T17:46:34"/>
    <x v="3568"/>
    <x v="3"/>
  </r>
  <r>
    <n v="3569"/>
    <x v="3567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d v="2015-01-08T16:31:36"/>
    <x v="3569"/>
    <x v="3"/>
  </r>
  <r>
    <n v="3570"/>
    <x v="3568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d v="2014-12-31T07:00:00"/>
    <x v="3570"/>
    <x v="3"/>
  </r>
  <r>
    <n v="3571"/>
    <x v="3569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d v="2014-10-30T20:36:53"/>
    <x v="3571"/>
    <x v="3"/>
  </r>
  <r>
    <n v="3572"/>
    <x v="3570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d v="2015-06-21T13:41:22"/>
    <x v="3572"/>
    <x v="0"/>
  </r>
  <r>
    <n v="3573"/>
    <x v="3571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d v="2014-11-08T10:00:46"/>
    <x v="3573"/>
    <x v="3"/>
  </r>
  <r>
    <n v="3574"/>
    <x v="3572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d v="2014-11-13T23:37:28"/>
    <x v="3574"/>
    <x v="3"/>
  </r>
  <r>
    <n v="3575"/>
    <x v="3573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d v="2016-08-11T03:59:00"/>
    <x v="3575"/>
    <x v="2"/>
  </r>
  <r>
    <n v="3576"/>
    <x v="3574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d v="2016-12-05T14:10:54"/>
    <x v="3576"/>
    <x v="2"/>
  </r>
  <r>
    <n v="3577"/>
    <x v="3575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d v="2015-04-26T06:28:00"/>
    <x v="3577"/>
    <x v="0"/>
  </r>
  <r>
    <n v="3578"/>
    <x v="3576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d v="2016-04-30T17:36:17"/>
    <x v="3578"/>
    <x v="2"/>
  </r>
  <r>
    <n v="3579"/>
    <x v="3577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d v="2016-03-31T17:17:36"/>
    <x v="3579"/>
    <x v="2"/>
  </r>
  <r>
    <n v="3580"/>
    <x v="3578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d v="2015-03-01T04:59:00"/>
    <x v="3580"/>
    <x v="0"/>
  </r>
  <r>
    <n v="3581"/>
    <x v="3579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d v="2014-07-30T11:18:30"/>
    <x v="3581"/>
    <x v="3"/>
  </r>
  <r>
    <n v="3582"/>
    <x v="3580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d v="2016-04-05T02:18:02"/>
    <x v="3582"/>
    <x v="2"/>
  </r>
  <r>
    <n v="3583"/>
    <x v="3581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d v="2016-04-18T09:13:25"/>
    <x v="3583"/>
    <x v="2"/>
  </r>
  <r>
    <n v="3584"/>
    <x v="3582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d v="2015-07-13T07:35:44"/>
    <x v="3584"/>
    <x v="0"/>
  </r>
  <r>
    <n v="3585"/>
    <x v="3583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d v="2014-12-21T17:11:30"/>
    <x v="3585"/>
    <x v="3"/>
  </r>
  <r>
    <n v="3586"/>
    <x v="3584"/>
    <s v="See Theatre In A New Light"/>
    <n v="7500"/>
    <n v="8207"/>
    <x v="0"/>
    <s v="US"/>
    <s v="USD"/>
    <n v="1474649070"/>
    <n v="1469465070"/>
    <b v="0"/>
    <n v="54"/>
    <b v="1"/>
    <x v="6"/>
    <d v="2016-09-23T16:44:30"/>
    <x v="3586"/>
    <x v="2"/>
  </r>
  <r>
    <n v="3587"/>
    <x v="3585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d v="2016-06-27T19:00:00"/>
    <x v="3587"/>
    <x v="2"/>
  </r>
  <r>
    <n v="3588"/>
    <x v="3586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d v="2015-04-29T23:00:00"/>
    <x v="3588"/>
    <x v="0"/>
  </r>
  <r>
    <n v="3589"/>
    <x v="3587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d v="2015-05-26T15:32:27"/>
    <x v="3589"/>
    <x v="0"/>
  </r>
  <r>
    <n v="3590"/>
    <x v="3588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d v="2014-10-20T08:00:34"/>
    <x v="3590"/>
    <x v="3"/>
  </r>
  <r>
    <n v="3591"/>
    <x v="3589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d v="2015-01-24T04:59:00"/>
    <x v="3591"/>
    <x v="3"/>
  </r>
  <r>
    <n v="3592"/>
    <x v="3590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d v="2015-02-11T04:59:00"/>
    <x v="3592"/>
    <x v="3"/>
  </r>
  <r>
    <n v="3593"/>
    <x v="3591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d v="2015-01-05T20:26:00"/>
    <x v="3593"/>
    <x v="3"/>
  </r>
  <r>
    <n v="3594"/>
    <x v="3592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d v="2016-09-04T01:36:22"/>
    <x v="3594"/>
    <x v="2"/>
  </r>
  <r>
    <n v="3595"/>
    <x v="3593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d v="2015-03-13T06:59:00"/>
    <x v="3595"/>
    <x v="0"/>
  </r>
  <r>
    <n v="3596"/>
    <x v="3594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d v="2014-08-26T17:09:42"/>
    <x v="3596"/>
    <x v="3"/>
  </r>
  <r>
    <n v="3597"/>
    <x v="3595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d v="2016-03-03T05:59:00"/>
    <x v="3597"/>
    <x v="2"/>
  </r>
  <r>
    <n v="3598"/>
    <x v="3596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d v="2014-09-03T04:59:00"/>
    <x v="3598"/>
    <x v="3"/>
  </r>
  <r>
    <n v="3599"/>
    <x v="3597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d v="2015-08-30T00:00:00"/>
    <x v="3599"/>
    <x v="0"/>
  </r>
  <r>
    <n v="3600"/>
    <x v="3598"/>
    <s v="The First Play From The Man Who Brought You The Black James Bond!"/>
    <n v="10"/>
    <n v="13"/>
    <x v="0"/>
    <s v="US"/>
    <s v="USD"/>
    <n v="1476390164"/>
    <n v="1473970964"/>
    <b v="0"/>
    <n v="4"/>
    <b v="1"/>
    <x v="6"/>
    <d v="2016-10-13T20:22:44"/>
    <x v="3600"/>
    <x v="2"/>
  </r>
  <r>
    <n v="3601"/>
    <x v="3599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d v="2015-01-16T23:58:02"/>
    <x v="3601"/>
    <x v="3"/>
  </r>
  <r>
    <n v="3602"/>
    <x v="3600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d v="2016-05-17T21:27:59"/>
    <x v="3602"/>
    <x v="2"/>
  </r>
  <r>
    <n v="3603"/>
    <x v="3601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d v="2015-11-05T21:44:40"/>
    <x v="3603"/>
    <x v="0"/>
  </r>
  <r>
    <n v="3604"/>
    <x v="3602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d v="2016-04-29T06:59:00"/>
    <x v="3604"/>
    <x v="2"/>
  </r>
  <r>
    <n v="3605"/>
    <x v="3603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d v="2016-02-13T19:02:06"/>
    <x v="3605"/>
    <x v="2"/>
  </r>
  <r>
    <n v="3606"/>
    <x v="3604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d v="2016-08-14T14:30:57"/>
    <x v="3606"/>
    <x v="2"/>
  </r>
  <r>
    <n v="3607"/>
    <x v="3605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d v="2015-12-15T00:00:00"/>
    <x v="3607"/>
    <x v="0"/>
  </r>
  <r>
    <n v="3608"/>
    <x v="3606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d v="2016-06-17T14:00:00"/>
    <x v="3608"/>
    <x v="2"/>
  </r>
  <r>
    <n v="3609"/>
    <x v="3607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d v="2016-03-30T22:48:05"/>
    <x v="3609"/>
    <x v="2"/>
  </r>
  <r>
    <n v="3610"/>
    <x v="3608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d v="2015-08-17T10:22:16"/>
    <x v="3610"/>
    <x v="0"/>
  </r>
  <r>
    <n v="3611"/>
    <x v="3609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d v="2015-04-08T08:53:21"/>
    <x v="3611"/>
    <x v="0"/>
  </r>
  <r>
    <n v="3612"/>
    <x v="3610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d v="2014-06-09T17:26:51"/>
    <x v="3612"/>
    <x v="3"/>
  </r>
  <r>
    <n v="3613"/>
    <x v="3611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d v="2014-06-28T14:09:34"/>
    <x v="3613"/>
    <x v="3"/>
  </r>
  <r>
    <n v="3614"/>
    <x v="3438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d v="2015-06-19T01:00:16"/>
    <x v="3614"/>
    <x v="0"/>
  </r>
  <r>
    <n v="3615"/>
    <x v="3612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d v="2015-12-10T14:14:56"/>
    <x v="3615"/>
    <x v="0"/>
  </r>
  <r>
    <n v="3616"/>
    <x v="3613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d v="2015-03-19T21:47:44"/>
    <x v="3616"/>
    <x v="0"/>
  </r>
  <r>
    <n v="3617"/>
    <x v="3614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d v="2017-02-28T00:00:00"/>
    <x v="3617"/>
    <x v="1"/>
  </r>
  <r>
    <n v="3618"/>
    <x v="3615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d v="2015-06-03T15:04:10"/>
    <x v="3618"/>
    <x v="0"/>
  </r>
  <r>
    <n v="3619"/>
    <x v="3616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d v="2016-11-19T22:00:00"/>
    <x v="3619"/>
    <x v="2"/>
  </r>
  <r>
    <n v="3620"/>
    <x v="3617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d v="2015-03-05T04:00:00"/>
    <x v="3620"/>
    <x v="0"/>
  </r>
  <r>
    <n v="3621"/>
    <x v="3618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d v="2016-09-30T21:00:00"/>
    <x v="3621"/>
    <x v="2"/>
  </r>
  <r>
    <n v="3622"/>
    <x v="3619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d v="2014-09-28T03:23:00"/>
    <x v="3622"/>
    <x v="3"/>
  </r>
  <r>
    <n v="3623"/>
    <x v="3620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d v="2014-07-26T07:00:00"/>
    <x v="3623"/>
    <x v="3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d v="2016-08-23T18:34:50"/>
    <x v="3624"/>
    <x v="2"/>
  </r>
  <r>
    <n v="3625"/>
    <x v="3622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d v="2015-07-02T15:39:37"/>
    <x v="3625"/>
    <x v="0"/>
  </r>
  <r>
    <n v="3626"/>
    <x v="3623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d v="2014-08-16T16:00:57"/>
    <x v="3626"/>
    <x v="3"/>
  </r>
  <r>
    <n v="3627"/>
    <x v="3624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d v="2016-05-21T03:59:00"/>
    <x v="3627"/>
    <x v="2"/>
  </r>
  <r>
    <n v="3628"/>
    <x v="3625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d v="2015-12-13T20:59:56"/>
    <x v="3628"/>
    <x v="0"/>
  </r>
  <r>
    <n v="3629"/>
    <x v="3626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d v="2016-05-05T17:00:00"/>
    <x v="3629"/>
    <x v="2"/>
  </r>
  <r>
    <n v="3630"/>
    <x v="3627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d v="2014-11-29T21:19:50"/>
    <x v="3630"/>
    <x v="3"/>
  </r>
  <r>
    <n v="3631"/>
    <x v="3628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d v="2014-09-23T03:59:00"/>
    <x v="3631"/>
    <x v="3"/>
  </r>
  <r>
    <n v="3632"/>
    <x v="3629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d v="2014-11-23T22:29:09"/>
    <x v="3632"/>
    <x v="3"/>
  </r>
  <r>
    <n v="3633"/>
    <x v="3630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d v="2016-11-19T01:00:00"/>
    <x v="3633"/>
    <x v="2"/>
  </r>
  <r>
    <n v="3634"/>
    <x v="3631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d v="2017-01-14T03:59:00"/>
    <x v="3634"/>
    <x v="2"/>
  </r>
  <r>
    <n v="3635"/>
    <x v="3632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d v="2016-04-20T21:11:16"/>
    <x v="3635"/>
    <x v="2"/>
  </r>
  <r>
    <n v="3636"/>
    <x v="3633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d v="2015-09-14T16:40:29"/>
    <x v="3636"/>
    <x v="0"/>
  </r>
  <r>
    <n v="3637"/>
    <x v="3634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d v="2015-01-01T16:48:55"/>
    <x v="3637"/>
    <x v="3"/>
  </r>
  <r>
    <n v="3638"/>
    <x v="3635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d v="2015-04-19T15:08:52"/>
    <x v="3638"/>
    <x v="0"/>
  </r>
  <r>
    <n v="3639"/>
    <x v="3636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d v="2016-10-07T15:11:00"/>
    <x v="3639"/>
    <x v="2"/>
  </r>
  <r>
    <n v="3640"/>
    <x v="3637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d v="2015-05-10T18:45:30"/>
    <x v="3640"/>
    <x v="0"/>
  </r>
  <r>
    <n v="3641"/>
    <x v="3638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d v="2014-10-05T05:00:00"/>
    <x v="3641"/>
    <x v="3"/>
  </r>
  <r>
    <n v="3642"/>
    <x v="3639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d v="2015-11-30T17:00:00"/>
    <x v="3642"/>
    <x v="0"/>
  </r>
  <r>
    <n v="3643"/>
    <x v="3640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d v="2015-11-17T04:27:19"/>
    <x v="3643"/>
    <x v="0"/>
  </r>
  <r>
    <n v="3644"/>
    <x v="3641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d v="2016-03-08T04:59:00"/>
    <x v="3644"/>
    <x v="2"/>
  </r>
  <r>
    <n v="3645"/>
    <x v="3642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d v="2016-11-22T00:17:18"/>
    <x v="3645"/>
    <x v="2"/>
  </r>
  <r>
    <n v="3646"/>
    <x v="3643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d v="2015-06-16T23:30:00"/>
    <x v="3646"/>
    <x v="0"/>
  </r>
  <r>
    <n v="3647"/>
    <x v="3644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d v="2016-09-30T17:58:47"/>
    <x v="3647"/>
    <x v="2"/>
  </r>
  <r>
    <n v="3648"/>
    <x v="3645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d v="2014-10-05T07:00:45"/>
    <x v="3648"/>
    <x v="3"/>
  </r>
  <r>
    <n v="3649"/>
    <x v="3646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d v="2014-06-16T17:06:34"/>
    <x v="3649"/>
    <x v="3"/>
  </r>
  <r>
    <n v="3650"/>
    <x v="3647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d v="2016-02-02T11:29:44"/>
    <x v="3650"/>
    <x v="2"/>
  </r>
  <r>
    <n v="3651"/>
    <x v="3648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d v="2014-08-10T15:59:00"/>
    <x v="3651"/>
    <x v="3"/>
  </r>
  <r>
    <n v="3652"/>
    <x v="2866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d v="2016-08-25T03:59:00"/>
    <x v="3652"/>
    <x v="2"/>
  </r>
  <r>
    <n v="3653"/>
    <x v="3649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d v="2015-08-05T08:43:27"/>
    <x v="3653"/>
    <x v="0"/>
  </r>
  <r>
    <n v="3654"/>
    <x v="3650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d v="2016-04-03T17:00:00"/>
    <x v="3654"/>
    <x v="2"/>
  </r>
  <r>
    <n v="3655"/>
    <x v="3651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d v="2015-07-18T06:59:00"/>
    <x v="3655"/>
    <x v="0"/>
  </r>
  <r>
    <n v="3656"/>
    <x v="3652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d v="2017-02-01T22:59:00"/>
    <x v="3656"/>
    <x v="1"/>
  </r>
  <r>
    <n v="3657"/>
    <x v="3653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d v="2016-06-01T21:42:00"/>
    <x v="3657"/>
    <x v="2"/>
  </r>
  <r>
    <n v="3658"/>
    <x v="3654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d v="2014-07-02T03:59:00"/>
    <x v="3658"/>
    <x v="3"/>
  </r>
  <r>
    <n v="3659"/>
    <x v="3655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d v="2015-03-19T14:39:00"/>
    <x v="3659"/>
    <x v="0"/>
  </r>
  <r>
    <n v="3660"/>
    <x v="3656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d v="2014-12-23T21:08:45"/>
    <x v="3660"/>
    <x v="3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d v="2016-04-10T04:00:00"/>
    <x v="3661"/>
    <x v="2"/>
  </r>
  <r>
    <n v="3662"/>
    <x v="3658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d v="2015-03-31T04:16:54"/>
    <x v="3662"/>
    <x v="0"/>
  </r>
  <r>
    <n v="3663"/>
    <x v="3659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d v="2016-12-21T11:50:30"/>
    <x v="3663"/>
    <x v="2"/>
  </r>
  <r>
    <n v="3664"/>
    <x v="3660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d v="2016-06-16T05:58:09"/>
    <x v="3664"/>
    <x v="2"/>
  </r>
  <r>
    <n v="3665"/>
    <x v="3661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d v="2015-10-28T19:54:00"/>
    <x v="3665"/>
    <x v="0"/>
  </r>
  <r>
    <n v="3666"/>
    <x v="3662"/>
    <s v="Artistic Internship @ Ojai Playwrights Conference"/>
    <n v="1200"/>
    <n v="1200"/>
    <x v="0"/>
    <s v="US"/>
    <s v="USD"/>
    <n v="1406185200"/>
    <n v="1404337382"/>
    <b v="0"/>
    <n v="38"/>
    <b v="1"/>
    <x v="6"/>
    <d v="2014-07-24T07:00:00"/>
    <x v="3666"/>
    <x v="3"/>
  </r>
  <r>
    <n v="3667"/>
    <x v="3663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d v="2015-07-18T23:16:59"/>
    <x v="3667"/>
    <x v="0"/>
  </r>
  <r>
    <n v="3668"/>
    <x v="3664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d v="2015-07-23T18:33:00"/>
    <x v="3668"/>
    <x v="0"/>
  </r>
  <r>
    <n v="3669"/>
    <x v="3665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d v="2015-06-11T16:12:17"/>
    <x v="3669"/>
    <x v="0"/>
  </r>
  <r>
    <n v="3670"/>
    <x v="3666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d v="2015-05-31T23:00:00"/>
    <x v="3670"/>
    <x v="0"/>
  </r>
  <r>
    <n v="3671"/>
    <x v="3667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d v="2014-07-21T03:59:00"/>
    <x v="3671"/>
    <x v="3"/>
  </r>
  <r>
    <n v="3672"/>
    <x v="3668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d v="2014-09-26T22:43:04"/>
    <x v="3672"/>
    <x v="3"/>
  </r>
  <r>
    <n v="3673"/>
    <x v="3669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d v="2014-11-05T12:52:00"/>
    <x v="3673"/>
    <x v="3"/>
  </r>
  <r>
    <n v="3674"/>
    <x v="3670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d v="2016-09-03T20:57:09"/>
    <x v="3674"/>
    <x v="2"/>
  </r>
  <r>
    <n v="3675"/>
    <x v="3671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d v="2016-05-15T23:00:00"/>
    <x v="3675"/>
    <x v="2"/>
  </r>
  <r>
    <n v="3676"/>
    <x v="3672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d v="2014-09-12T19:34:44"/>
    <x v="3676"/>
    <x v="3"/>
  </r>
  <r>
    <n v="3677"/>
    <x v="3673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d v="2014-07-03T03:59:00"/>
    <x v="3677"/>
    <x v="3"/>
  </r>
  <r>
    <n v="3678"/>
    <x v="3674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d v="2015-05-31T12:44:58"/>
    <x v="3678"/>
    <x v="0"/>
  </r>
  <r>
    <n v="3679"/>
    <x v="3675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d v="2014-07-01T04:59:00"/>
    <x v="3679"/>
    <x v="3"/>
  </r>
  <r>
    <n v="3680"/>
    <x v="3676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d v="2016-10-05T10:53:54"/>
    <x v="3680"/>
    <x v="2"/>
  </r>
  <r>
    <n v="3681"/>
    <x v="3677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d v="2016-01-15T15:38:10"/>
    <x v="3681"/>
    <x v="2"/>
  </r>
  <r>
    <n v="3682"/>
    <x v="3678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d v="2014-06-16T06:59:00"/>
    <x v="3682"/>
    <x v="3"/>
  </r>
  <r>
    <n v="3683"/>
    <x v="3679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d v="2016-10-20T02:48:16"/>
    <x v="3683"/>
    <x v="2"/>
  </r>
  <r>
    <n v="3684"/>
    <x v="3680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d v="2015-09-02T04:19:46"/>
    <x v="3684"/>
    <x v="0"/>
  </r>
  <r>
    <n v="3685"/>
    <x v="3681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d v="2014-05-19T21:00:00"/>
    <x v="3685"/>
    <x v="3"/>
  </r>
  <r>
    <n v="3686"/>
    <x v="3682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d v="2015-08-29T03:59:00"/>
    <x v="3686"/>
    <x v="0"/>
  </r>
  <r>
    <n v="3687"/>
    <x v="3683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d v="2014-06-27T05:14:15"/>
    <x v="3687"/>
    <x v="3"/>
  </r>
  <r>
    <n v="3688"/>
    <x v="368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d v="2014-08-08T18:53:24"/>
    <x v="3688"/>
    <x v="3"/>
  </r>
  <r>
    <n v="3689"/>
    <x v="3685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d v="2015-06-21T22:25:00"/>
    <x v="3689"/>
    <x v="0"/>
  </r>
  <r>
    <n v="3690"/>
    <x v="3686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d v="2014-11-27T15:21:23"/>
    <x v="3690"/>
    <x v="3"/>
  </r>
  <r>
    <n v="3691"/>
    <x v="3687"/>
    <s v="World Premiere of last play written by Amiri Baraka"/>
    <n v="40000"/>
    <n v="51184"/>
    <x v="0"/>
    <s v="US"/>
    <s v="USD"/>
    <n v="1425272340"/>
    <n v="1421426929"/>
    <b v="0"/>
    <n v="274"/>
    <b v="1"/>
    <x v="6"/>
    <d v="2015-03-02T04:59:00"/>
    <x v="3691"/>
    <x v="0"/>
  </r>
  <r>
    <n v="3692"/>
    <x v="3688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d v="2014-09-19T00:00:00"/>
    <x v="3692"/>
    <x v="3"/>
  </r>
  <r>
    <n v="3693"/>
    <x v="3689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d v="2015-11-30T22:30:00"/>
    <x v="3693"/>
    <x v="0"/>
  </r>
  <r>
    <n v="3694"/>
    <x v="3690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d v="2016-06-06T02:00:00"/>
    <x v="3694"/>
    <x v="2"/>
  </r>
  <r>
    <n v="3695"/>
    <x v="3691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d v="2015-01-11T20:53:30"/>
    <x v="3695"/>
    <x v="3"/>
  </r>
  <r>
    <n v="3696"/>
    <x v="3692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d v="2015-02-13T14:48:36"/>
    <x v="3696"/>
    <x v="3"/>
  </r>
  <r>
    <n v="3697"/>
    <x v="3693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d v="2016-05-10T11:10:48"/>
    <x v="3697"/>
    <x v="2"/>
  </r>
  <r>
    <n v="3698"/>
    <x v="3694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d v="2016-03-02T19:21:27"/>
    <x v="3698"/>
    <x v="2"/>
  </r>
  <r>
    <n v="3699"/>
    <x v="3695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d v="2014-10-15T14:26:56"/>
    <x v="3699"/>
    <x v="3"/>
  </r>
  <r>
    <n v="3700"/>
    <x v="3696"/>
    <s v="Help me produce the play I have written for my senior project!"/>
    <n v="500"/>
    <n v="606"/>
    <x v="0"/>
    <s v="US"/>
    <s v="USD"/>
    <n v="1412092800"/>
    <n v="1409493800"/>
    <b v="0"/>
    <n v="18"/>
    <b v="1"/>
    <x v="6"/>
    <d v="2014-09-30T16:00:00"/>
    <x v="3700"/>
    <x v="3"/>
  </r>
  <r>
    <n v="3701"/>
    <x v="3697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d v="2015-06-04T12:59:53"/>
    <x v="3701"/>
    <x v="0"/>
  </r>
  <r>
    <n v="3702"/>
    <x v="3698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d v="2016-07-10T22:59:00"/>
    <x v="3702"/>
    <x v="2"/>
  </r>
  <r>
    <n v="3703"/>
    <x v="3699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d v="2016-08-13T06:59:00"/>
    <x v="3703"/>
    <x v="2"/>
  </r>
  <r>
    <n v="3704"/>
    <x v="3700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d v="2016-05-31T16:33:14"/>
    <x v="3704"/>
    <x v="2"/>
  </r>
  <r>
    <n v="3705"/>
    <x v="3701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d v="2014-06-23T18:00:00"/>
    <x v="3705"/>
    <x v="3"/>
  </r>
  <r>
    <n v="3706"/>
    <x v="3702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d v="2014-09-12T21:55:49"/>
    <x v="3706"/>
    <x v="3"/>
  </r>
  <r>
    <n v="3707"/>
    <x v="3703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d v="2016-07-22T05:26:00"/>
    <x v="3707"/>
    <x v="2"/>
  </r>
  <r>
    <n v="3708"/>
    <x v="3704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d v="2014-07-04T03:24:46"/>
    <x v="3708"/>
    <x v="3"/>
  </r>
  <r>
    <n v="3709"/>
    <x v="3705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d v="2014-06-25T16:59:06"/>
    <x v="3709"/>
    <x v="3"/>
  </r>
  <r>
    <n v="3710"/>
    <x v="3706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d v="2015-04-03T13:49:48"/>
    <x v="3710"/>
    <x v="0"/>
  </r>
  <r>
    <n v="3711"/>
    <x v="3707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d v="2014-06-15T16:00:00"/>
    <x v="3711"/>
    <x v="3"/>
  </r>
  <r>
    <n v="3712"/>
    <x v="3708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d v="2015-05-31T06:59:00"/>
    <x v="3712"/>
    <x v="0"/>
  </r>
  <r>
    <n v="3713"/>
    <x v="3709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d v="2016-06-04T17:42:46"/>
    <x v="3713"/>
    <x v="2"/>
  </r>
  <r>
    <n v="3714"/>
    <x v="3710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d v="2015-05-26T03:59:00"/>
    <x v="3714"/>
    <x v="0"/>
  </r>
  <r>
    <n v="3715"/>
    <x v="3711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d v="2015-03-31T12:52:00"/>
    <x v="3715"/>
    <x v="0"/>
  </r>
  <r>
    <n v="3716"/>
    <x v="3712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d v="2016-01-21T21:18:29"/>
    <x v="3716"/>
    <x v="0"/>
  </r>
  <r>
    <n v="3717"/>
    <x v="3713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d v="2015-05-09T20:47:29"/>
    <x v="3717"/>
    <x v="0"/>
  </r>
  <r>
    <n v="3718"/>
    <x v="3714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d v="2015-02-27T17:11:15"/>
    <x v="3718"/>
    <x v="0"/>
  </r>
  <r>
    <n v="3719"/>
    <x v="3715"/>
    <s v="A new piece of physical theatre about love, regret and longing."/>
    <n v="200"/>
    <n v="420"/>
    <x v="0"/>
    <s v="GB"/>
    <s v="GBP"/>
    <n v="1434994266"/>
    <n v="1432402266"/>
    <b v="0"/>
    <n v="4"/>
    <b v="1"/>
    <x v="6"/>
    <d v="2015-06-22T17:31:06"/>
    <x v="3719"/>
    <x v="0"/>
  </r>
  <r>
    <n v="3720"/>
    <x v="3716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d v="2015-07-02T23:50:06"/>
    <x v="3720"/>
    <x v="0"/>
  </r>
  <r>
    <n v="3721"/>
    <x v="3717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d v="2014-11-05T23:28:04"/>
    <x v="3721"/>
    <x v="3"/>
  </r>
  <r>
    <n v="3722"/>
    <x v="3718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d v="2016-02-11T22:59:00"/>
    <x v="3722"/>
    <x v="2"/>
  </r>
  <r>
    <n v="3723"/>
    <x v="3719"/>
    <s v="Saltmine Theatre Company present Beauty and the Beast:"/>
    <n v="4500"/>
    <n v="4592"/>
    <x v="0"/>
    <s v="GB"/>
    <s v="GBP"/>
    <n v="1417374262"/>
    <n v="1414778662"/>
    <b v="0"/>
    <n v="63"/>
    <b v="1"/>
    <x v="6"/>
    <d v="2014-11-30T19:04:22"/>
    <x v="3723"/>
    <x v="3"/>
  </r>
  <r>
    <n v="3724"/>
    <x v="3720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d v="2016-05-04T23:00:00"/>
    <x v="3724"/>
    <x v="2"/>
  </r>
  <r>
    <n v="3725"/>
    <x v="3721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d v="2016-02-18T21:30:00"/>
    <x v="3725"/>
    <x v="2"/>
  </r>
  <r>
    <n v="3726"/>
    <x v="3722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d v="2016-04-29T21:00:00"/>
    <x v="3726"/>
    <x v="2"/>
  </r>
  <r>
    <n v="3727"/>
    <x v="3723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d v="2016-10-20T04:55:00"/>
    <x v="3727"/>
    <x v="2"/>
  </r>
  <r>
    <n v="3728"/>
    <x v="3724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d v="2015-08-19T04:06:16"/>
    <x v="3728"/>
    <x v="0"/>
  </r>
  <r>
    <n v="3729"/>
    <x v="3725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d v="2015-03-23T03:55:12"/>
    <x v="3729"/>
    <x v="0"/>
  </r>
  <r>
    <n v="3730"/>
    <x v="3726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d v="2015-08-17T16:15:59"/>
    <x v="3730"/>
    <x v="0"/>
  </r>
  <r>
    <n v="3731"/>
    <x v="3727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d v="2015-01-10T03:23:00"/>
    <x v="3731"/>
    <x v="3"/>
  </r>
  <r>
    <n v="3732"/>
    <x v="3728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d v="2015-01-24T12:00:00"/>
    <x v="3732"/>
    <x v="3"/>
  </r>
  <r>
    <n v="3733"/>
    <x v="3729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d v="2015-04-18T22:30:00"/>
    <x v="3733"/>
    <x v="0"/>
  </r>
  <r>
    <n v="3734"/>
    <x v="3730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d v="2015-05-25T21:38:16"/>
    <x v="3734"/>
    <x v="0"/>
  </r>
  <r>
    <n v="3735"/>
    <x v="3731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d v="2015-05-28T16:38:09"/>
    <x v="3735"/>
    <x v="0"/>
  </r>
  <r>
    <n v="3736"/>
    <x v="3732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d v="2015-03-23T18:00:00"/>
    <x v="3736"/>
    <x v="0"/>
  </r>
  <r>
    <n v="3737"/>
    <x v="3476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d v="2015-11-12T06:59:00"/>
    <x v="3737"/>
    <x v="0"/>
  </r>
  <r>
    <n v="3738"/>
    <x v="3733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d v="2014-07-15T22:00:00"/>
    <x v="3738"/>
    <x v="3"/>
  </r>
  <r>
    <n v="3739"/>
    <x v="3734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d v="2016-07-17T10:47:48"/>
    <x v="3739"/>
    <x v="2"/>
  </r>
  <r>
    <n v="3740"/>
    <x v="3735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d v="2014-08-12T01:53:58"/>
    <x v="3740"/>
    <x v="3"/>
  </r>
  <r>
    <n v="3741"/>
    <x v="3736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d v="2015-12-17T22:05:50"/>
    <x v="3741"/>
    <x v="0"/>
  </r>
  <r>
    <n v="3742"/>
    <x v="3737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d v="2014-09-06T05:09:04"/>
    <x v="3742"/>
    <x v="3"/>
  </r>
  <r>
    <n v="3743"/>
    <x v="3738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d v="2014-07-03T17:02:44"/>
    <x v="3743"/>
    <x v="3"/>
  </r>
  <r>
    <n v="3744"/>
    <x v="3739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d v="2014-07-05T03:59:00"/>
    <x v="3744"/>
    <x v="3"/>
  </r>
  <r>
    <n v="3745"/>
    <x v="3740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d v="2014-08-10T16:45:02"/>
    <x v="3745"/>
    <x v="3"/>
  </r>
  <r>
    <n v="3746"/>
    <x v="3741"/>
    <s v="Generational curses CAN be broken...right?"/>
    <n v="8500"/>
    <n v="202"/>
    <x v="2"/>
    <s v="US"/>
    <s v="USD"/>
    <n v="1475918439"/>
    <n v="1473326439"/>
    <b v="0"/>
    <n v="1"/>
    <b v="0"/>
    <x v="6"/>
    <d v="2016-10-08T09:20:39"/>
    <x v="3746"/>
    <x v="2"/>
  </r>
  <r>
    <n v="3747"/>
    <x v="3742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d v="2015-07-05T22:59:00"/>
    <x v="3747"/>
    <x v="0"/>
  </r>
  <r>
    <n v="3748"/>
    <x v="3743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d v="2016-02-16T05:59:00"/>
    <x v="3748"/>
    <x v="2"/>
  </r>
  <r>
    <n v="3749"/>
    <x v="3744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d v="2016-04-29T03:59:00"/>
    <x v="3749"/>
    <x v="2"/>
  </r>
  <r>
    <n v="3750"/>
    <x v="3745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d v="2015-02-10T07:59:00"/>
    <x v="3750"/>
    <x v="0"/>
  </r>
  <r>
    <n v="3751"/>
    <x v="374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d v="2016-04-02T23:51:13"/>
    <x v="3751"/>
    <x v="2"/>
  </r>
  <r>
    <n v="3752"/>
    <x v="3747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d v="2016-10-16T21:00:00"/>
    <x v="3752"/>
    <x v="2"/>
  </r>
  <r>
    <n v="3753"/>
    <x v="3748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d v="2015-06-03T00:00:00"/>
    <x v="3753"/>
    <x v="0"/>
  </r>
  <r>
    <n v="3754"/>
    <x v="3749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d v="2014-07-26T04:59:00"/>
    <x v="3754"/>
    <x v="3"/>
  </r>
  <r>
    <n v="3755"/>
    <x v="3750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d v="2016-04-15T20:48:27"/>
    <x v="3755"/>
    <x v="2"/>
  </r>
  <r>
    <n v="3756"/>
    <x v="3751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d v="2014-06-11T19:33:18"/>
    <x v="3756"/>
    <x v="3"/>
  </r>
  <r>
    <n v="3757"/>
    <x v="3752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d v="2014-12-01T20:25:15"/>
    <x v="3757"/>
    <x v="3"/>
  </r>
  <r>
    <n v="3758"/>
    <x v="3753"/>
    <s v="LUIGI'S LADIES: an original one-woman musical comedy"/>
    <n v="1500"/>
    <n v="1535"/>
    <x v="0"/>
    <s v="US"/>
    <s v="USD"/>
    <n v="1400475600"/>
    <n v="1397819938"/>
    <b v="0"/>
    <n v="26"/>
    <b v="1"/>
    <x v="40"/>
    <d v="2014-05-19T05:00:00"/>
    <x v="3758"/>
    <x v="3"/>
  </r>
  <r>
    <n v="3759"/>
    <x v="3754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d v="2015-08-26T02:35:53"/>
    <x v="3759"/>
    <x v="0"/>
  </r>
  <r>
    <n v="3760"/>
    <x v="3755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d v="2014-05-05T12:36:26"/>
    <x v="3760"/>
    <x v="3"/>
  </r>
  <r>
    <n v="3761"/>
    <x v="3756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d v="2015-08-10T23:00:00"/>
    <x v="3761"/>
    <x v="0"/>
  </r>
  <r>
    <n v="3762"/>
    <x v="3757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d v="2015-08-02T19:31:29"/>
    <x v="3762"/>
    <x v="0"/>
  </r>
  <r>
    <n v="3763"/>
    <x v="3758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d v="2015-04-01T17:00:26"/>
    <x v="3763"/>
    <x v="0"/>
  </r>
  <r>
    <n v="3764"/>
    <x v="3759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d v="2016-05-29T00:36:00"/>
    <x v="3764"/>
    <x v="2"/>
  </r>
  <r>
    <n v="3765"/>
    <x v="3760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d v="2014-07-30T18:38:02"/>
    <x v="3765"/>
    <x v="3"/>
  </r>
  <r>
    <n v="3766"/>
    <x v="3761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d v="2014-07-03T04:00:45"/>
    <x v="3766"/>
    <x v="3"/>
  </r>
  <r>
    <n v="3767"/>
    <x v="3762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d v="2015-03-01T04:59:00"/>
    <x v="3767"/>
    <x v="0"/>
  </r>
  <r>
    <n v="3768"/>
    <x v="3763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d v="2014-06-12T17:28:10"/>
    <x v="3768"/>
    <x v="3"/>
  </r>
  <r>
    <n v="3769"/>
    <x v="3764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d v="2016-04-15T14:21:19"/>
    <x v="3769"/>
    <x v="2"/>
  </r>
  <r>
    <n v="3770"/>
    <x v="3765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d v="2015-06-13T22:20:10"/>
    <x v="3770"/>
    <x v="0"/>
  </r>
  <r>
    <n v="3771"/>
    <x v="3766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d v="2016-05-18T00:00:00"/>
    <x v="3771"/>
    <x v="2"/>
  </r>
  <r>
    <n v="3772"/>
    <x v="3767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d v="2016-11-29T06:00:00"/>
    <x v="3772"/>
    <x v="2"/>
  </r>
  <r>
    <n v="3773"/>
    <x v="3768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d v="2016-11-15T02:08:00"/>
    <x v="3773"/>
    <x v="2"/>
  </r>
  <r>
    <n v="3774"/>
    <x v="3769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d v="2015-04-09T19:00:55"/>
    <x v="3774"/>
    <x v="0"/>
  </r>
  <r>
    <n v="3775"/>
    <x v="3770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d v="2015-04-09T04:00:00"/>
    <x v="3775"/>
    <x v="0"/>
  </r>
  <r>
    <n v="3776"/>
    <x v="3771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d v="2014-08-01T01:00:00"/>
    <x v="3776"/>
    <x v="3"/>
  </r>
  <r>
    <n v="3777"/>
    <x v="3772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d v="2014-09-27T04:00:00"/>
    <x v="3777"/>
    <x v="3"/>
  </r>
  <r>
    <n v="3778"/>
    <x v="3773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d v="2015-02-14T19:39:40"/>
    <x v="3778"/>
    <x v="3"/>
  </r>
  <r>
    <n v="3779"/>
    <x v="3774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d v="2016-03-26T16:39:00"/>
    <x v="3779"/>
    <x v="2"/>
  </r>
  <r>
    <n v="3780"/>
    <x v="3775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d v="2015-07-13T20:06:00"/>
    <x v="3780"/>
    <x v="0"/>
  </r>
  <r>
    <n v="3781"/>
    <x v="3776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d v="2014-09-08T21:11:25"/>
    <x v="3781"/>
    <x v="3"/>
  </r>
  <r>
    <n v="3782"/>
    <x v="3777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d v="2016-07-24T23:00:00"/>
    <x v="3782"/>
    <x v="2"/>
  </r>
  <r>
    <n v="3783"/>
    <x v="3778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d v="2016-03-15T16:00:00"/>
    <x v="3783"/>
    <x v="2"/>
  </r>
  <r>
    <n v="3784"/>
    <x v="3779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d v="2016-07-10T23:32:12"/>
    <x v="3784"/>
    <x v="2"/>
  </r>
  <r>
    <n v="3785"/>
    <x v="3780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d v="2016-08-02T10:03:00"/>
    <x v="3785"/>
    <x v="2"/>
  </r>
  <r>
    <n v="3786"/>
    <x v="3781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d v="2016-05-27T00:54:35"/>
    <x v="3786"/>
    <x v="2"/>
  </r>
  <r>
    <n v="3787"/>
    <x v="3782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d v="2015-07-11T03:59:00"/>
    <x v="3787"/>
    <x v="0"/>
  </r>
  <r>
    <n v="3788"/>
    <x v="3783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d v="2015-12-23T16:18:00"/>
    <x v="3788"/>
    <x v="0"/>
  </r>
  <r>
    <n v="3789"/>
    <x v="3784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d v="2015-06-15T19:10:18"/>
    <x v="3789"/>
    <x v="0"/>
  </r>
  <r>
    <n v="3790"/>
    <x v="3785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d v="2016-11-22T17:00:23"/>
    <x v="3790"/>
    <x v="2"/>
  </r>
  <r>
    <n v="3791"/>
    <x v="3786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d v="2014-07-06T16:36:32"/>
    <x v="3791"/>
    <x v="3"/>
  </r>
  <r>
    <n v="3792"/>
    <x v="3787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d v="2015-07-15T10:43:42"/>
    <x v="3792"/>
    <x v="0"/>
  </r>
  <r>
    <n v="3793"/>
    <x v="3788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d v="2014-12-16T22:32:09"/>
    <x v="3793"/>
    <x v="3"/>
  </r>
  <r>
    <n v="3794"/>
    <x v="3789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d v="2015-06-07T13:55:54"/>
    <x v="3794"/>
    <x v="0"/>
  </r>
  <r>
    <n v="3795"/>
    <x v="3790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d v="2015-08-28T22:30:00"/>
    <x v="3795"/>
    <x v="0"/>
  </r>
  <r>
    <n v="3796"/>
    <x v="3791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d v="2017-01-14T00:42:36"/>
    <x v="3796"/>
    <x v="2"/>
  </r>
  <r>
    <n v="3797"/>
    <x v="3792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d v="2015-04-20T21:09:25"/>
    <x v="3797"/>
    <x v="0"/>
  </r>
  <r>
    <n v="3798"/>
    <x v="3793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d v="2014-08-10T17:20:48"/>
    <x v="3798"/>
    <x v="3"/>
  </r>
  <r>
    <n v="3799"/>
    <x v="3794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d v="2016-03-11T22:20:43"/>
    <x v="3799"/>
    <x v="2"/>
  </r>
  <r>
    <n v="3800"/>
    <x v="3795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d v="2015-01-11T04:59:00"/>
    <x v="3800"/>
    <x v="3"/>
  </r>
  <r>
    <n v="3801"/>
    <x v="3796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d v="2015-01-02T16:13:36"/>
    <x v="3801"/>
    <x v="3"/>
  </r>
  <r>
    <n v="3802"/>
    <x v="3797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d v="2015-10-22T03:01:46"/>
    <x v="3802"/>
    <x v="0"/>
  </r>
  <r>
    <n v="3803"/>
    <x v="3798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d v="2016-03-04T23:19:28"/>
    <x v="3803"/>
    <x v="2"/>
  </r>
  <r>
    <n v="3804"/>
    <x v="3799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d v="2016-07-31T07:00:00"/>
    <x v="3804"/>
    <x v="2"/>
  </r>
  <r>
    <n v="3805"/>
    <x v="3800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d v="2014-09-27T21:17:20"/>
    <x v="3805"/>
    <x v="3"/>
  </r>
  <r>
    <n v="3806"/>
    <x v="3801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d v="2014-06-29T06:13:01"/>
    <x v="3806"/>
    <x v="3"/>
  </r>
  <r>
    <n v="3807"/>
    <x v="3802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d v="2015-04-03T21:48:59"/>
    <x v="3807"/>
    <x v="0"/>
  </r>
  <r>
    <n v="3808"/>
    <x v="3803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d v="2015-04-25T09:53:39"/>
    <x v="3808"/>
    <x v="0"/>
  </r>
  <r>
    <n v="3809"/>
    <x v="3804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d v="2014-07-30T23:00:00"/>
    <x v="3809"/>
    <x v="3"/>
  </r>
  <r>
    <n v="3810"/>
    <x v="3805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d v="2015-03-21T19:22:38"/>
    <x v="3810"/>
    <x v="0"/>
  </r>
  <r>
    <n v="3811"/>
    <x v="3806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d v="2016-05-31T11:00:00"/>
    <x v="3811"/>
    <x v="2"/>
  </r>
  <r>
    <n v="3812"/>
    <x v="3807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d v="2015-06-01T03:59:00"/>
    <x v="3812"/>
    <x v="0"/>
  </r>
  <r>
    <n v="3813"/>
    <x v="3808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d v="2016-06-14T21:43:00"/>
    <x v="3813"/>
    <x v="2"/>
  </r>
  <r>
    <n v="3814"/>
    <x v="3809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d v="2015-04-01T03:59:00"/>
    <x v="3814"/>
    <x v="0"/>
  </r>
  <r>
    <n v="3815"/>
    <x v="3810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d v="2015-08-20T23:00:00"/>
    <x v="3815"/>
    <x v="0"/>
  </r>
  <r>
    <n v="3816"/>
    <x v="3811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d v="2014-07-17T16:33:43"/>
    <x v="3816"/>
    <x v="3"/>
  </r>
  <r>
    <n v="3817"/>
    <x v="3812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d v="2015-10-24T03:59:00"/>
    <x v="3817"/>
    <x v="0"/>
  </r>
  <r>
    <n v="3818"/>
    <x v="3813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d v="2015-03-12T19:13:02"/>
    <x v="3818"/>
    <x v="0"/>
  </r>
  <r>
    <n v="3819"/>
    <x v="3814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d v="2015-07-17T21:02:00"/>
    <x v="3819"/>
    <x v="0"/>
  </r>
  <r>
    <n v="3820"/>
    <x v="3815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d v="2015-07-05T15:38:37"/>
    <x v="3820"/>
    <x v="0"/>
  </r>
  <r>
    <n v="3821"/>
    <x v="38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d v="2016-01-04T04:20:07"/>
    <x v="3821"/>
    <x v="0"/>
  </r>
  <r>
    <n v="3822"/>
    <x v="3817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d v="2016-01-19T22:59:00"/>
    <x v="3822"/>
    <x v="0"/>
  </r>
  <r>
    <n v="3823"/>
    <x v="3818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d v="2015-07-20T03:59:00"/>
    <x v="3823"/>
    <x v="0"/>
  </r>
  <r>
    <n v="3824"/>
    <x v="3819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d v="2016-08-01T13:41:00"/>
    <x v="3824"/>
    <x v="2"/>
  </r>
  <r>
    <n v="3825"/>
    <x v="3820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d v="2015-06-17T01:40:14"/>
    <x v="3825"/>
    <x v="0"/>
  </r>
  <r>
    <n v="3826"/>
    <x v="3821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d v="2015-05-07T10:09:54"/>
    <x v="3826"/>
    <x v="0"/>
  </r>
  <r>
    <n v="3827"/>
    <x v="3822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d v="2015-03-27T00:00:00"/>
    <x v="3827"/>
    <x v="0"/>
  </r>
  <r>
    <n v="3828"/>
    <x v="3823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d v="2014-12-31T13:39:47"/>
    <x v="3828"/>
    <x v="3"/>
  </r>
  <r>
    <n v="3829"/>
    <x v="3824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d v="2016-08-31T20:46:11"/>
    <x v="3829"/>
    <x v="2"/>
  </r>
  <r>
    <n v="3830"/>
    <x v="3825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d v="2016-05-27T17:46:51"/>
    <x v="3830"/>
    <x v="2"/>
  </r>
  <r>
    <n v="3831"/>
    <x v="3826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d v="2014-11-05T21:22:25"/>
    <x v="3831"/>
    <x v="3"/>
  </r>
  <r>
    <n v="3832"/>
    <x v="3827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d v="2016-02-20T02:45:35"/>
    <x v="3832"/>
    <x v="2"/>
  </r>
  <r>
    <n v="3833"/>
    <x v="3828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d v="2014-12-01T19:09:00"/>
    <x v="3833"/>
    <x v="3"/>
  </r>
  <r>
    <n v="3834"/>
    <x v="3829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d v="2015-06-18T10:41:07"/>
    <x v="3834"/>
    <x v="0"/>
  </r>
  <r>
    <n v="3835"/>
    <x v="3830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d v="2016-04-21T22:36:48"/>
    <x v="3835"/>
    <x v="2"/>
  </r>
  <r>
    <n v="3836"/>
    <x v="3831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d v="2016-08-03T04:09:00"/>
    <x v="3836"/>
    <x v="2"/>
  </r>
  <r>
    <n v="3837"/>
    <x v="3832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d v="2015-07-03T18:22:38"/>
    <x v="3837"/>
    <x v="0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d v="2015-05-22T17:03:29"/>
    <x v="3838"/>
    <x v="0"/>
  </r>
  <r>
    <n v="3839"/>
    <x v="3834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d v="2015-07-30T03:25:24"/>
    <x v="3839"/>
    <x v="0"/>
  </r>
  <r>
    <n v="3840"/>
    <x v="3835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d v="2016-03-28T15:50:29"/>
    <x v="3840"/>
    <x v="2"/>
  </r>
  <r>
    <n v="3841"/>
    <x v="3836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d v="2014-07-20T18:51:27"/>
    <x v="3841"/>
    <x v="3"/>
  </r>
  <r>
    <n v="3842"/>
    <x v="3837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d v="2014-05-11T11:50:52"/>
    <x v="3842"/>
    <x v="3"/>
  </r>
  <r>
    <n v="3843"/>
    <x v="3838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d v="2014-06-01T01:44:24"/>
    <x v="3843"/>
    <x v="3"/>
  </r>
  <r>
    <n v="3844"/>
    <x v="3839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d v="2014-06-03T06:59:00"/>
    <x v="3844"/>
    <x v="3"/>
  </r>
  <r>
    <n v="3845"/>
    <x v="3840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d v="2015-10-01T15:02:54"/>
    <x v="3845"/>
    <x v="0"/>
  </r>
  <r>
    <n v="3846"/>
    <x v="3841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d v="2014-10-04T06:59:00"/>
    <x v="3846"/>
    <x v="3"/>
  </r>
  <r>
    <n v="3847"/>
    <x v="3842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d v="2015-07-19T05:23:11"/>
    <x v="3847"/>
    <x v="0"/>
  </r>
  <r>
    <n v="3848"/>
    <x v="3843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d v="2015-10-18T19:36:29"/>
    <x v="3848"/>
    <x v="0"/>
  </r>
  <r>
    <n v="3849"/>
    <x v="3844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d v="2015-06-11T18:24:44"/>
    <x v="3849"/>
    <x v="0"/>
  </r>
  <r>
    <n v="3850"/>
    <x v="384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d v="2015-01-01T02:59:03"/>
    <x v="3850"/>
    <x v="3"/>
  </r>
  <r>
    <n v="3851"/>
    <x v="3846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d v="2015-07-17T10:32:59"/>
    <x v="3851"/>
    <x v="0"/>
  </r>
  <r>
    <n v="3852"/>
    <x v="3847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d v="2015-03-27T03:34:36"/>
    <x v="3852"/>
    <x v="0"/>
  </r>
  <r>
    <n v="3853"/>
    <x v="3848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d v="2014-09-01T20:09:38"/>
    <x v="3853"/>
    <x v="3"/>
  </r>
  <r>
    <n v="3854"/>
    <x v="3849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d v="2015-05-09T21:14:18"/>
    <x v="3854"/>
    <x v="0"/>
  </r>
  <r>
    <n v="3855"/>
    <x v="3850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d v="2015-03-26T22:17:51"/>
    <x v="3855"/>
    <x v="0"/>
  </r>
  <r>
    <n v="3856"/>
    <x v="3851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d v="2015-03-08T16:50:03"/>
    <x v="3856"/>
    <x v="0"/>
  </r>
  <r>
    <n v="3857"/>
    <x v="3852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d v="2014-08-01T17:12:00"/>
    <x v="3857"/>
    <x v="3"/>
  </r>
  <r>
    <n v="3858"/>
    <x v="3853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d v="2015-05-22T21:00:00"/>
    <x v="3858"/>
    <x v="0"/>
  </r>
  <r>
    <n v="3859"/>
    <x v="3854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d v="2014-06-25T21:00:00"/>
    <x v="3859"/>
    <x v="3"/>
  </r>
  <r>
    <n v="3860"/>
    <x v="3855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d v="2014-08-12T15:51:50"/>
    <x v="3860"/>
    <x v="3"/>
  </r>
  <r>
    <n v="3861"/>
    <x v="3856"/>
    <s v="THE COMING OF THE LORD!"/>
    <n v="2000"/>
    <n v="100"/>
    <x v="2"/>
    <s v="US"/>
    <s v="USD"/>
    <n v="1415828820"/>
    <n v="1412258977"/>
    <b v="0"/>
    <n v="1"/>
    <b v="0"/>
    <x v="6"/>
    <d v="2014-11-12T21:47:00"/>
    <x v="3861"/>
    <x v="3"/>
  </r>
  <r>
    <n v="3862"/>
    <x v="3857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d v="2016-09-12T16:59:00"/>
    <x v="3862"/>
    <x v="2"/>
  </r>
  <r>
    <n v="3863"/>
    <x v="3858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d v="2015-11-05T16:11:45"/>
    <x v="3863"/>
    <x v="0"/>
  </r>
  <r>
    <n v="3864"/>
    <x v="3859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d v="2015-11-17T22:24:14"/>
    <x v="3864"/>
    <x v="0"/>
  </r>
  <r>
    <n v="3865"/>
    <x v="3860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d v="2014-08-30T05:30:00"/>
    <x v="3865"/>
    <x v="3"/>
  </r>
  <r>
    <n v="3866"/>
    <x v="3861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d v="2016-03-23T03:29:00"/>
    <x v="3866"/>
    <x v="2"/>
  </r>
  <r>
    <n v="3867"/>
    <x v="3862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d v="2016-06-18T19:32:19"/>
    <x v="3867"/>
    <x v="2"/>
  </r>
  <r>
    <n v="3868"/>
    <x v="3863"/>
    <s v="New collection of music by Scott Evan Davis!"/>
    <n v="5000"/>
    <n v="10"/>
    <x v="1"/>
    <s v="GB"/>
    <s v="GBP"/>
    <n v="1410191405"/>
    <n v="1408031405"/>
    <b v="0"/>
    <n v="1"/>
    <b v="0"/>
    <x v="40"/>
    <d v="2014-09-08T15:50:05"/>
    <x v="3868"/>
    <x v="3"/>
  </r>
  <r>
    <n v="3869"/>
    <x v="3864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d v="2015-03-14T03:11:00"/>
    <x v="3869"/>
    <x v="0"/>
  </r>
  <r>
    <n v="3870"/>
    <x v="3865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d v="2014-07-03T04:07:58"/>
    <x v="3870"/>
    <x v="3"/>
  </r>
  <r>
    <n v="3871"/>
    <x v="3866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d v="2017-03-29T17:44:10"/>
    <x v="3871"/>
    <x v="1"/>
  </r>
  <r>
    <n v="3872"/>
    <x v="3867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d v="2015-08-14T03:29:56"/>
    <x v="3872"/>
    <x v="0"/>
  </r>
  <r>
    <n v="3873"/>
    <x v="3868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d v="2015-10-08T16:42:15"/>
    <x v="3873"/>
    <x v="0"/>
  </r>
  <r>
    <n v="3874"/>
    <x v="3869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d v="2015-01-24T01:00:00"/>
    <x v="3874"/>
    <x v="0"/>
  </r>
  <r>
    <n v="3875"/>
    <x v="3870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d v="2016-09-03T10:00:00"/>
    <x v="3875"/>
    <x v="2"/>
  </r>
  <r>
    <n v="3876"/>
    <x v="3871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d v="2016-02-02T14:58:48"/>
    <x v="3876"/>
    <x v="2"/>
  </r>
  <r>
    <n v="3877"/>
    <x v="3872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d v="2016-12-08T16:15:52"/>
    <x v="3877"/>
    <x v="2"/>
  </r>
  <r>
    <n v="3878"/>
    <x v="3873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d v="2015-06-30T03:59:00"/>
    <x v="3878"/>
    <x v="0"/>
  </r>
  <r>
    <n v="3879"/>
    <x v="3874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d v="2015-01-25T20:39:56"/>
    <x v="3879"/>
    <x v="3"/>
  </r>
  <r>
    <n v="3880"/>
    <x v="3875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d v="2014-07-30T23:00:00"/>
    <x v="3880"/>
    <x v="3"/>
  </r>
  <r>
    <n v="3881"/>
    <x v="3876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d v="2017-02-20T00:26:39"/>
    <x v="3881"/>
    <x v="1"/>
  </r>
  <r>
    <n v="3882"/>
    <x v="3877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d v="2016-01-31T23:03:00"/>
    <x v="3882"/>
    <x v="2"/>
  </r>
  <r>
    <n v="3883"/>
    <x v="3878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d v="2014-09-02T14:27:49"/>
    <x v="3883"/>
    <x v="3"/>
  </r>
  <r>
    <n v="3884"/>
    <x v="3879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d v="2015-03-27T17:59:52"/>
    <x v="3884"/>
    <x v="0"/>
  </r>
  <r>
    <n v="3885"/>
    <x v="3880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d v="2016-05-09T22:49:51"/>
    <x v="3885"/>
    <x v="2"/>
  </r>
  <r>
    <n v="3886"/>
    <x v="3881"/>
    <n v="1"/>
    <n v="10000"/>
    <n v="0"/>
    <x v="1"/>
    <s v="AU"/>
    <s v="AUD"/>
    <n v="1418275702"/>
    <n v="1415683702"/>
    <b v="0"/>
    <n v="0"/>
    <b v="0"/>
    <x v="40"/>
    <d v="2014-12-11T05:28:22"/>
    <x v="3886"/>
    <x v="3"/>
  </r>
  <r>
    <n v="3887"/>
    <x v="3882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d v="2015-05-01T22:00:00"/>
    <x v="3887"/>
    <x v="0"/>
  </r>
  <r>
    <n v="3888"/>
    <x v="3883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d v="2017-02-26T13:05:58"/>
    <x v="3888"/>
    <x v="1"/>
  </r>
  <r>
    <n v="3889"/>
    <x v="3884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d v="2015-01-04T23:26:00"/>
    <x v="3889"/>
    <x v="3"/>
  </r>
  <r>
    <n v="3890"/>
    <x v="3885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d v="2015-08-15T18:12:24"/>
    <x v="3890"/>
    <x v="0"/>
  </r>
  <r>
    <n v="3891"/>
    <x v="3886"/>
    <s v="A comedy about a mime who dreams of becoming a stand up comedian."/>
    <n v="800"/>
    <n v="260"/>
    <x v="2"/>
    <s v="US"/>
    <s v="USD"/>
    <n v="1427086740"/>
    <n v="1424488244"/>
    <b v="0"/>
    <n v="7"/>
    <b v="0"/>
    <x v="6"/>
    <d v="2015-03-23T04:59:00"/>
    <x v="3891"/>
    <x v="0"/>
  </r>
  <r>
    <n v="3892"/>
    <x v="3887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d v="2014-08-24T07:00:00"/>
    <x v="3892"/>
    <x v="3"/>
  </r>
  <r>
    <n v="3893"/>
    <x v="3888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d v="2014-07-01T06:00:00"/>
    <x v="3893"/>
    <x v="3"/>
  </r>
  <r>
    <n v="3894"/>
    <x v="3889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d v="2016-12-06T04:59:00"/>
    <x v="3894"/>
    <x v="2"/>
  </r>
  <r>
    <n v="3895"/>
    <x v="3890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d v="2015-02-28T06:00:18"/>
    <x v="3895"/>
    <x v="0"/>
  </r>
  <r>
    <n v="3896"/>
    <x v="3891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d v="2014-06-17T04:36:18"/>
    <x v="3896"/>
    <x v="3"/>
  </r>
  <r>
    <n v="3897"/>
    <x v="3892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d v="2015-01-08T20:58:03"/>
    <x v="3897"/>
    <x v="3"/>
  </r>
  <r>
    <n v="3898"/>
    <x v="3893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d v="2015-08-17T16:00:00"/>
    <x v="3898"/>
    <x v="0"/>
  </r>
  <r>
    <n v="3899"/>
    <x v="3894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d v="2014-08-12T18:36:01"/>
    <x v="3899"/>
    <x v="3"/>
  </r>
  <r>
    <n v="3900"/>
    <x v="3895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d v="2015-06-11T02:13:11"/>
    <x v="3900"/>
    <x v="0"/>
  </r>
  <r>
    <n v="3901"/>
    <x v="3896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d v="2015-12-19T19:49:59"/>
    <x v="3901"/>
    <x v="0"/>
  </r>
  <r>
    <n v="3902"/>
    <x v="3897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d v="2016-11-14T12:14:02"/>
    <x v="3902"/>
    <x v="2"/>
  </r>
  <r>
    <n v="3903"/>
    <x v="3898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d v="2015-08-14T19:38:00"/>
    <x v="3903"/>
    <x v="0"/>
  </r>
  <r>
    <n v="3904"/>
    <x v="3899"/>
    <s v="A play that will cover 4000 years of black history."/>
    <n v="10000"/>
    <n v="3"/>
    <x v="2"/>
    <s v="US"/>
    <s v="USD"/>
    <n v="1429074240"/>
    <n v="1427866200"/>
    <b v="0"/>
    <n v="2"/>
    <b v="0"/>
    <x v="6"/>
    <d v="2015-04-15T05:04:00"/>
    <x v="3904"/>
    <x v="0"/>
  </r>
  <r>
    <n v="3905"/>
    <x v="3900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d v="2015-06-11T23:00:00"/>
    <x v="3905"/>
    <x v="0"/>
  </r>
  <r>
    <n v="3906"/>
    <x v="3901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d v="2015-06-26T13:25:00"/>
    <x v="3906"/>
    <x v="0"/>
  </r>
  <r>
    <n v="3907"/>
    <x v="3902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d v="2014-10-26T20:08:00"/>
    <x v="3907"/>
    <x v="3"/>
  </r>
  <r>
    <n v="3908"/>
    <x v="3903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d v="2014-07-29T03:14:56"/>
    <x v="3908"/>
    <x v="3"/>
  </r>
  <r>
    <n v="3909"/>
    <x v="3904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d v="2014-09-11T08:37:22"/>
    <x v="3909"/>
    <x v="3"/>
  </r>
  <r>
    <n v="3910"/>
    <x v="3905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d v="2015-09-07T18:09:57"/>
    <x v="3910"/>
    <x v="0"/>
  </r>
  <r>
    <n v="3911"/>
    <x v="3906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d v="2014-11-26T20:29:37"/>
    <x v="3911"/>
    <x v="3"/>
  </r>
  <r>
    <n v="3912"/>
    <x v="3907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d v="2015-04-25T04:35:00"/>
    <x v="3912"/>
    <x v="0"/>
  </r>
  <r>
    <n v="3913"/>
    <x v="3908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d v="2015-11-30T06:04:09"/>
    <x v="3913"/>
    <x v="0"/>
  </r>
  <r>
    <n v="3914"/>
    <x v="3909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d v="2015-05-10T22:59:00"/>
    <x v="3914"/>
    <x v="0"/>
  </r>
  <r>
    <n v="3915"/>
    <x v="3910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d v="2016-06-01T23:38:29"/>
    <x v="3915"/>
    <x v="2"/>
  </r>
  <r>
    <n v="3916"/>
    <x v="3911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d v="2016-06-03T11:19:12"/>
    <x v="3916"/>
    <x v="2"/>
  </r>
  <r>
    <n v="3917"/>
    <x v="3912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d v="2014-09-11T12:39:21"/>
    <x v="3917"/>
    <x v="3"/>
  </r>
  <r>
    <n v="3918"/>
    <x v="3913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d v="2014-08-04T16:00:00"/>
    <x v="3918"/>
    <x v="3"/>
  </r>
  <r>
    <n v="3919"/>
    <x v="3914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d v="2016-01-18T00:00:00"/>
    <x v="3919"/>
    <x v="0"/>
  </r>
  <r>
    <n v="3920"/>
    <x v="3915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d v="2016-11-13T10:17:40"/>
    <x v="3920"/>
    <x v="2"/>
  </r>
  <r>
    <n v="3921"/>
    <x v="3916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d v="2014-10-26T18:00:00"/>
    <x v="3921"/>
    <x v="3"/>
  </r>
  <r>
    <n v="3922"/>
    <x v="3917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d v="2015-03-02T23:00:00"/>
    <x v="3922"/>
    <x v="0"/>
  </r>
  <r>
    <n v="3923"/>
    <x v="3918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d v="2015-04-09T23:31:11"/>
    <x v="3923"/>
    <x v="0"/>
  </r>
  <r>
    <n v="3924"/>
    <x v="3919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d v="2014-06-26T23:02:02"/>
    <x v="3924"/>
    <x v="3"/>
  </r>
  <r>
    <n v="3925"/>
    <x v="3920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d v="2014-07-30T20:53:59"/>
    <x v="3925"/>
    <x v="3"/>
  </r>
  <r>
    <n v="3926"/>
    <x v="3921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d v="2014-12-27T02:02:28"/>
    <x v="3926"/>
    <x v="3"/>
  </r>
  <r>
    <n v="3927"/>
    <x v="3922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d v="2014-08-09T06:25:04"/>
    <x v="3927"/>
    <x v="3"/>
  </r>
  <r>
    <n v="3928"/>
    <x v="3923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d v="2015-10-16T04:59:00"/>
    <x v="3928"/>
    <x v="0"/>
  </r>
  <r>
    <n v="3929"/>
    <x v="3924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d v="2016-09-18T19:51:05"/>
    <x v="3929"/>
    <x v="2"/>
  </r>
  <r>
    <n v="3930"/>
    <x v="3925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d v="2016-04-01T06:00:00"/>
    <x v="3930"/>
    <x v="2"/>
  </r>
  <r>
    <n v="3931"/>
    <x v="3926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d v="2015-09-06T03:38:27"/>
    <x v="3931"/>
    <x v="0"/>
  </r>
  <r>
    <n v="3932"/>
    <x v="3927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d v="2016-03-16T03:02:44"/>
    <x v="3932"/>
    <x v="2"/>
  </r>
  <r>
    <n v="3933"/>
    <x v="3928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d v="2016-07-17T00:43:00"/>
    <x v="3933"/>
    <x v="2"/>
  </r>
  <r>
    <n v="3934"/>
    <x v="3929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d v="2015-10-01T13:00:00"/>
    <x v="3934"/>
    <x v="0"/>
  </r>
  <r>
    <n v="3935"/>
    <x v="3930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d v="2015-10-04T15:45:46"/>
    <x v="3935"/>
    <x v="0"/>
  </r>
  <r>
    <n v="3936"/>
    <x v="3931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d v="2016-12-01T07:18:40"/>
    <x v="3936"/>
    <x v="2"/>
  </r>
  <r>
    <n v="3937"/>
    <x v="3932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d v="2016-07-11T15:09:20"/>
    <x v="3937"/>
    <x v="2"/>
  </r>
  <r>
    <n v="3938"/>
    <x v="393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d v="2015-06-27T21:44:14"/>
    <x v="3938"/>
    <x v="0"/>
  </r>
  <r>
    <n v="3939"/>
    <x v="3934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d v="2014-10-07T04:30:00"/>
    <x v="3939"/>
    <x v="3"/>
  </r>
  <r>
    <n v="3940"/>
    <x v="3935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d v="2015-01-02T11:49:11"/>
    <x v="3940"/>
    <x v="3"/>
  </r>
  <r>
    <n v="3941"/>
    <x v="3936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d v="2014-11-25T01:00:00"/>
    <x v="3941"/>
    <x v="3"/>
  </r>
  <r>
    <n v="3942"/>
    <x v="3937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d v="2015-06-16T21:41:54"/>
    <x v="3942"/>
    <x v="0"/>
  </r>
  <r>
    <n v="3943"/>
    <x v="3938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d v="2015-11-02T16:50:00"/>
    <x v="3943"/>
    <x v="0"/>
  </r>
  <r>
    <n v="3944"/>
    <x v="3939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d v="2015-08-27T15:54:35"/>
    <x v="3944"/>
    <x v="0"/>
  </r>
  <r>
    <n v="3945"/>
    <x v="3940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d v="2015-05-15T19:14:28"/>
    <x v="3945"/>
    <x v="0"/>
  </r>
  <r>
    <n v="3946"/>
    <x v="3941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d v="2015-02-28T08:00:00"/>
    <x v="3946"/>
    <x v="0"/>
  </r>
  <r>
    <n v="3947"/>
    <x v="3942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d v="2016-10-02T03:25:44"/>
    <x v="3947"/>
    <x v="2"/>
  </r>
  <r>
    <n v="3948"/>
    <x v="3943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d v="2014-09-07T07:48:43"/>
    <x v="3948"/>
    <x v="3"/>
  </r>
  <r>
    <n v="3949"/>
    <x v="3944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d v="2015-02-11T02:53:41"/>
    <x v="3949"/>
    <x v="0"/>
  </r>
  <r>
    <n v="3950"/>
    <x v="3945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d v="2016-04-08T18:35:00"/>
    <x v="3950"/>
    <x v="2"/>
  </r>
  <r>
    <n v="3951"/>
    <x v="3946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d v="2016-05-03T18:49:02"/>
    <x v="3951"/>
    <x v="2"/>
  </r>
  <r>
    <n v="3952"/>
    <x v="3947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d v="2015-10-26T18:58:10"/>
    <x v="3952"/>
    <x v="0"/>
  </r>
  <r>
    <n v="3953"/>
    <x v="3948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d v="2016-07-29T23:29:00"/>
    <x v="3953"/>
    <x v="2"/>
  </r>
  <r>
    <n v="3954"/>
    <x v="3949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d v="2014-07-14T15:37:44"/>
    <x v="3954"/>
    <x v="3"/>
  </r>
  <r>
    <n v="3955"/>
    <x v="3950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d v="2015-11-28T21:22:21"/>
    <x v="3955"/>
    <x v="0"/>
  </r>
  <r>
    <n v="3956"/>
    <x v="3951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d v="2016-04-25T00:20:00"/>
    <x v="3956"/>
    <x v="2"/>
  </r>
  <r>
    <n v="3957"/>
    <x v="3952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d v="2016-07-08T23:25:54"/>
    <x v="3957"/>
    <x v="2"/>
  </r>
  <r>
    <n v="3958"/>
    <x v="3953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d v="2014-08-02T14:00:00"/>
    <x v="3958"/>
    <x v="3"/>
  </r>
  <r>
    <n v="3959"/>
    <x v="3954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d v="2014-09-28T18:55:56"/>
    <x v="3959"/>
    <x v="3"/>
  </r>
  <r>
    <n v="3960"/>
    <x v="3955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d v="2016-01-03T20:17:36"/>
    <x v="3960"/>
    <x v="0"/>
  </r>
  <r>
    <n v="3961"/>
    <x v="3956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d v="2014-05-08T21:23:30"/>
    <x v="3961"/>
    <x v="3"/>
  </r>
  <r>
    <n v="3962"/>
    <x v="3957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d v="2015-11-28T14:54:54"/>
    <x v="3962"/>
    <x v="0"/>
  </r>
  <r>
    <n v="3963"/>
    <x v="3958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d v="2015-11-18T04:41:57"/>
    <x v="3963"/>
    <x v="0"/>
  </r>
  <r>
    <n v="3964"/>
    <x v="3959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d v="2015-04-19T16:19:46"/>
    <x v="3964"/>
    <x v="0"/>
  </r>
  <r>
    <n v="3965"/>
    <x v="3960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d v="2016-04-14T04:39:40"/>
    <x v="3965"/>
    <x v="2"/>
  </r>
  <r>
    <n v="3966"/>
    <x v="3961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d v="2014-07-24T02:59:00"/>
    <x v="3966"/>
    <x v="3"/>
  </r>
  <r>
    <n v="3967"/>
    <x v="3962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d v="2017-03-06T06:58:27"/>
    <x v="3967"/>
    <x v="1"/>
  </r>
  <r>
    <n v="3968"/>
    <x v="3963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d v="2016-05-22T19:34:33"/>
    <x v="3968"/>
    <x v="2"/>
  </r>
  <r>
    <n v="3969"/>
    <x v="3964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d v="2016-08-29T03:55:00"/>
    <x v="3969"/>
    <x v="2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d v="2016-04-17T20:43:31"/>
    <x v="3970"/>
    <x v="2"/>
  </r>
  <r>
    <n v="3971"/>
    <x v="3966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d v="2014-07-21T12:52:06"/>
    <x v="3971"/>
    <x v="3"/>
  </r>
  <r>
    <n v="3972"/>
    <x v="3967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d v="2015-02-06T01:37:14"/>
    <x v="3972"/>
    <x v="3"/>
  </r>
  <r>
    <n v="3973"/>
    <x v="3968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d v="2016-05-09T04:00:00"/>
    <x v="3973"/>
    <x v="2"/>
  </r>
  <r>
    <n v="3974"/>
    <x v="3969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d v="2016-06-02T13:07:28"/>
    <x v="3974"/>
    <x v="2"/>
  </r>
  <r>
    <n v="3975"/>
    <x v="3970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d v="2016-07-13T20:48:18"/>
    <x v="3975"/>
    <x v="2"/>
  </r>
  <r>
    <n v="3976"/>
    <x v="3971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d v="2014-08-01T07:00:00"/>
    <x v="3976"/>
    <x v="3"/>
  </r>
  <r>
    <n v="3977"/>
    <x v="3972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d v="2016-07-22T18:55:32"/>
    <x v="3977"/>
    <x v="2"/>
  </r>
  <r>
    <n v="3978"/>
    <x v="3973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d v="2015-01-31T15:25:53"/>
    <x v="3978"/>
    <x v="3"/>
  </r>
  <r>
    <n v="3979"/>
    <x v="3974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d v="2015-03-29T20:00:00"/>
    <x v="3979"/>
    <x v="0"/>
  </r>
  <r>
    <n v="3980"/>
    <x v="3975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d v="2014-07-05T14:22:27"/>
    <x v="3980"/>
    <x v="3"/>
  </r>
  <r>
    <n v="3981"/>
    <x v="3357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d v="2016-07-17T04:19:09"/>
    <x v="3981"/>
    <x v="2"/>
  </r>
  <r>
    <n v="3982"/>
    <x v="3976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d v="2015-07-07T19:26:20"/>
    <x v="3982"/>
    <x v="0"/>
  </r>
  <r>
    <n v="3983"/>
    <x v="3977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d v="2014-05-20T06:59:00"/>
    <x v="3983"/>
    <x v="3"/>
  </r>
  <r>
    <n v="3984"/>
    <x v="3978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d v="2014-11-08T00:00:00"/>
    <x v="3984"/>
    <x v="3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d v="2016-02-20T21:05:00"/>
    <x v="3985"/>
    <x v="2"/>
  </r>
  <r>
    <n v="3986"/>
    <x v="3980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d v="2016-05-06T13:04:00"/>
    <x v="3986"/>
    <x v="2"/>
  </r>
  <r>
    <n v="3987"/>
    <x v="3981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d v="2014-05-16T22:11:30"/>
    <x v="3987"/>
    <x v="3"/>
  </r>
  <r>
    <n v="3988"/>
    <x v="3982"/>
    <s v="An evening of of stories based both in myth and truth."/>
    <n v="1500"/>
    <n v="32"/>
    <x v="2"/>
    <s v="US"/>
    <s v="USD"/>
    <n v="1440813413"/>
    <n v="1439517413"/>
    <b v="0"/>
    <n v="4"/>
    <b v="0"/>
    <x v="6"/>
    <d v="2015-08-29T01:56:53"/>
    <x v="3988"/>
    <x v="0"/>
  </r>
  <r>
    <n v="3989"/>
    <x v="3983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d v="2015-11-08T18:59:41"/>
    <x v="3989"/>
    <x v="0"/>
  </r>
  <r>
    <n v="3990"/>
    <x v="3984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d v="2016-03-02T16:08:13"/>
    <x v="3990"/>
    <x v="2"/>
  </r>
  <r>
    <n v="3991"/>
    <x v="3985"/>
    <s v="North Texas first actor-driven theatre company needs your help"/>
    <n v="500"/>
    <n v="100"/>
    <x v="2"/>
    <s v="US"/>
    <s v="USD"/>
    <n v="1433086082"/>
    <n v="1430494082"/>
    <b v="0"/>
    <n v="1"/>
    <b v="0"/>
    <x v="6"/>
    <d v="2015-05-31T15:28:02"/>
    <x v="3991"/>
    <x v="0"/>
  </r>
  <r>
    <n v="3992"/>
    <x v="3986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d v="2015-12-11T23:34:19"/>
    <x v="3992"/>
    <x v="0"/>
  </r>
  <r>
    <n v="3993"/>
    <x v="3987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d v="2015-05-13T20:45:12"/>
    <x v="3993"/>
    <x v="0"/>
  </r>
  <r>
    <n v="3994"/>
    <x v="3988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d v="2014-07-19T09:21:30"/>
    <x v="3994"/>
    <x v="3"/>
  </r>
  <r>
    <n v="3995"/>
    <x v="3989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d v="2015-02-14T11:27:00"/>
    <x v="3995"/>
    <x v="0"/>
  </r>
  <r>
    <n v="3996"/>
    <x v="3990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d v="2014-11-20T16:04:00"/>
    <x v="3996"/>
    <x v="3"/>
  </r>
  <r>
    <n v="3997"/>
    <x v="3991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d v="2015-04-05T08:23:41"/>
    <x v="3997"/>
    <x v="0"/>
  </r>
  <r>
    <n v="3998"/>
    <x v="3992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d v="2015-03-28T22:07:06"/>
    <x v="3998"/>
    <x v="0"/>
  </r>
  <r>
    <n v="3999"/>
    <x v="3993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d v="2014-08-31T19:51:49"/>
    <x v="3999"/>
    <x v="3"/>
  </r>
  <r>
    <n v="4000"/>
    <x v="3994"/>
    <s v="An Enticing Trip into the World of Assisted Dying"/>
    <n v="8000"/>
    <n v="10"/>
    <x v="2"/>
    <s v="US"/>
    <s v="USD"/>
    <n v="1462631358"/>
    <n v="1457450958"/>
    <b v="0"/>
    <n v="1"/>
    <b v="0"/>
    <x v="6"/>
    <d v="2016-05-07T14:29:18"/>
    <x v="4000"/>
    <x v="2"/>
  </r>
  <r>
    <n v="4001"/>
    <x v="3995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d v="2017-03-01T19:00:00"/>
    <x v="4001"/>
    <x v="1"/>
  </r>
  <r>
    <n v="4002"/>
    <x v="3996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d v="2014-09-27T01:02:41"/>
    <x v="4002"/>
    <x v="3"/>
  </r>
  <r>
    <n v="4003"/>
    <x v="3997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d v="2015-02-15T14:05:47"/>
    <x v="4003"/>
    <x v="0"/>
  </r>
  <r>
    <n v="4004"/>
    <x v="3998"/>
    <s v="Help Launch The Queen Into South Florida!"/>
    <n v="500"/>
    <n v="1"/>
    <x v="2"/>
    <s v="US"/>
    <s v="USD"/>
    <n v="1412740457"/>
    <n v="1410148457"/>
    <b v="0"/>
    <n v="1"/>
    <b v="0"/>
    <x v="6"/>
    <d v="2014-10-08T03:54:17"/>
    <x v="4004"/>
    <x v="3"/>
  </r>
  <r>
    <n v="4005"/>
    <x v="3999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d v="2014-10-20T19:23:05"/>
    <x v="4005"/>
    <x v="3"/>
  </r>
  <r>
    <n v="4006"/>
    <x v="4000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d v="2016-02-16T18:33:07"/>
    <x v="4006"/>
    <x v="2"/>
  </r>
  <r>
    <n v="4007"/>
    <x v="3988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d v="2014-08-26T16:28:00"/>
    <x v="4007"/>
    <x v="3"/>
  </r>
  <r>
    <n v="4008"/>
    <x v="4001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d v="2015-07-22T23:08:27"/>
    <x v="4008"/>
    <x v="0"/>
  </r>
  <r>
    <n v="4009"/>
    <x v="4002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d v="2014-09-09T16:49:20"/>
    <x v="4009"/>
    <x v="3"/>
  </r>
  <r>
    <n v="4010"/>
    <x v="4003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d v="2014-10-26T18:29:26"/>
    <x v="4010"/>
    <x v="3"/>
  </r>
  <r>
    <n v="4011"/>
    <x v="4004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d v="2015-01-28T13:04:38"/>
    <x v="4011"/>
    <x v="3"/>
  </r>
  <r>
    <n v="4012"/>
    <x v="4005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d v="2015-05-02T13:04:09"/>
    <x v="4012"/>
    <x v="0"/>
  </r>
  <r>
    <n v="4013"/>
    <x v="4006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d v="2015-02-16T07:13:43"/>
    <x v="4013"/>
    <x v="0"/>
  </r>
  <r>
    <n v="4014"/>
    <x v="4007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d v="2016-03-05T05:54:29"/>
    <x v="4014"/>
    <x v="2"/>
  </r>
  <r>
    <n v="4015"/>
    <x v="4008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d v="2015-07-19T18:44:23"/>
    <x v="4015"/>
    <x v="0"/>
  </r>
  <r>
    <n v="4016"/>
    <x v="4009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d v="2014-09-17T20:56:40"/>
    <x v="4016"/>
    <x v="3"/>
  </r>
  <r>
    <n v="4017"/>
    <x v="4010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d v="2014-09-04T16:07:54"/>
    <x v="4017"/>
    <x v="3"/>
  </r>
  <r>
    <n v="4018"/>
    <x v="4011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d v="2016-10-07T21:51:48"/>
    <x v="4018"/>
    <x v="2"/>
  </r>
  <r>
    <n v="4019"/>
    <x v="4012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d v="2016-04-15T16:28:00"/>
    <x v="4019"/>
    <x v="2"/>
  </r>
  <r>
    <n v="4020"/>
    <x v="4013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d v="2015-03-24T03:34:59"/>
    <x v="4020"/>
    <x v="0"/>
  </r>
  <r>
    <n v="4021"/>
    <x v="4014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d v="2014-10-26T21:52:38"/>
    <x v="4021"/>
    <x v="3"/>
  </r>
  <r>
    <n v="4022"/>
    <x v="4015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d v="2015-02-01T02:54:00"/>
    <x v="4022"/>
    <x v="3"/>
  </r>
  <r>
    <n v="4023"/>
    <x v="4016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d v="2016-03-24T22:59:23"/>
    <x v="4023"/>
    <x v="2"/>
  </r>
  <r>
    <n v="4024"/>
    <x v="4017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d v="2015-08-31T16:04:57"/>
    <x v="4024"/>
    <x v="0"/>
  </r>
  <r>
    <n v="4025"/>
    <x v="4018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d v="2015-07-26T05:42:16"/>
    <x v="4025"/>
    <x v="0"/>
  </r>
  <r>
    <n v="4026"/>
    <x v="4019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d v="2015-12-04T16:43:59"/>
    <x v="4026"/>
    <x v="0"/>
  </r>
  <r>
    <n v="4027"/>
    <x v="4020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d v="2017-02-23T01:00:00"/>
    <x v="4027"/>
    <x v="1"/>
  </r>
  <r>
    <n v="4028"/>
    <x v="4021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d v="2014-06-05T22:31:40"/>
    <x v="4028"/>
    <x v="3"/>
  </r>
  <r>
    <n v="4029"/>
    <x v="4022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d v="2015-12-14T00:36:10"/>
    <x v="4029"/>
    <x v="0"/>
  </r>
  <r>
    <n v="4030"/>
    <x v="4023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d v="2016-02-03T18:49:00"/>
    <x v="4030"/>
    <x v="2"/>
  </r>
  <r>
    <n v="4031"/>
    <x v="4024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d v="2014-12-18T15:02:44"/>
    <x v="4031"/>
    <x v="3"/>
  </r>
  <r>
    <n v="4032"/>
    <x v="4025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d v="2015-12-15T20:25:16"/>
    <x v="4032"/>
    <x v="0"/>
  </r>
  <r>
    <n v="4033"/>
    <x v="4026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d v="2016-10-02T09:00:00"/>
    <x v="4033"/>
    <x v="2"/>
  </r>
  <r>
    <n v="4034"/>
    <x v="4027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d v="2015-04-03T21:44:10"/>
    <x v="4034"/>
    <x v="0"/>
  </r>
  <r>
    <n v="4035"/>
    <x v="4028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d v="2014-10-21T21:11:27"/>
    <x v="4035"/>
    <x v="3"/>
  </r>
  <r>
    <n v="4036"/>
    <x v="4029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d v="2014-07-01T22:30:00"/>
    <x v="4036"/>
    <x v="3"/>
  </r>
  <r>
    <n v="4037"/>
    <x v="4030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d v="2016-05-24T14:25:00"/>
    <x v="4037"/>
    <x v="2"/>
  </r>
  <r>
    <n v="4038"/>
    <x v="4031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d v="2014-10-17T19:10:10"/>
    <x v="4038"/>
    <x v="3"/>
  </r>
  <r>
    <n v="4039"/>
    <x v="4032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d v="2015-12-01T05:59:00"/>
    <x v="4039"/>
    <x v="0"/>
  </r>
  <r>
    <n v="4040"/>
    <x v="4033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d v="2015-07-18T03:00:00"/>
    <x v="4040"/>
    <x v="0"/>
  </r>
  <r>
    <n v="4041"/>
    <x v="4034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d v="2016-09-06T11:22:34"/>
    <x v="4041"/>
    <x v="2"/>
  </r>
  <r>
    <n v="4042"/>
    <x v="4035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d v="2015-01-20T19:16:00"/>
    <x v="4042"/>
    <x v="3"/>
  </r>
  <r>
    <n v="4043"/>
    <x v="4036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d v="2014-11-20T22:58:45"/>
    <x v="4043"/>
    <x v="3"/>
  </r>
  <r>
    <n v="4044"/>
    <x v="4037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d v="2015-04-10T05:00:00"/>
    <x v="4044"/>
    <x v="0"/>
  </r>
  <r>
    <n v="4045"/>
    <x v="4038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d v="2014-08-21T04:49:49"/>
    <x v="4045"/>
    <x v="3"/>
  </r>
  <r>
    <n v="4046"/>
    <x v="4039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d v="2014-10-22T15:36:50"/>
    <x v="4046"/>
    <x v="3"/>
  </r>
  <r>
    <n v="4047"/>
    <x v="4040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d v="2015-01-11T01:00:00"/>
    <x v="4047"/>
    <x v="3"/>
  </r>
  <r>
    <n v="4048"/>
    <x v="4041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d v="2016-04-11T11:13:07"/>
    <x v="4048"/>
    <x v="2"/>
  </r>
  <r>
    <n v="4049"/>
    <x v="4042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d v="2015-07-14T23:00:15"/>
    <x v="4049"/>
    <x v="0"/>
  </r>
  <r>
    <n v="4050"/>
    <x v="4043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d v="2014-10-23T15:16:31"/>
    <x v="4050"/>
    <x v="3"/>
  </r>
  <r>
    <n v="4051"/>
    <x v="4044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d v="2014-05-09T06:53:00"/>
    <x v="4051"/>
    <x v="3"/>
  </r>
  <r>
    <n v="4052"/>
    <x v="4045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d v="2014-10-13T21:05:16"/>
    <x v="4052"/>
    <x v="3"/>
  </r>
  <r>
    <n v="4053"/>
    <x v="4046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d v="2014-11-15T20:00:00"/>
    <x v="4053"/>
    <x v="3"/>
  </r>
  <r>
    <n v="4054"/>
    <x v="4047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d v="2016-10-01T04:00:00"/>
    <x v="4054"/>
    <x v="2"/>
  </r>
  <r>
    <n v="4055"/>
    <x v="4048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d v="2014-06-19T15:33:51"/>
    <x v="4055"/>
    <x v="3"/>
  </r>
  <r>
    <n v="4056"/>
    <x v="4049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d v="2016-07-03T19:59:00"/>
    <x v="4056"/>
    <x v="2"/>
  </r>
  <r>
    <n v="4057"/>
    <x v="4050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d v="2015-11-25T23:00:00"/>
    <x v="4057"/>
    <x v="0"/>
  </r>
  <r>
    <n v="4058"/>
    <x v="4051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d v="2016-04-01T03:59:00"/>
    <x v="4058"/>
    <x v="2"/>
  </r>
  <r>
    <n v="4059"/>
    <x v="4052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d v="2014-09-16T03:00:00"/>
    <x v="4059"/>
    <x v="3"/>
  </r>
  <r>
    <n v="4060"/>
    <x v="4053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d v="2014-06-23T16:00:00"/>
    <x v="4060"/>
    <x v="3"/>
  </r>
  <r>
    <n v="4061"/>
    <x v="4054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d v="2016-04-21T02:23:43"/>
    <x v="4061"/>
    <x v="2"/>
  </r>
  <r>
    <n v="4062"/>
    <x v="4055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d v="2016-07-02T17:44:28"/>
    <x v="4062"/>
    <x v="2"/>
  </r>
  <r>
    <n v="4063"/>
    <x v="4056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d v="2014-06-27T16:21:24"/>
    <x v="4063"/>
    <x v="3"/>
  </r>
  <r>
    <n v="4064"/>
    <x v="4057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d v="2015-04-29T14:07:06"/>
    <x v="4064"/>
    <x v="0"/>
  </r>
  <r>
    <n v="4065"/>
    <x v="4058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d v="2014-08-12T22:50:11"/>
    <x v="4065"/>
    <x v="3"/>
  </r>
  <r>
    <n v="4066"/>
    <x v="4059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d v="2016-05-19T00:56:28"/>
    <x v="4066"/>
    <x v="2"/>
  </r>
  <r>
    <n v="4067"/>
    <x v="4060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d v="2015-09-28T02:49:10"/>
    <x v="4067"/>
    <x v="0"/>
  </r>
  <r>
    <n v="4068"/>
    <x v="4061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d v="2017-01-13T23:05:00"/>
    <x v="4068"/>
    <x v="2"/>
  </r>
  <r>
    <n v="4069"/>
    <x v="4062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d v="2015-02-28T12:00:00"/>
    <x v="4069"/>
    <x v="0"/>
  </r>
  <r>
    <n v="4070"/>
    <x v="4063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d v="2015-03-01T03:00:00"/>
    <x v="4070"/>
    <x v="0"/>
  </r>
  <r>
    <n v="4071"/>
    <x v="4064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d v="2016-12-26T19:18:51"/>
    <x v="4071"/>
    <x v="2"/>
  </r>
  <r>
    <n v="4072"/>
    <x v="4065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d v="2014-08-21T18:35:11"/>
    <x v="4072"/>
    <x v="3"/>
  </r>
  <r>
    <n v="4073"/>
    <x v="4066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d v="2015-05-09T04:00:00"/>
    <x v="4073"/>
    <x v="0"/>
  </r>
  <r>
    <n v="4074"/>
    <x v="4067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d v="2015-11-05T14:16:15"/>
    <x v="4074"/>
    <x v="0"/>
  </r>
  <r>
    <n v="4075"/>
    <x v="4068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d v="2014-06-30T17:28:00"/>
    <x v="4075"/>
    <x v="3"/>
  </r>
  <r>
    <n v="4076"/>
    <x v="4069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d v="2014-10-21T19:51:00"/>
    <x v="4076"/>
    <x v="3"/>
  </r>
  <r>
    <n v="4077"/>
    <x v="4070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d v="2016-12-21T17:03:14"/>
    <x v="4077"/>
    <x v="2"/>
  </r>
  <r>
    <n v="4078"/>
    <x v="4071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d v="2017-01-27T18:54:02"/>
    <x v="4078"/>
    <x v="2"/>
  </r>
  <r>
    <n v="4079"/>
    <x v="4072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d v="2016-06-19T22:32:01"/>
    <x v="4079"/>
    <x v="2"/>
  </r>
  <r>
    <n v="4080"/>
    <x v="4073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d v="2016-06-14T18:54:00"/>
    <x v="4080"/>
    <x v="2"/>
  </r>
  <r>
    <n v="4081"/>
    <x v="4074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d v="2015-03-08T12:57:05"/>
    <x v="4081"/>
    <x v="0"/>
  </r>
  <r>
    <n v="4082"/>
    <x v="4075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d v="2015-11-14T23:00:00"/>
    <x v="4082"/>
    <x v="0"/>
  </r>
  <r>
    <n v="4083"/>
    <x v="4076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d v="2016-01-14T18:16:56"/>
    <x v="4083"/>
    <x v="0"/>
  </r>
  <r>
    <n v="4084"/>
    <x v="4077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d v="2016-10-09T10:28:26"/>
    <x v="4084"/>
    <x v="2"/>
  </r>
  <r>
    <n v="4085"/>
    <x v="4078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d v="2015-03-24T03:59:00"/>
    <x v="4085"/>
    <x v="0"/>
  </r>
  <r>
    <n v="4086"/>
    <x v="4079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d v="2015-11-21T04:00:00"/>
    <x v="4086"/>
    <x v="0"/>
  </r>
  <r>
    <n v="4087"/>
    <x v="4080"/>
    <s v="Comedy Stage Play"/>
    <n v="9600"/>
    <n v="0"/>
    <x v="2"/>
    <s v="US"/>
    <s v="USD"/>
    <n v="1468777786"/>
    <n v="1466185786"/>
    <b v="0"/>
    <n v="0"/>
    <b v="0"/>
    <x v="6"/>
    <d v="2016-07-17T17:49:46"/>
    <x v="4087"/>
    <x v="2"/>
  </r>
  <r>
    <n v="4088"/>
    <x v="4081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d v="2015-01-16T10:26:00"/>
    <x v="4088"/>
    <x v="3"/>
  </r>
  <r>
    <n v="4089"/>
    <x v="4082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d v="2015-05-31T17:35:00"/>
    <x v="4089"/>
    <x v="0"/>
  </r>
  <r>
    <n v="4090"/>
    <x v="4083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d v="2015-08-07T15:00:00"/>
    <x v="4090"/>
    <x v="0"/>
  </r>
  <r>
    <n v="4091"/>
    <x v="4084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d v="2015-01-16T12:09:11"/>
    <x v="4091"/>
    <x v="3"/>
  </r>
  <r>
    <n v="4092"/>
    <x v="4085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d v="2015-04-05T03:40:47"/>
    <x v="4092"/>
    <x v="0"/>
  </r>
  <r>
    <n v="4093"/>
    <x v="4086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d v="2015-08-22T19:34:53"/>
    <x v="4093"/>
    <x v="0"/>
  </r>
  <r>
    <n v="4094"/>
    <x v="4087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d v="2014-10-22T04:59:00"/>
    <x v="4094"/>
    <x v="3"/>
  </r>
  <r>
    <n v="4095"/>
    <x v="4088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d v="2016-12-19T00:45:50"/>
    <x v="4095"/>
    <x v="2"/>
  </r>
  <r>
    <n v="4096"/>
    <x v="4089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d v="2017-02-28T08:51:00"/>
    <x v="4096"/>
    <x v="1"/>
  </r>
  <r>
    <n v="4097"/>
    <x v="4090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d v="2016-01-31T23:55:00"/>
    <x v="4097"/>
    <x v="0"/>
  </r>
  <r>
    <n v="4098"/>
    <x v="4091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d v="2016-06-04T17:19:57"/>
    <x v="4098"/>
    <x v="2"/>
  </r>
  <r>
    <n v="4099"/>
    <x v="4092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d v="2016-09-02T20:24:33"/>
    <x v="4099"/>
    <x v="2"/>
  </r>
  <r>
    <n v="4100"/>
    <x v="4093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d v="2014-10-25T02:59:50"/>
    <x v="4100"/>
    <x v="3"/>
  </r>
  <r>
    <n v="4101"/>
    <x v="4094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d v="2017-01-25T21:41:22"/>
    <x v="4101"/>
    <x v="2"/>
  </r>
  <r>
    <n v="4102"/>
    <x v="4095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d v="2016-05-15T20:21:13"/>
    <x v="4102"/>
    <x v="2"/>
  </r>
  <r>
    <n v="4103"/>
    <x v="4096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d v="2015-08-26T18:32:00"/>
    <x v="4103"/>
    <x v="0"/>
  </r>
  <r>
    <n v="4104"/>
    <x v="4097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d v="2016-10-27T06:40:34"/>
    <x v="4104"/>
    <x v="2"/>
  </r>
  <r>
    <n v="4105"/>
    <x v="4098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d v="2016-12-26T00:15:09"/>
    <x v="4105"/>
    <x v="2"/>
  </r>
  <r>
    <n v="4106"/>
    <x v="4099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d v="2015-04-02T01:00:00"/>
    <x v="4106"/>
    <x v="0"/>
  </r>
  <r>
    <n v="4107"/>
    <x v="4100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d v="2014-09-24T22:00:01"/>
    <x v="4107"/>
    <x v="3"/>
  </r>
  <r>
    <n v="4108"/>
    <x v="4101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d v="2017-03-03T05:00:00"/>
    <x v="4108"/>
    <x v="1"/>
  </r>
  <r>
    <n v="4109"/>
    <x v="4102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d v="2015-11-29T13:56:44"/>
    <x v="4109"/>
    <x v="0"/>
  </r>
  <r>
    <n v="4110"/>
    <x v="4103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d v="2016-07-21T15:02:31"/>
    <x v="4110"/>
    <x v="2"/>
  </r>
  <r>
    <n v="4111"/>
    <x v="4104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d v="2015-02-24T03:15:40"/>
    <x v="4111"/>
    <x v="0"/>
  </r>
  <r>
    <n v="4112"/>
    <x v="4105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d v="2016-02-28T00:00:00"/>
    <x v="4112"/>
    <x v="2"/>
  </r>
  <r>
    <n v="4113"/>
    <x v="4106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d v="2016-01-08T06:34:00"/>
    <x v="4113"/>
    <x v="0"/>
  </r>
  <r>
    <m/>
    <x v="4107"/>
    <m/>
    <m/>
    <m/>
    <x v="4"/>
    <m/>
    <m/>
    <m/>
    <m/>
    <m/>
    <m/>
    <m/>
    <x v="41"/>
    <m/>
    <x v="41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B2570-3BE2-A044-AA1D-5D29978B72EA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8" firstHeaderRow="1" firstDataRow="2" firstDataCol="1" rowPageCount="2" colPageCount="1"/>
  <pivotFields count="19">
    <pivotField showAll="0"/>
    <pivotField showAll="0">
      <items count="4109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3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x="41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hier="-1"/>
    <pageField fld="18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295BD-15AD-434B-A855-E91806688721}">
  <dimension ref="A1:E18"/>
  <sheetViews>
    <sheetView workbookViewId="0">
      <selection activeCell="E4" sqref="E4"/>
    </sheetView>
  </sheetViews>
  <sheetFormatPr baseColWidth="10" defaultRowHeight="15" x14ac:dyDescent="0.2"/>
  <cols>
    <col min="1" max="1" width="20.83203125" bestFit="1" customWidth="1"/>
    <col min="2" max="2" width="15.6640625" bestFit="1" customWidth="1"/>
    <col min="3" max="3" width="5.5" bestFit="1" customWidth="1"/>
    <col min="4" max="4" width="8.1640625" bestFit="1" customWidth="1"/>
    <col min="5" max="5" width="10" bestFit="1" customWidth="1"/>
    <col min="6" max="6" width="15.6640625" bestFit="1" customWidth="1"/>
    <col min="7" max="7" width="14.83203125" bestFit="1" customWidth="1"/>
    <col min="8" max="8" width="20" bestFit="1" customWidth="1"/>
    <col min="9" max="9" width="19.1640625" bestFit="1" customWidth="1"/>
    <col min="10" max="10" width="4.1640625" bestFit="1" customWidth="1"/>
    <col min="11" max="11" width="4" bestFit="1" customWidth="1"/>
    <col min="12" max="12" width="3.83203125" bestFit="1" customWidth="1"/>
    <col min="13" max="14" width="4.1640625" bestFit="1" customWidth="1"/>
    <col min="15" max="15" width="10" bestFit="1" customWidth="1"/>
  </cols>
  <sheetData>
    <row r="1" spans="1:5" x14ac:dyDescent="0.2">
      <c r="A1" s="14" t="s">
        <v>8305</v>
      </c>
      <c r="B1" t="s">
        <v>8327</v>
      </c>
    </row>
    <row r="2" spans="1:5" x14ac:dyDescent="0.2">
      <c r="A2" s="14" t="s">
        <v>8306</v>
      </c>
      <c r="B2" t="s">
        <v>8310</v>
      </c>
    </row>
    <row r="4" spans="1:5" x14ac:dyDescent="0.2">
      <c r="A4" s="14" t="s">
        <v>8326</v>
      </c>
      <c r="B4" s="14" t="s">
        <v>8325</v>
      </c>
    </row>
    <row r="5" spans="1:5" x14ac:dyDescent="0.2">
      <c r="A5" s="14" t="s">
        <v>8311</v>
      </c>
      <c r="B5" t="s">
        <v>8218</v>
      </c>
      <c r="C5" t="s">
        <v>8220</v>
      </c>
      <c r="D5" t="s">
        <v>8219</v>
      </c>
      <c r="E5" t="s">
        <v>8312</v>
      </c>
    </row>
    <row r="6" spans="1:5" x14ac:dyDescent="0.2">
      <c r="A6" s="15" t="s">
        <v>8319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">
      <c r="A7" s="15" t="s">
        <v>8320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">
      <c r="A8" s="15" t="s">
        <v>8321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">
      <c r="A9" s="15" t="s">
        <v>8322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">
      <c r="A10" s="15" t="s">
        <v>8313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">
      <c r="A11" s="15" t="s">
        <v>8323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">
      <c r="A12" s="15" t="s">
        <v>8314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">
      <c r="A13" s="15" t="s">
        <v>8315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">
      <c r="A14" s="15" t="s">
        <v>8316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">
      <c r="A15" s="15" t="s">
        <v>8317</v>
      </c>
      <c r="B15" s="12">
        <v>65</v>
      </c>
      <c r="C15" s="12">
        <v>50</v>
      </c>
      <c r="D15" s="12"/>
      <c r="E15" s="12">
        <v>115</v>
      </c>
    </row>
    <row r="16" spans="1:5" x14ac:dyDescent="0.2">
      <c r="A16" s="15" t="s">
        <v>8318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">
      <c r="A17" s="15" t="s">
        <v>8324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">
      <c r="A18" s="15" t="s">
        <v>8312</v>
      </c>
      <c r="B18" s="12">
        <v>839</v>
      </c>
      <c r="C18" s="12">
        <v>493</v>
      </c>
      <c r="D18" s="12">
        <v>37</v>
      </c>
      <c r="E18" s="12">
        <v>1369</v>
      </c>
    </row>
  </sheetData>
  <sortState xmlns:xlrd2="http://schemas.microsoft.com/office/spreadsheetml/2017/richdata2" columnSort="1" ref="A4:E18">
    <sortCondition descending="1" ref="D5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B240-5EB5-DE44-A520-A9469F3B27B2}">
  <dimension ref="A1:H13"/>
  <sheetViews>
    <sheetView tabSelected="1" zoomScale="160" zoomScaleNormal="160" workbookViewId="0">
      <selection activeCell="F2" sqref="F2"/>
    </sheetView>
  </sheetViews>
  <sheetFormatPr baseColWidth="10" defaultRowHeight="15" x14ac:dyDescent="0.2"/>
  <cols>
    <col min="1" max="1" width="12.83203125" customWidth="1"/>
    <col min="2" max="2" width="23.33203125" customWidth="1"/>
    <col min="3" max="3" width="21" customWidth="1"/>
    <col min="4" max="4" width="22.6640625" customWidth="1"/>
    <col min="5" max="5" width="22.83203125" customWidth="1"/>
    <col min="6" max="6" width="28.5" customWidth="1"/>
    <col min="7" max="7" width="24.33203125" customWidth="1"/>
    <col min="8" max="8" width="29.1640625" customWidth="1"/>
  </cols>
  <sheetData>
    <row r="1" spans="1:8" ht="20" x14ac:dyDescent="0.2">
      <c r="A1" s="16" t="s">
        <v>8328</v>
      </c>
      <c r="B1" s="16" t="s">
        <v>8349</v>
      </c>
      <c r="C1" s="16" t="s">
        <v>8329</v>
      </c>
      <c r="D1" s="16" t="s">
        <v>8330</v>
      </c>
      <c r="E1" s="16" t="s">
        <v>8332</v>
      </c>
      <c r="F1" s="17" t="s">
        <v>8331</v>
      </c>
      <c r="G1" s="17" t="s">
        <v>8333</v>
      </c>
      <c r="H1" s="17" t="s">
        <v>8334</v>
      </c>
    </row>
    <row r="2" spans="1:8" x14ac:dyDescent="0.2">
      <c r="A2" t="s">
        <v>8335</v>
      </c>
      <c r="B2">
        <f>COUNTIFS(Kickstarter!D:D,"&lt;1000",Kickstarter!R:R,"Play",Kickstarter!F:F,"successful")</f>
        <v>322</v>
      </c>
      <c r="C2">
        <f>COUNTIFS(Kickstarter!D:D,"&lt;1000",Kickstarter!R:R,"Play",Kickstarter!F:F,"failed")</f>
        <v>113</v>
      </c>
      <c r="D2">
        <f>COUNTIFS(Kickstarter!D:D,"&lt;1000",Kickstarter!R:R,"Play",Kickstarter!F:F,"canceled")</f>
        <v>18</v>
      </c>
      <c r="E2">
        <f>SUM(B2:D2)</f>
        <v>453</v>
      </c>
    </row>
    <row r="3" spans="1:8" x14ac:dyDescent="0.2">
      <c r="A3" t="s">
        <v>8336</v>
      </c>
      <c r="B3">
        <f>COUNTIFS(Kickstarter!D:D,"&gt;=1000",Kickstarter!D:D,"&lt;=4999",Kickstarter!R:R,"Play",Kickstarter!F:F,"successful")</f>
        <v>932</v>
      </c>
      <c r="C3">
        <f>COUNTIFS(Kickstarter!D:D,"&gt;=1000",Kickstarter!D:D,"&lt;=4999",Kickstarter!R:R,"Play",Kickstarter!F:F,"failed")</f>
        <v>420</v>
      </c>
      <c r="D3">
        <f>COUNTIFS(Kickstarter!D:D,"&gt;=1000",Kickstarter!D:D,"&lt;=4999",Kickstarter!R:R,"Play",Kickstarter!F:F,"canceled")</f>
        <v>60</v>
      </c>
      <c r="E3">
        <f t="shared" ref="E3:E13" si="0">SUM(B3:D3)</f>
        <v>1412</v>
      </c>
    </row>
    <row r="4" spans="1:8" x14ac:dyDescent="0.2">
      <c r="A4" t="s">
        <v>8337</v>
      </c>
      <c r="B4">
        <f>COUNTIFS(Kickstarter!D:D,"&gt;=5000",Kickstarter!D:D,"&lt;=9999",Kickstarter!R:R,"Play",Kickstarter!F:F,"successful")</f>
        <v>381</v>
      </c>
      <c r="C4">
        <f>COUNTIFS(Kickstarter!D:D,"&gt;=5000",Kickstarter!D:D,"&lt;=9999",Kickstarter!R:R,"Play",Kickstarter!F:F,"failed")</f>
        <v>283</v>
      </c>
      <c r="D4">
        <f>COUNTIFS(Kickstarter!D:D,"&gt;=5000",Kickstarter!D:D,"&lt;=9999",Kickstarter!R:R,"Play",Kickstarter!F:F,"canceled")</f>
        <v>52</v>
      </c>
      <c r="E4">
        <f t="shared" si="0"/>
        <v>716</v>
      </c>
    </row>
    <row r="5" spans="1:8" x14ac:dyDescent="0.2">
      <c r="A5" t="s">
        <v>8341</v>
      </c>
      <c r="B5">
        <f>COUNTIFS(Kickstarter!D:D,"&gt;=10000",Kickstarter!D:D,"&lt;=14999",Kickstarter!R:R,"Play",Kickstarter!F:F,"successful")</f>
        <v>168</v>
      </c>
      <c r="C5">
        <f>COUNTIFS(Kickstarter!D:D,"&gt;=10000",Kickstarter!D:D,"&lt;=14999",Kickstarter!R:R,"Play",Kickstarter!F:F,"failed")</f>
        <v>144</v>
      </c>
      <c r="D5">
        <f>COUNTIFS(Kickstarter!D:D,"&gt;=10000",Kickstarter!D:D,"&lt;=14999",Kickstarter!R:R,"Play",Kickstarter!F:F,"canceled")</f>
        <v>40</v>
      </c>
      <c r="E5">
        <f t="shared" si="0"/>
        <v>352</v>
      </c>
    </row>
    <row r="6" spans="1:8" x14ac:dyDescent="0.2">
      <c r="A6" t="s">
        <v>8338</v>
      </c>
      <c r="B6">
        <f>COUNTIFS(Kickstarter!D:D,"&gt;=15000",Kickstarter!D:D,"&lt;=19999",Kickstarter!R:R,"Play",Kickstarter!F:F,"successful")</f>
        <v>94</v>
      </c>
      <c r="C6">
        <f>COUNTIFS(Kickstarter!D:D,"&gt;=15000",Kickstarter!D:D,"&lt;=19999",Kickstarter!R:R,"Play",Kickstarter!F:F,"failed")</f>
        <v>90</v>
      </c>
      <c r="D6">
        <f>COUNTIFS(Kickstarter!D:D,"&gt;=15000",Kickstarter!D:D,"&lt;=19999",Kickstarter!R:R,"Play",Kickstarter!F:F,"canceled")</f>
        <v>17</v>
      </c>
      <c r="E6">
        <f t="shared" si="0"/>
        <v>201</v>
      </c>
    </row>
    <row r="7" spans="1:8" x14ac:dyDescent="0.2">
      <c r="A7" t="s">
        <v>8339</v>
      </c>
      <c r="B7">
        <f>COUNTIFS(Kickstarter!D:D,"&gt;=20000",Kickstarter!D:D,"&lt;=24999",Kickstarter!R:R,"Play",Kickstarter!F:F,"successful")</f>
        <v>62</v>
      </c>
      <c r="C7">
        <f>COUNTIFS(Kickstarter!D:D,"&gt;=20000",Kickstarter!D:D,"&lt;=24999",Kickstarter!R:R,"Play",Kickstarter!F:F,"failed")</f>
        <v>72</v>
      </c>
      <c r="D7">
        <f>COUNTIFS(Kickstarter!D:D,"&gt;=20000",Kickstarter!D:D,"&lt;=24999",Kickstarter!R:R,"Play",Kickstarter!F:F,"canceled")</f>
        <v>14</v>
      </c>
      <c r="E7">
        <f t="shared" si="0"/>
        <v>148</v>
      </c>
    </row>
    <row r="8" spans="1:8" x14ac:dyDescent="0.2">
      <c r="A8" t="s">
        <v>8340</v>
      </c>
      <c r="B8">
        <f>COUNTIFS(Kickstarter!D:D,"&gt;=25000",Kickstarter!D:D,"&lt;=29999",Kickstarter!R:R,"Play",Kickstarter!F:F,"successful")</f>
        <v>55</v>
      </c>
      <c r="C8">
        <f>COUNTIFS(Kickstarter!D:D,"&gt;=25000",Kickstarter!D:D,"&lt;=29999",Kickstarter!R:R,"Play",Kickstarter!F:F,"failed")</f>
        <v>64</v>
      </c>
      <c r="D8">
        <f>COUNTIFS(Kickstarter!D:D,"&gt;=25000",Kickstarter!D:D,"&lt;=29999",Kickstarter!R:R,"Play",Kickstarter!F:F,"canceled")</f>
        <v>18</v>
      </c>
      <c r="E8">
        <f t="shared" si="0"/>
        <v>137</v>
      </c>
    </row>
    <row r="9" spans="1:8" x14ac:dyDescent="0.2">
      <c r="A9" t="s">
        <v>8342</v>
      </c>
      <c r="B9">
        <f>COUNTIFS(Kickstarter!D:D,"&gt;=30000",Kickstarter!D:D,"&lt;=34999",Kickstarter!R:R,"Play",Kickstarter!F:F,"successful")</f>
        <v>32</v>
      </c>
      <c r="C9">
        <f>COUNTIFS(Kickstarter!D:D,"&gt;=30000",Kickstarter!D:D,"&lt;=34999",Kickstarter!R:R,"Play",Kickstarter!F:F,"failed")</f>
        <v>37</v>
      </c>
      <c r="D9">
        <f>COUNTIFS(Kickstarter!D:D,"&gt;=30000",Kickstarter!D:D,"&lt;=34999",Kickstarter!R:R,"Play",Kickstarter!F:F,"canceled")</f>
        <v>13</v>
      </c>
      <c r="E9">
        <f t="shared" si="0"/>
        <v>82</v>
      </c>
    </row>
    <row r="10" spans="1:8" x14ac:dyDescent="0.2">
      <c r="A10" t="s">
        <v>8343</v>
      </c>
      <c r="B10">
        <f>COUNTIFS(Kickstarter!D:D,"&gt;=35000",Kickstarter!D:D,"&lt;=39999",Kickstarter!R:R,"Play",Kickstarter!F:F,"successful")</f>
        <v>26</v>
      </c>
      <c r="C10">
        <f>COUNTIFS(Kickstarter!D:D,"&gt;=35000",Kickstarter!D:D,"&lt;=39999",Kickstarter!R:R,"Play",Kickstarter!F:F,"failed")</f>
        <v>22</v>
      </c>
      <c r="D10">
        <f>COUNTIFS(Kickstarter!D:D,"&gt;=35000",Kickstarter!D:D,"&lt;=39999",Kickstarter!R:R,"Play",Kickstarter!F:F,"canceled")</f>
        <v>7</v>
      </c>
      <c r="E10">
        <f t="shared" si="0"/>
        <v>55</v>
      </c>
    </row>
    <row r="11" spans="1:8" x14ac:dyDescent="0.2">
      <c r="A11" t="s">
        <v>8344</v>
      </c>
      <c r="B11">
        <f>COUNTIFS(Kickstarter!D:D,"&gt;=40000",Kickstarter!D:D,"&lt;=44999",Kickstarter!R:R,"Play",Kickstarter!F:F,"successful")</f>
        <v>21</v>
      </c>
      <c r="C11">
        <f>COUNTIFS(Kickstarter!D:D,"&gt;=40000",Kickstarter!D:D,"&lt;=44999",Kickstarter!R:R,"Play",Kickstarter!F:F,"failed")</f>
        <v>16</v>
      </c>
      <c r="D11">
        <f>COUNTIFS(Kickstarter!D:D,"&gt;=40000",Kickstarter!D:D,"&lt;=44999",Kickstarter!R:R,"Play",Kickstarter!F:F,"canceled")</f>
        <v>6</v>
      </c>
      <c r="E11">
        <f t="shared" si="0"/>
        <v>43</v>
      </c>
    </row>
    <row r="12" spans="1:8" x14ac:dyDescent="0.2">
      <c r="A12" t="s">
        <v>8345</v>
      </c>
      <c r="B12">
        <f>COUNTIFS(Kickstarter!D:D,"&gt;=45000",Kickstarter!D:D,"&lt;=49999",Kickstarter!R:R,"Play",Kickstarter!F:F,"successful")</f>
        <v>6</v>
      </c>
      <c r="C12">
        <f>COUNTIFS(Kickstarter!D:D,"&gt;=45000",Kickstarter!D:D,"&lt;=49999",Kickstarter!R:R,"Play",Kickstarter!F:F,"failed")</f>
        <v>11</v>
      </c>
      <c r="D12">
        <f>COUNTIFS(Kickstarter!D:D,"&gt;=45000",Kickstarter!D:D,"&lt;=49999",Kickstarter!R:R,"Play",Kickstarter!F:F,"canceled")</f>
        <v>4</v>
      </c>
      <c r="E12">
        <f t="shared" si="0"/>
        <v>21</v>
      </c>
    </row>
    <row r="13" spans="1:8" x14ac:dyDescent="0.2">
      <c r="A13" t="s">
        <v>8346</v>
      </c>
      <c r="B13">
        <f>COUNTIFS(Kickstarter!D:D,"=&gt;50000",Kickstarter!R:R,"Play",Kickstarter!F:F,"successful")</f>
        <v>0</v>
      </c>
      <c r="C13">
        <f>COUNTIFS(Kickstarter!D:D,"=&gt;50000",Kickstarter!R:R,"Play",Kickstarter!F:F,"failed")</f>
        <v>0</v>
      </c>
      <c r="D13">
        <f>COUNTIFS(Kickstarter!D:D,"=&gt;50000",Kickstarter!R:R,"Play",Kickstarter!F:F,"canceled")</f>
        <v>0</v>
      </c>
      <c r="E1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D1" zoomScale="140" zoomScaleNormal="140" workbookViewId="0">
      <pane ySplit="1" topLeftCell="A2" activePane="bottomLeft" state="frozen"/>
      <selection pane="bottomLeft" activeCell="R2" sqref="R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49.5" style="12" customWidth="1"/>
    <col min="10" max="10" width="33" style="12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31.83203125" style="10" customWidth="1"/>
    <col min="16" max="16" width="34.5" customWidth="1"/>
    <col min="17" max="17" width="12.6640625" customWidth="1"/>
    <col min="18" max="18" width="17.832031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1" t="s">
        <v>8258</v>
      </c>
      <c r="J1" s="1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3" t="s">
        <v>8309</v>
      </c>
      <c r="P1" s="9" t="s">
        <v>8307</v>
      </c>
      <c r="Q1" s="9" t="s">
        <v>8308</v>
      </c>
      <c r="R1" s="9" t="s">
        <v>8347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 s="12">
        <v>1437620400</v>
      </c>
      <c r="J2" s="12">
        <v>1434931811</v>
      </c>
      <c r="K2" t="b">
        <v>0</v>
      </c>
      <c r="L2">
        <v>182</v>
      </c>
      <c r="M2" t="b">
        <v>1</v>
      </c>
      <c r="N2" t="s">
        <v>8263</v>
      </c>
      <c r="O2" s="10">
        <f>DATE(1970,1,1)+I2/86400</f>
        <v>42208.125</v>
      </c>
      <c r="P2" s="10">
        <f>DATE(1970,1,1)+J2/86400</f>
        <v>42177.007071759261</v>
      </c>
      <c r="Q2">
        <f>YEAR(P:P)</f>
        <v>2015</v>
      </c>
      <c r="R2" t="s">
        <v>8348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 s="12">
        <v>1488464683</v>
      </c>
      <c r="J3" s="12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DATE(1970,1,1)+I3/86400</f>
        <v>42796.600497685184</v>
      </c>
      <c r="P3" s="10">
        <f t="shared" ref="P3:P66" si="1">DATE(1970,1,1)+J3/86400</f>
        <v>42766.600497685184</v>
      </c>
      <c r="Q3">
        <f t="shared" ref="Q3:Q66" si="2">YEAR(P:P)</f>
        <v>2017</v>
      </c>
      <c r="R3" t="s">
        <v>8348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 s="12">
        <v>1455555083</v>
      </c>
      <c r="J4" s="12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42415.702349537038</v>
      </c>
      <c r="P4" s="10">
        <f t="shared" si="1"/>
        <v>42405.702349537038</v>
      </c>
      <c r="Q4">
        <f t="shared" si="2"/>
        <v>2016</v>
      </c>
      <c r="R4" t="s">
        <v>8348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 s="12">
        <v>1407414107</v>
      </c>
      <c r="J5" s="12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41858.515127314815</v>
      </c>
      <c r="P5" s="10">
        <f t="shared" si="1"/>
        <v>41828.515127314815</v>
      </c>
      <c r="Q5">
        <f t="shared" si="2"/>
        <v>2014</v>
      </c>
      <c r="R5" t="s">
        <v>8348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 s="12">
        <v>1450555279</v>
      </c>
      <c r="J6" s="12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42357.834247685183</v>
      </c>
      <c r="P6" s="10">
        <f t="shared" si="1"/>
        <v>42327.834247685183</v>
      </c>
      <c r="Q6">
        <f t="shared" si="2"/>
        <v>2015</v>
      </c>
      <c r="R6" t="s">
        <v>8348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 s="12">
        <v>1469770500</v>
      </c>
      <c r="J7" s="12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42580.232638888891</v>
      </c>
      <c r="P7" s="10">
        <f t="shared" si="1"/>
        <v>42563.932951388888</v>
      </c>
      <c r="Q7">
        <f t="shared" si="2"/>
        <v>2016</v>
      </c>
      <c r="R7" t="s">
        <v>8348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 s="12">
        <v>1402710250</v>
      </c>
      <c r="J8" s="12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41804.072337962964</v>
      </c>
      <c r="P8" s="10">
        <f t="shared" si="1"/>
        <v>41794.072337962964</v>
      </c>
      <c r="Q8">
        <f t="shared" si="2"/>
        <v>2014</v>
      </c>
      <c r="R8" t="s">
        <v>8348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 s="12">
        <v>1467680867</v>
      </c>
      <c r="J9" s="12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42556.047071759254</v>
      </c>
      <c r="P9" s="10">
        <f t="shared" si="1"/>
        <v>42516.047071759254</v>
      </c>
      <c r="Q9">
        <f t="shared" si="2"/>
        <v>2016</v>
      </c>
      <c r="R9" t="s">
        <v>8348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 s="12">
        <v>1460754000</v>
      </c>
      <c r="J10" s="12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42475.875</v>
      </c>
      <c r="P10" s="10">
        <f t="shared" si="1"/>
        <v>42468.94458333333</v>
      </c>
      <c r="Q10">
        <f t="shared" si="2"/>
        <v>2016</v>
      </c>
      <c r="R10" t="s">
        <v>8348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 s="12">
        <v>1460860144</v>
      </c>
      <c r="J11" s="12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42477.103518518517</v>
      </c>
      <c r="P11" s="10">
        <f t="shared" si="1"/>
        <v>42447.103518518517</v>
      </c>
      <c r="Q11">
        <f t="shared" si="2"/>
        <v>2016</v>
      </c>
      <c r="R11" t="s">
        <v>8348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 s="12">
        <v>1403660279</v>
      </c>
      <c r="J12" s="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41815.068043981482</v>
      </c>
      <c r="P12" s="10">
        <f t="shared" si="1"/>
        <v>41780.068043981482</v>
      </c>
      <c r="Q12">
        <f t="shared" si="2"/>
        <v>2014</v>
      </c>
      <c r="R12" t="s">
        <v>8348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 s="12">
        <v>1471834800</v>
      </c>
      <c r="J13" s="12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42604.125</v>
      </c>
      <c r="P13" s="10">
        <f t="shared" si="1"/>
        <v>42572.778495370367</v>
      </c>
      <c r="Q13">
        <f t="shared" si="2"/>
        <v>2016</v>
      </c>
      <c r="R13" t="s">
        <v>8348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 s="12">
        <v>1405479600</v>
      </c>
      <c r="J14" s="12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41836.125</v>
      </c>
      <c r="P14" s="10">
        <f t="shared" si="1"/>
        <v>41791.713252314818</v>
      </c>
      <c r="Q14">
        <f t="shared" si="2"/>
        <v>2014</v>
      </c>
      <c r="R14" t="s">
        <v>8348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 s="12">
        <v>1466713620</v>
      </c>
      <c r="J15" s="12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42544.852083333331</v>
      </c>
      <c r="P15" s="10">
        <f t="shared" si="1"/>
        <v>42508.677187499998</v>
      </c>
      <c r="Q15">
        <f t="shared" si="2"/>
        <v>2016</v>
      </c>
      <c r="R15" t="s">
        <v>8348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 s="12">
        <v>1405259940</v>
      </c>
      <c r="J16" s="12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41833.582638888889</v>
      </c>
      <c r="P16" s="10">
        <f t="shared" si="1"/>
        <v>41808.02648148148</v>
      </c>
      <c r="Q16">
        <f t="shared" si="2"/>
        <v>2014</v>
      </c>
      <c r="R16" t="s">
        <v>8348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 s="12">
        <v>1443384840</v>
      </c>
      <c r="J17" s="12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42274.843055555553</v>
      </c>
      <c r="P17" s="10">
        <f t="shared" si="1"/>
        <v>42256.391875000001</v>
      </c>
      <c r="Q17">
        <f t="shared" si="2"/>
        <v>2015</v>
      </c>
      <c r="R17" t="s">
        <v>8348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 s="12">
        <v>1402896600</v>
      </c>
      <c r="J18" s="12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41806.229166666664</v>
      </c>
      <c r="P18" s="10">
        <f t="shared" si="1"/>
        <v>41760.796423611115</v>
      </c>
      <c r="Q18">
        <f t="shared" si="2"/>
        <v>2014</v>
      </c>
      <c r="R18" t="s">
        <v>8348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 s="12">
        <v>1415126022</v>
      </c>
      <c r="J19" s="12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41947.773402777777</v>
      </c>
      <c r="P19" s="10">
        <f t="shared" si="1"/>
        <v>41917.731736111113</v>
      </c>
      <c r="Q19">
        <f t="shared" si="2"/>
        <v>2014</v>
      </c>
      <c r="R19" t="s">
        <v>8348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 s="12">
        <v>1410958856</v>
      </c>
      <c r="J20" s="12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41899.542314814811</v>
      </c>
      <c r="P20" s="10">
        <f t="shared" si="1"/>
        <v>41869.542314814811</v>
      </c>
      <c r="Q20">
        <f t="shared" si="2"/>
        <v>2014</v>
      </c>
      <c r="R20" t="s">
        <v>8348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 s="12">
        <v>1437420934</v>
      </c>
      <c r="J21" s="12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42205.816365740742</v>
      </c>
      <c r="P21" s="10">
        <f t="shared" si="1"/>
        <v>42175.816365740742</v>
      </c>
      <c r="Q21">
        <f t="shared" si="2"/>
        <v>2015</v>
      </c>
      <c r="R21" t="s">
        <v>8348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 s="12">
        <v>1442167912</v>
      </c>
      <c r="J22" s="1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42260.758240740739</v>
      </c>
      <c r="P22" s="10">
        <f t="shared" si="1"/>
        <v>42200.758240740739</v>
      </c>
      <c r="Q22">
        <f t="shared" si="2"/>
        <v>2015</v>
      </c>
      <c r="R22" t="s">
        <v>8348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 s="12">
        <v>1411743789</v>
      </c>
      <c r="J23" s="12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41908.627187500002</v>
      </c>
      <c r="P23" s="10">
        <f t="shared" si="1"/>
        <v>41878.627187500002</v>
      </c>
      <c r="Q23">
        <f t="shared" si="2"/>
        <v>2014</v>
      </c>
      <c r="R23" t="s">
        <v>8348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 s="12">
        <v>1420099140</v>
      </c>
      <c r="J24" s="12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42005.332638888889</v>
      </c>
      <c r="P24" s="10">
        <f t="shared" si="1"/>
        <v>41989.91134259259</v>
      </c>
      <c r="Q24">
        <f t="shared" si="2"/>
        <v>2014</v>
      </c>
      <c r="R24" t="s">
        <v>8348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 s="12">
        <v>1430407200</v>
      </c>
      <c r="J25" s="12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42124.638888888891</v>
      </c>
      <c r="P25" s="10">
        <f t="shared" si="1"/>
        <v>42097.778946759259</v>
      </c>
      <c r="Q25">
        <f t="shared" si="2"/>
        <v>2015</v>
      </c>
      <c r="R25" t="s">
        <v>8348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 s="12">
        <v>1442345940</v>
      </c>
      <c r="J26" s="12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42262.818749999999</v>
      </c>
      <c r="P26" s="10">
        <f t="shared" si="1"/>
        <v>42229.820173611108</v>
      </c>
      <c r="Q26">
        <f t="shared" si="2"/>
        <v>2015</v>
      </c>
      <c r="R26" t="s">
        <v>8348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 s="12">
        <v>1452299761</v>
      </c>
      <c r="J27" s="12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42378.025011574078</v>
      </c>
      <c r="P27" s="10">
        <f t="shared" si="1"/>
        <v>42318.025011574078</v>
      </c>
      <c r="Q27">
        <f t="shared" si="2"/>
        <v>2015</v>
      </c>
      <c r="R27" t="s">
        <v>8348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 s="12">
        <v>1408278144</v>
      </c>
      <c r="J28" s="12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41868.515555555554</v>
      </c>
      <c r="P28" s="10">
        <f t="shared" si="1"/>
        <v>41828.515555555554</v>
      </c>
      <c r="Q28">
        <f t="shared" si="2"/>
        <v>2014</v>
      </c>
      <c r="R28" t="s">
        <v>8348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 s="12">
        <v>1416113833</v>
      </c>
      <c r="J29" s="12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41959.206400462965</v>
      </c>
      <c r="P29" s="10">
        <f t="shared" si="1"/>
        <v>41929.164733796293</v>
      </c>
      <c r="Q29">
        <f t="shared" si="2"/>
        <v>2014</v>
      </c>
      <c r="R29" t="s">
        <v>8348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 s="12">
        <v>1450307284</v>
      </c>
      <c r="J30" s="12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42354.96393518518</v>
      </c>
      <c r="P30" s="10">
        <f t="shared" si="1"/>
        <v>42324.96393518518</v>
      </c>
      <c r="Q30">
        <f t="shared" si="2"/>
        <v>2015</v>
      </c>
      <c r="R30" t="s">
        <v>8348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 s="12">
        <v>1406045368</v>
      </c>
      <c r="J31" s="12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41842.67324074074</v>
      </c>
      <c r="P31" s="10">
        <f t="shared" si="1"/>
        <v>41812.67324074074</v>
      </c>
      <c r="Q31">
        <f t="shared" si="2"/>
        <v>2014</v>
      </c>
      <c r="R31" t="s">
        <v>8348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 s="12">
        <v>1408604515</v>
      </c>
      <c r="J32" s="1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41872.292997685188</v>
      </c>
      <c r="P32" s="10">
        <f t="shared" si="1"/>
        <v>41842.292997685188</v>
      </c>
      <c r="Q32">
        <f t="shared" si="2"/>
        <v>2014</v>
      </c>
      <c r="R32" t="s">
        <v>8348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 s="12">
        <v>1453748434</v>
      </c>
      <c r="J33" s="12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42394.79206018518</v>
      </c>
      <c r="P33" s="10">
        <f t="shared" si="1"/>
        <v>42376.79206018518</v>
      </c>
      <c r="Q33">
        <f t="shared" si="2"/>
        <v>2016</v>
      </c>
      <c r="R33" t="s">
        <v>8348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 s="12">
        <v>1463111940</v>
      </c>
      <c r="J34" s="12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42503.165972222225</v>
      </c>
      <c r="P34" s="10">
        <f t="shared" si="1"/>
        <v>42461.627511574072</v>
      </c>
      <c r="Q34">
        <f t="shared" si="2"/>
        <v>2016</v>
      </c>
      <c r="R34" t="s">
        <v>8348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 s="12">
        <v>1447001501</v>
      </c>
      <c r="J35" s="12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42316.702557870369</v>
      </c>
      <c r="P35" s="10">
        <f t="shared" si="1"/>
        <v>42286.660891203705</v>
      </c>
      <c r="Q35">
        <f t="shared" si="2"/>
        <v>2015</v>
      </c>
      <c r="R35" t="s">
        <v>8348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 s="12">
        <v>1407224601</v>
      </c>
      <c r="J36" s="12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41856.321770833332</v>
      </c>
      <c r="P36" s="10">
        <f t="shared" si="1"/>
        <v>41841.321770833332</v>
      </c>
      <c r="Q36">
        <f t="shared" si="2"/>
        <v>2014</v>
      </c>
      <c r="R36" t="s">
        <v>8348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 s="12">
        <v>1430179200</v>
      </c>
      <c r="J37" s="12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42122</v>
      </c>
      <c r="P37" s="10">
        <f t="shared" si="1"/>
        <v>42098.291828703703</v>
      </c>
      <c r="Q37">
        <f t="shared" si="2"/>
        <v>2015</v>
      </c>
      <c r="R37" t="s">
        <v>8348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 s="12">
        <v>1428128525</v>
      </c>
      <c r="J38" s="12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42098.265335648146</v>
      </c>
      <c r="P38" s="10">
        <f t="shared" si="1"/>
        <v>42068.307002314818</v>
      </c>
      <c r="Q38">
        <f t="shared" si="2"/>
        <v>2015</v>
      </c>
      <c r="R38" t="s">
        <v>8348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 s="12">
        <v>1425055079</v>
      </c>
      <c r="J39" s="12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42062.693043981482</v>
      </c>
      <c r="P39" s="10">
        <f t="shared" si="1"/>
        <v>42032.693043981482</v>
      </c>
      <c r="Q39">
        <f t="shared" si="2"/>
        <v>2015</v>
      </c>
      <c r="R39" t="s">
        <v>8348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 s="12">
        <v>1368235344</v>
      </c>
      <c r="J40" s="12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41405.057222222225</v>
      </c>
      <c r="P40" s="10">
        <f t="shared" si="1"/>
        <v>41375.057222222225</v>
      </c>
      <c r="Q40">
        <f t="shared" si="2"/>
        <v>2013</v>
      </c>
      <c r="R40" t="s">
        <v>8348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 s="12">
        <v>1401058740</v>
      </c>
      <c r="J41" s="12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41784.957638888889</v>
      </c>
      <c r="P41" s="10">
        <f t="shared" si="1"/>
        <v>41754.047083333331</v>
      </c>
      <c r="Q41">
        <f t="shared" si="2"/>
        <v>2014</v>
      </c>
      <c r="R41" t="s">
        <v>8348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 s="12">
        <v>1403150400</v>
      </c>
      <c r="J42" s="1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41809.166666666664</v>
      </c>
      <c r="P42" s="10">
        <f t="shared" si="1"/>
        <v>41789.21398148148</v>
      </c>
      <c r="Q42">
        <f t="shared" si="2"/>
        <v>2014</v>
      </c>
      <c r="R42" t="s">
        <v>8348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 s="12">
        <v>1412516354</v>
      </c>
      <c r="J43" s="12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41917.568912037037</v>
      </c>
      <c r="P43" s="10">
        <f t="shared" si="1"/>
        <v>41887.568912037037</v>
      </c>
      <c r="Q43">
        <f t="shared" si="2"/>
        <v>2014</v>
      </c>
      <c r="R43" t="s">
        <v>8348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 s="12">
        <v>1419780026</v>
      </c>
      <c r="J44" s="12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42001.639189814814</v>
      </c>
      <c r="P44" s="10">
        <f t="shared" si="1"/>
        <v>41971.639189814814</v>
      </c>
      <c r="Q44">
        <f t="shared" si="2"/>
        <v>2014</v>
      </c>
      <c r="R44" t="s">
        <v>8348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 s="12">
        <v>1405209600</v>
      </c>
      <c r="J45" s="12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41833</v>
      </c>
      <c r="P45" s="10">
        <f t="shared" si="1"/>
        <v>41802.790347222224</v>
      </c>
      <c r="Q45">
        <f t="shared" si="2"/>
        <v>2014</v>
      </c>
      <c r="R45" t="s">
        <v>8348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 s="12">
        <v>1412648537</v>
      </c>
      <c r="J46" s="12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41919.098807870367</v>
      </c>
      <c r="P46" s="10">
        <f t="shared" si="1"/>
        <v>41874.098807870367</v>
      </c>
      <c r="Q46">
        <f t="shared" si="2"/>
        <v>2014</v>
      </c>
      <c r="R46" t="s">
        <v>8348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 s="12">
        <v>1461769107</v>
      </c>
      <c r="J47" s="12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42487.623923611114</v>
      </c>
      <c r="P47" s="10">
        <f t="shared" si="1"/>
        <v>42457.623923611114</v>
      </c>
      <c r="Q47">
        <f t="shared" si="2"/>
        <v>2016</v>
      </c>
      <c r="R47" t="s">
        <v>8348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 s="12">
        <v>1450220974</v>
      </c>
      <c r="J48" s="12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42353.96497685185</v>
      </c>
      <c r="P48" s="10">
        <f t="shared" si="1"/>
        <v>42323.96497685185</v>
      </c>
      <c r="Q48">
        <f t="shared" si="2"/>
        <v>2015</v>
      </c>
      <c r="R48" t="s">
        <v>8348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 s="12">
        <v>1419021607</v>
      </c>
      <c r="J49" s="12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41992.861192129625</v>
      </c>
      <c r="P49" s="10">
        <f t="shared" si="1"/>
        <v>41932.819525462961</v>
      </c>
      <c r="Q49">
        <f t="shared" si="2"/>
        <v>2014</v>
      </c>
      <c r="R49" t="s">
        <v>8348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 s="12">
        <v>1425211200</v>
      </c>
      <c r="J50" s="12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42064.5</v>
      </c>
      <c r="P50" s="10">
        <f t="shared" si="1"/>
        <v>42033.516898148147</v>
      </c>
      <c r="Q50">
        <f t="shared" si="2"/>
        <v>2015</v>
      </c>
      <c r="R50" t="s">
        <v>8348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 s="12">
        <v>1445660045</v>
      </c>
      <c r="J51" s="12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42301.176446759258</v>
      </c>
      <c r="P51" s="10">
        <f t="shared" si="1"/>
        <v>42271.176446759258</v>
      </c>
      <c r="Q51">
        <f t="shared" si="2"/>
        <v>2015</v>
      </c>
      <c r="R51" t="s">
        <v>8348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 s="12">
        <v>1422637200</v>
      </c>
      <c r="J52" s="1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42034.708333333328</v>
      </c>
      <c r="P52" s="10">
        <f t="shared" si="1"/>
        <v>41995.752986111111</v>
      </c>
      <c r="Q52">
        <f t="shared" si="2"/>
        <v>2014</v>
      </c>
      <c r="R52" t="s">
        <v>8348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 s="12">
        <v>1439245037</v>
      </c>
      <c r="J53" s="12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42226.928668981476</v>
      </c>
      <c r="P53" s="10">
        <f t="shared" si="1"/>
        <v>42196.928668981476</v>
      </c>
      <c r="Q53">
        <f t="shared" si="2"/>
        <v>2015</v>
      </c>
      <c r="R53" t="s">
        <v>8348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 s="12">
        <v>1405615846</v>
      </c>
      <c r="J54" s="12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41837.701921296299</v>
      </c>
      <c r="P54" s="10">
        <f t="shared" si="1"/>
        <v>41807.701921296299</v>
      </c>
      <c r="Q54">
        <f t="shared" si="2"/>
        <v>2014</v>
      </c>
      <c r="R54" t="s">
        <v>8348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 s="12">
        <v>1396648800</v>
      </c>
      <c r="J55" s="12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41733.916666666664</v>
      </c>
      <c r="P55" s="10">
        <f t="shared" si="1"/>
        <v>41719.549131944441</v>
      </c>
      <c r="Q55">
        <f t="shared" si="2"/>
        <v>2014</v>
      </c>
      <c r="R55" t="s">
        <v>8348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 s="12">
        <v>1451063221</v>
      </c>
      <c r="J56" s="12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42363.713206018518</v>
      </c>
      <c r="P56" s="10">
        <f t="shared" si="1"/>
        <v>42333.713206018518</v>
      </c>
      <c r="Q56">
        <f t="shared" si="2"/>
        <v>2015</v>
      </c>
      <c r="R56" t="s">
        <v>8348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 s="12">
        <v>1464390916</v>
      </c>
      <c r="J57" s="12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42517.968935185185</v>
      </c>
      <c r="P57" s="10">
        <f t="shared" si="1"/>
        <v>42496.968935185185</v>
      </c>
      <c r="Q57">
        <f t="shared" si="2"/>
        <v>2016</v>
      </c>
      <c r="R57" t="s">
        <v>8348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 s="12">
        <v>1433779200</v>
      </c>
      <c r="J58" s="12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42163.666666666672</v>
      </c>
      <c r="P58" s="10">
        <f t="shared" si="1"/>
        <v>42149.548888888894</v>
      </c>
      <c r="Q58">
        <f t="shared" si="2"/>
        <v>2015</v>
      </c>
      <c r="R58" t="s">
        <v>8348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 s="12">
        <v>1429991962</v>
      </c>
      <c r="J59" s="12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42119.83289351852</v>
      </c>
      <c r="P59" s="10">
        <f t="shared" si="1"/>
        <v>42089.83289351852</v>
      </c>
      <c r="Q59">
        <f t="shared" si="2"/>
        <v>2015</v>
      </c>
      <c r="R59" t="s">
        <v>8348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 s="12">
        <v>1416423172</v>
      </c>
      <c r="J60" s="12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41962.786712962959</v>
      </c>
      <c r="P60" s="10">
        <f t="shared" si="1"/>
        <v>41932.745046296295</v>
      </c>
      <c r="Q60">
        <f t="shared" si="2"/>
        <v>2014</v>
      </c>
      <c r="R60" t="s">
        <v>8348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 s="12">
        <v>1442264400</v>
      </c>
      <c r="J61" s="12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42261.875</v>
      </c>
      <c r="P61" s="10">
        <f t="shared" si="1"/>
        <v>42230.235833333332</v>
      </c>
      <c r="Q61">
        <f t="shared" si="2"/>
        <v>2015</v>
      </c>
      <c r="R61" t="s">
        <v>8348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 s="12">
        <v>1395532800</v>
      </c>
      <c r="J62" s="1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41721</v>
      </c>
      <c r="P62" s="10">
        <f t="shared" si="1"/>
        <v>41701.901817129634</v>
      </c>
      <c r="Q62">
        <f t="shared" si="2"/>
        <v>2014</v>
      </c>
      <c r="R62" t="s">
        <v>8348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 s="12">
        <v>1370547157</v>
      </c>
      <c r="J63" s="12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41431.814317129625</v>
      </c>
      <c r="P63" s="10">
        <f t="shared" si="1"/>
        <v>41409.814317129625</v>
      </c>
      <c r="Q63">
        <f t="shared" si="2"/>
        <v>2013</v>
      </c>
      <c r="R63" t="s">
        <v>8348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 s="12">
        <v>1362337878</v>
      </c>
      <c r="J64" s="12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41336.799513888887</v>
      </c>
      <c r="P64" s="10">
        <f t="shared" si="1"/>
        <v>41311.799513888887</v>
      </c>
      <c r="Q64">
        <f t="shared" si="2"/>
        <v>2013</v>
      </c>
      <c r="R64" t="s">
        <v>8348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 s="12">
        <v>1388206740</v>
      </c>
      <c r="J65" s="12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41636.207638888889</v>
      </c>
      <c r="P65" s="10">
        <f t="shared" si="1"/>
        <v>41612.912187499998</v>
      </c>
      <c r="Q65">
        <f t="shared" si="2"/>
        <v>2013</v>
      </c>
      <c r="R65" t="s">
        <v>8348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 s="12">
        <v>1373243181</v>
      </c>
      <c r="J66" s="12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41463.01829861111</v>
      </c>
      <c r="P66" s="10">
        <f t="shared" si="1"/>
        <v>41433.01829861111</v>
      </c>
      <c r="Q66">
        <f t="shared" si="2"/>
        <v>2013</v>
      </c>
      <c r="R66" t="s">
        <v>8348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 s="12">
        <v>1407736740</v>
      </c>
      <c r="J67" s="12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3">DATE(1970,1,1)+I67/86400</f>
        <v>41862.249305555553</v>
      </c>
      <c r="P67" s="10">
        <f t="shared" ref="P67:P130" si="4">DATE(1970,1,1)+J67/86400</f>
        <v>41835.821226851855</v>
      </c>
      <c r="Q67">
        <f t="shared" ref="Q67:Q130" si="5">YEAR(P:P)</f>
        <v>2014</v>
      </c>
      <c r="R67" t="s">
        <v>8348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 s="12">
        <v>1468873420</v>
      </c>
      <c r="J68" s="12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3"/>
        <v>42569.849768518514</v>
      </c>
      <c r="P68" s="10">
        <f t="shared" si="4"/>
        <v>42539.849768518514</v>
      </c>
      <c r="Q68">
        <f t="shared" si="5"/>
        <v>2016</v>
      </c>
      <c r="R68" t="s">
        <v>8348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 s="12">
        <v>1342360804</v>
      </c>
      <c r="J69" s="12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3"/>
        <v>41105.583379629628</v>
      </c>
      <c r="P69" s="10">
        <f t="shared" si="4"/>
        <v>41075.583379629628</v>
      </c>
      <c r="Q69">
        <f t="shared" si="5"/>
        <v>2012</v>
      </c>
      <c r="R69" t="s">
        <v>8348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 s="12">
        <v>1393162791</v>
      </c>
      <c r="J70" s="12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3"/>
        <v>41693.569340277776</v>
      </c>
      <c r="P70" s="10">
        <f t="shared" si="4"/>
        <v>41663.569340277776</v>
      </c>
      <c r="Q70">
        <f t="shared" si="5"/>
        <v>2014</v>
      </c>
      <c r="R70" t="s">
        <v>8348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 s="12">
        <v>1317538740</v>
      </c>
      <c r="J71" s="12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3"/>
        <v>40818.290972222225</v>
      </c>
      <c r="P71" s="10">
        <f t="shared" si="4"/>
        <v>40786.187789351854</v>
      </c>
      <c r="Q71">
        <f t="shared" si="5"/>
        <v>2011</v>
      </c>
      <c r="R71" t="s">
        <v>8348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 s="12">
        <v>1315171845</v>
      </c>
      <c r="J72" s="1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3"/>
        <v>40790.896354166667</v>
      </c>
      <c r="P72" s="10">
        <f t="shared" si="4"/>
        <v>40730.896354166667</v>
      </c>
      <c r="Q72">
        <f t="shared" si="5"/>
        <v>2011</v>
      </c>
      <c r="R72" t="s">
        <v>8348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 s="12">
        <v>1338186657</v>
      </c>
      <c r="J73" s="12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3"/>
        <v>41057.271493055552</v>
      </c>
      <c r="P73" s="10">
        <f t="shared" si="4"/>
        <v>40997.271493055552</v>
      </c>
      <c r="Q73">
        <f t="shared" si="5"/>
        <v>2012</v>
      </c>
      <c r="R73" t="s">
        <v>8348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 s="12">
        <v>1352937600</v>
      </c>
      <c r="J74" s="12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3"/>
        <v>41228</v>
      </c>
      <c r="P74" s="10">
        <f t="shared" si="4"/>
        <v>41208.010196759264</v>
      </c>
      <c r="Q74">
        <f t="shared" si="5"/>
        <v>2012</v>
      </c>
      <c r="R74" t="s">
        <v>8348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 s="12">
        <v>1304395140</v>
      </c>
      <c r="J75" s="12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3"/>
        <v>40666.165972222225</v>
      </c>
      <c r="P75" s="10">
        <f t="shared" si="4"/>
        <v>40587.75675925926</v>
      </c>
      <c r="Q75">
        <f t="shared" si="5"/>
        <v>2011</v>
      </c>
      <c r="R75" t="s">
        <v>8348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 s="12">
        <v>1453376495</v>
      </c>
      <c r="J76" s="12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3"/>
        <v>42390.487210648149</v>
      </c>
      <c r="P76" s="10">
        <f t="shared" si="4"/>
        <v>42360.487210648149</v>
      </c>
      <c r="Q76">
        <f t="shared" si="5"/>
        <v>2015</v>
      </c>
      <c r="R76" t="s">
        <v>8348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 s="12">
        <v>1366693272</v>
      </c>
      <c r="J77" s="12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3"/>
        <v>41387.209166666667</v>
      </c>
      <c r="P77" s="10">
        <f t="shared" si="4"/>
        <v>41357.209166666667</v>
      </c>
      <c r="Q77">
        <f t="shared" si="5"/>
        <v>2013</v>
      </c>
      <c r="R77" t="s">
        <v>8348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 s="12">
        <v>1325007358</v>
      </c>
      <c r="J78" s="12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3"/>
        <v>40904.733310185184</v>
      </c>
      <c r="P78" s="10">
        <f t="shared" si="4"/>
        <v>40844.691643518519</v>
      </c>
      <c r="Q78">
        <f t="shared" si="5"/>
        <v>2011</v>
      </c>
      <c r="R78" t="s">
        <v>8348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 s="12">
        <v>1337569140</v>
      </c>
      <c r="J79" s="12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3"/>
        <v>41050.124305555553</v>
      </c>
      <c r="P79" s="10">
        <f t="shared" si="4"/>
        <v>40997.144872685181</v>
      </c>
      <c r="Q79">
        <f t="shared" si="5"/>
        <v>2012</v>
      </c>
      <c r="R79" t="s">
        <v>8348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 s="12">
        <v>1472751121</v>
      </c>
      <c r="J80" s="12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3"/>
        <v>42614.730567129634</v>
      </c>
      <c r="P80" s="10">
        <f t="shared" si="4"/>
        <v>42604.730567129634</v>
      </c>
      <c r="Q80">
        <f t="shared" si="5"/>
        <v>2016</v>
      </c>
      <c r="R80" t="s">
        <v>8348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 s="12">
        <v>1398451093</v>
      </c>
      <c r="J81" s="12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3"/>
        <v>41754.776539351849</v>
      </c>
      <c r="P81" s="10">
        <f t="shared" si="4"/>
        <v>41724.776539351849</v>
      </c>
      <c r="Q81">
        <f t="shared" si="5"/>
        <v>2014</v>
      </c>
      <c r="R81" t="s">
        <v>8348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 s="12">
        <v>1386640856</v>
      </c>
      <c r="J82" s="1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3"/>
        <v>41618.083981481483</v>
      </c>
      <c r="P82" s="10">
        <f t="shared" si="4"/>
        <v>41583.083981481483</v>
      </c>
      <c r="Q82">
        <f t="shared" si="5"/>
        <v>2013</v>
      </c>
      <c r="R82" t="s">
        <v>8348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 s="12">
        <v>1342234920</v>
      </c>
      <c r="J83" s="12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3"/>
        <v>41104.126388888893</v>
      </c>
      <c r="P83" s="10">
        <f t="shared" si="4"/>
        <v>41100.158877314811</v>
      </c>
      <c r="Q83">
        <f t="shared" si="5"/>
        <v>2012</v>
      </c>
      <c r="R83" t="s">
        <v>8348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 s="12">
        <v>1318189261</v>
      </c>
      <c r="J84" s="12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3"/>
        <v>40825.820150462961</v>
      </c>
      <c r="P84" s="10">
        <f t="shared" si="4"/>
        <v>40795.820150462961</v>
      </c>
      <c r="Q84">
        <f t="shared" si="5"/>
        <v>2011</v>
      </c>
      <c r="R84" t="s">
        <v>8348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 s="12">
        <v>1424604600</v>
      </c>
      <c r="J85" s="12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3"/>
        <v>42057.479166666672</v>
      </c>
      <c r="P85" s="10">
        <f t="shared" si="4"/>
        <v>42042.615613425922</v>
      </c>
      <c r="Q85">
        <f t="shared" si="5"/>
        <v>2015</v>
      </c>
      <c r="R85" t="s">
        <v>8348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 s="12">
        <v>1305483086</v>
      </c>
      <c r="J86" s="12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3"/>
        <v>40678.757939814815</v>
      </c>
      <c r="P86" s="10">
        <f t="shared" si="4"/>
        <v>40648.757939814815</v>
      </c>
      <c r="Q86">
        <f t="shared" si="5"/>
        <v>2011</v>
      </c>
      <c r="R86" t="s">
        <v>8348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 s="12">
        <v>1316746837</v>
      </c>
      <c r="J87" s="12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3"/>
        <v>40809.125428240739</v>
      </c>
      <c r="P87" s="10">
        <f t="shared" si="4"/>
        <v>40779.125428240739</v>
      </c>
      <c r="Q87">
        <f t="shared" si="5"/>
        <v>2011</v>
      </c>
      <c r="R87" t="s">
        <v>8348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 s="12">
        <v>1451226045</v>
      </c>
      <c r="J88" s="12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3"/>
        <v>42365.59774305555</v>
      </c>
      <c r="P88" s="10">
        <f t="shared" si="4"/>
        <v>42291.556076388893</v>
      </c>
      <c r="Q88">
        <f t="shared" si="5"/>
        <v>2015</v>
      </c>
      <c r="R88" t="s">
        <v>8348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 s="12">
        <v>1275529260</v>
      </c>
      <c r="J89" s="12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3"/>
        <v>40332.070138888885</v>
      </c>
      <c r="P89" s="10">
        <f t="shared" si="4"/>
        <v>40322.539386574077</v>
      </c>
      <c r="Q89">
        <f t="shared" si="5"/>
        <v>2010</v>
      </c>
      <c r="R89" t="s">
        <v>8348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 s="12">
        <v>1403452131</v>
      </c>
      <c r="J90" s="12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3"/>
        <v>41812.65892361111</v>
      </c>
      <c r="P90" s="10">
        <f t="shared" si="4"/>
        <v>41786.65892361111</v>
      </c>
      <c r="Q90">
        <f t="shared" si="5"/>
        <v>2014</v>
      </c>
      <c r="R90" t="s">
        <v>8348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 s="12">
        <v>1370196192</v>
      </c>
      <c r="J91" s="12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3"/>
        <v>41427.752222222218</v>
      </c>
      <c r="P91" s="10">
        <f t="shared" si="4"/>
        <v>41402.752222222218</v>
      </c>
      <c r="Q91">
        <f t="shared" si="5"/>
        <v>2013</v>
      </c>
      <c r="R91" t="s">
        <v>8348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 s="12">
        <v>1310454499</v>
      </c>
      <c r="J92" s="1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3"/>
        <v>40736.297442129631</v>
      </c>
      <c r="P92" s="10">
        <f t="shared" si="4"/>
        <v>40706.297442129631</v>
      </c>
      <c r="Q92">
        <f t="shared" si="5"/>
        <v>2011</v>
      </c>
      <c r="R92" t="s">
        <v>8348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 s="12">
        <v>1305625164</v>
      </c>
      <c r="J93" s="12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3"/>
        <v>40680.402361111112</v>
      </c>
      <c r="P93" s="10">
        <f t="shared" si="4"/>
        <v>40619.402361111112</v>
      </c>
      <c r="Q93">
        <f t="shared" si="5"/>
        <v>2011</v>
      </c>
      <c r="R93" t="s">
        <v>8348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 s="12">
        <v>1485936000</v>
      </c>
      <c r="J94" s="12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3"/>
        <v>42767.333333333328</v>
      </c>
      <c r="P94" s="10">
        <f t="shared" si="4"/>
        <v>42721.198877314819</v>
      </c>
      <c r="Q94">
        <f t="shared" si="5"/>
        <v>2016</v>
      </c>
      <c r="R94" t="s">
        <v>8348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 s="12">
        <v>1341349200</v>
      </c>
      <c r="J95" s="12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3"/>
        <v>41093.875</v>
      </c>
      <c r="P95" s="10">
        <f t="shared" si="4"/>
        <v>41065.858067129629</v>
      </c>
      <c r="Q95">
        <f t="shared" si="5"/>
        <v>2012</v>
      </c>
      <c r="R95" t="s">
        <v>8348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 s="12">
        <v>1396890822</v>
      </c>
      <c r="J96" s="12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3"/>
        <v>41736.717847222222</v>
      </c>
      <c r="P96" s="10">
        <f t="shared" si="4"/>
        <v>41716.717847222222</v>
      </c>
      <c r="Q96">
        <f t="shared" si="5"/>
        <v>2014</v>
      </c>
      <c r="R96" t="s">
        <v>8348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 s="12">
        <v>1330214841</v>
      </c>
      <c r="J97" s="12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3"/>
        <v>40965.005104166667</v>
      </c>
      <c r="P97" s="10">
        <f t="shared" si="4"/>
        <v>40935.005104166667</v>
      </c>
      <c r="Q97">
        <f t="shared" si="5"/>
        <v>2012</v>
      </c>
      <c r="R97" t="s">
        <v>8348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 s="12">
        <v>1280631600</v>
      </c>
      <c r="J98" s="12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3"/>
        <v>40391.125</v>
      </c>
      <c r="P98" s="10">
        <f t="shared" si="4"/>
        <v>40324.662511574075</v>
      </c>
      <c r="Q98">
        <f t="shared" si="5"/>
        <v>2010</v>
      </c>
      <c r="R98" t="s">
        <v>8348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 s="12">
        <v>1310440482</v>
      </c>
      <c r="J99" s="12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3"/>
        <v>40736.135208333333</v>
      </c>
      <c r="P99" s="10">
        <f t="shared" si="4"/>
        <v>40706.135208333333</v>
      </c>
      <c r="Q99">
        <f t="shared" si="5"/>
        <v>2011</v>
      </c>
      <c r="R99" t="s">
        <v>8348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 s="12">
        <v>1354923000</v>
      </c>
      <c r="J100" s="12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3"/>
        <v>41250.979166666664</v>
      </c>
      <c r="P100" s="10">
        <f t="shared" si="4"/>
        <v>41214.794837962967</v>
      </c>
      <c r="Q100">
        <f t="shared" si="5"/>
        <v>2012</v>
      </c>
      <c r="R100" t="s">
        <v>8348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 s="12">
        <v>1390426799</v>
      </c>
      <c r="J101" s="12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3"/>
        <v>41661.902766203704</v>
      </c>
      <c r="P101" s="10">
        <f t="shared" si="4"/>
        <v>41631.902766203704</v>
      </c>
      <c r="Q101">
        <f t="shared" si="5"/>
        <v>2013</v>
      </c>
      <c r="R101" t="s">
        <v>8348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 s="12">
        <v>1352055886</v>
      </c>
      <c r="J102" s="1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3"/>
        <v>41217.794976851852</v>
      </c>
      <c r="P102" s="10">
        <f t="shared" si="4"/>
        <v>41197.753310185188</v>
      </c>
      <c r="Q102">
        <f t="shared" si="5"/>
        <v>2012</v>
      </c>
      <c r="R102" t="s">
        <v>8348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 s="12">
        <v>1359052710</v>
      </c>
      <c r="J103" s="12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3"/>
        <v>41298.776736111111</v>
      </c>
      <c r="P103" s="10">
        <f t="shared" si="4"/>
        <v>41274.776736111111</v>
      </c>
      <c r="Q103">
        <f t="shared" si="5"/>
        <v>2012</v>
      </c>
      <c r="R103" t="s">
        <v>8348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 s="12">
        <v>1293073733</v>
      </c>
      <c r="J104" s="12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3"/>
        <v>40535.131168981483</v>
      </c>
      <c r="P104" s="10">
        <f t="shared" si="4"/>
        <v>40505.131168981483</v>
      </c>
      <c r="Q104">
        <f t="shared" si="5"/>
        <v>2010</v>
      </c>
      <c r="R104" t="s">
        <v>8348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 s="12">
        <v>1394220030</v>
      </c>
      <c r="J105" s="12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3"/>
        <v>41705.805902777778</v>
      </c>
      <c r="P105" s="10">
        <f t="shared" si="4"/>
        <v>41682.805902777778</v>
      </c>
      <c r="Q105">
        <f t="shared" si="5"/>
        <v>2014</v>
      </c>
      <c r="R105" t="s">
        <v>8348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 s="12">
        <v>1301792400</v>
      </c>
      <c r="J106" s="12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3"/>
        <v>40636.041666666664</v>
      </c>
      <c r="P106" s="10">
        <f t="shared" si="4"/>
        <v>40612.695208333331</v>
      </c>
      <c r="Q106">
        <f t="shared" si="5"/>
        <v>2011</v>
      </c>
      <c r="R106" t="s">
        <v>8348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 s="12">
        <v>1463184000</v>
      </c>
      <c r="J107" s="12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3"/>
        <v>42504</v>
      </c>
      <c r="P107" s="10">
        <f t="shared" si="4"/>
        <v>42485.724768518514</v>
      </c>
      <c r="Q107">
        <f t="shared" si="5"/>
        <v>2016</v>
      </c>
      <c r="R107" t="s">
        <v>8348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 s="12">
        <v>1333391901</v>
      </c>
      <c r="J108" s="12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3"/>
        <v>41001.776631944442</v>
      </c>
      <c r="P108" s="10">
        <f t="shared" si="4"/>
        <v>40987.776631944442</v>
      </c>
      <c r="Q108">
        <f t="shared" si="5"/>
        <v>2012</v>
      </c>
      <c r="R108" t="s">
        <v>8348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 s="12">
        <v>1303688087</v>
      </c>
      <c r="J109" s="12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3"/>
        <v>40657.982488425929</v>
      </c>
      <c r="P109" s="10">
        <f t="shared" si="4"/>
        <v>40635.982488425929</v>
      </c>
      <c r="Q109">
        <f t="shared" si="5"/>
        <v>2011</v>
      </c>
      <c r="R109" t="s">
        <v>8348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 s="12">
        <v>1370011370</v>
      </c>
      <c r="J110" s="12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3"/>
        <v>41425.613078703704</v>
      </c>
      <c r="P110" s="10">
        <f t="shared" si="4"/>
        <v>41365.613078703704</v>
      </c>
      <c r="Q110">
        <f t="shared" si="5"/>
        <v>2013</v>
      </c>
      <c r="R110" t="s">
        <v>8348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 s="12">
        <v>1298680630</v>
      </c>
      <c r="J111" s="12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3"/>
        <v>40600.025810185187</v>
      </c>
      <c r="P111" s="10">
        <f t="shared" si="4"/>
        <v>40570.025810185187</v>
      </c>
      <c r="Q111">
        <f t="shared" si="5"/>
        <v>2011</v>
      </c>
      <c r="R111" t="s">
        <v>8348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 s="12">
        <v>1384408740</v>
      </c>
      <c r="J112" s="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3"/>
        <v>41592.249305555553</v>
      </c>
      <c r="P112" s="10">
        <f t="shared" si="4"/>
        <v>41557.949687500004</v>
      </c>
      <c r="Q112">
        <f t="shared" si="5"/>
        <v>2013</v>
      </c>
      <c r="R112" t="s">
        <v>8348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 s="12">
        <v>1433059187</v>
      </c>
      <c r="J113" s="12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3"/>
        <v>42155.333182870367</v>
      </c>
      <c r="P113" s="10">
        <f t="shared" si="4"/>
        <v>42125.333182870367</v>
      </c>
      <c r="Q113">
        <f t="shared" si="5"/>
        <v>2015</v>
      </c>
      <c r="R113" t="s">
        <v>8348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 s="12">
        <v>1397354400</v>
      </c>
      <c r="J114" s="12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3"/>
        <v>41742.083333333336</v>
      </c>
      <c r="P114" s="10">
        <f t="shared" si="4"/>
        <v>41718.043032407411</v>
      </c>
      <c r="Q114">
        <f t="shared" si="5"/>
        <v>2014</v>
      </c>
      <c r="R114" t="s">
        <v>8348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 s="12">
        <v>1312642800</v>
      </c>
      <c r="J115" s="12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3"/>
        <v>40761.625</v>
      </c>
      <c r="P115" s="10">
        <f t="shared" si="4"/>
        <v>40753.758425925924</v>
      </c>
      <c r="Q115">
        <f t="shared" si="5"/>
        <v>2011</v>
      </c>
      <c r="R115" t="s">
        <v>8348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 s="12">
        <v>1326436488</v>
      </c>
      <c r="J116" s="12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3"/>
        <v>40921.27416666667</v>
      </c>
      <c r="P116" s="10">
        <f t="shared" si="4"/>
        <v>40861.27416666667</v>
      </c>
      <c r="Q116">
        <f t="shared" si="5"/>
        <v>2011</v>
      </c>
      <c r="R116" t="s">
        <v>8348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 s="12">
        <v>1328377444</v>
      </c>
      <c r="J117" s="12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3"/>
        <v>40943.738935185189</v>
      </c>
      <c r="P117" s="10">
        <f t="shared" si="4"/>
        <v>40918.738935185189</v>
      </c>
      <c r="Q117">
        <f t="shared" si="5"/>
        <v>2012</v>
      </c>
      <c r="R117" t="s">
        <v>8348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 s="12">
        <v>1302260155</v>
      </c>
      <c r="J118" s="12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3"/>
        <v>40641.455497685187</v>
      </c>
      <c r="P118" s="10">
        <f t="shared" si="4"/>
        <v>40595.497164351851</v>
      </c>
      <c r="Q118">
        <f t="shared" si="5"/>
        <v>2011</v>
      </c>
      <c r="R118" t="s">
        <v>8348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 s="12">
        <v>1276110000</v>
      </c>
      <c r="J119" s="12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3"/>
        <v>40338.791666666664</v>
      </c>
      <c r="P119" s="10">
        <f t="shared" si="4"/>
        <v>40248.834999999999</v>
      </c>
      <c r="Q119">
        <f t="shared" si="5"/>
        <v>2010</v>
      </c>
      <c r="R119" t="s">
        <v>8348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 s="12">
        <v>1311902236</v>
      </c>
      <c r="J120" s="12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3"/>
        <v>40753.053657407407</v>
      </c>
      <c r="P120" s="10">
        <f t="shared" si="4"/>
        <v>40723.053657407407</v>
      </c>
      <c r="Q120">
        <f t="shared" si="5"/>
        <v>2011</v>
      </c>
      <c r="R120" t="s">
        <v>8348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 s="12">
        <v>1313276400</v>
      </c>
      <c r="J121" s="12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3"/>
        <v>40768.958333333336</v>
      </c>
      <c r="P121" s="10">
        <f t="shared" si="4"/>
        <v>40739.069282407407</v>
      </c>
      <c r="Q121">
        <f t="shared" si="5"/>
        <v>2011</v>
      </c>
      <c r="R121" t="s">
        <v>8348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 s="12">
        <v>1475457107</v>
      </c>
      <c r="J122" s="1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3"/>
        <v>42646.049849537041</v>
      </c>
      <c r="P122" s="10">
        <f t="shared" si="4"/>
        <v>42616.049849537041</v>
      </c>
      <c r="Q122">
        <f t="shared" si="5"/>
        <v>2016</v>
      </c>
      <c r="R122" t="s">
        <v>8348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 s="12">
        <v>1429352160</v>
      </c>
      <c r="J123" s="12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3"/>
        <v>42112.427777777775</v>
      </c>
      <c r="P123" s="10">
        <f t="shared" si="4"/>
        <v>42096.704976851848</v>
      </c>
      <c r="Q123">
        <f t="shared" si="5"/>
        <v>2015</v>
      </c>
      <c r="R123" t="s">
        <v>8348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 s="12">
        <v>1476094907</v>
      </c>
      <c r="J124" s="12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3"/>
        <v>42653.431793981479</v>
      </c>
      <c r="P124" s="10">
        <f t="shared" si="4"/>
        <v>42593.431793981479</v>
      </c>
      <c r="Q124">
        <f t="shared" si="5"/>
        <v>2016</v>
      </c>
      <c r="R124" t="s">
        <v>8348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 s="12">
        <v>1414533600</v>
      </c>
      <c r="J125" s="12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3"/>
        <v>41940.916666666664</v>
      </c>
      <c r="P125" s="10">
        <f t="shared" si="4"/>
        <v>41904.781990740739</v>
      </c>
      <c r="Q125">
        <f t="shared" si="5"/>
        <v>2014</v>
      </c>
      <c r="R125" t="s">
        <v>8348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 s="12">
        <v>1431728242</v>
      </c>
      <c r="J126" s="12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3"/>
        <v>42139.928726851853</v>
      </c>
      <c r="P126" s="10">
        <f t="shared" si="4"/>
        <v>42114.928726851853</v>
      </c>
      <c r="Q126">
        <f t="shared" si="5"/>
        <v>2015</v>
      </c>
      <c r="R126" t="s">
        <v>8348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 s="12">
        <v>1486165880</v>
      </c>
      <c r="J127" s="12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3"/>
        <v>42769.993981481486</v>
      </c>
      <c r="P127" s="10">
        <f t="shared" si="4"/>
        <v>42709.993981481486</v>
      </c>
      <c r="Q127">
        <f t="shared" si="5"/>
        <v>2016</v>
      </c>
      <c r="R127" t="s">
        <v>8348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 s="12">
        <v>1433988000</v>
      </c>
      <c r="J128" s="12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3"/>
        <v>42166.083333333328</v>
      </c>
      <c r="P128" s="10">
        <f t="shared" si="4"/>
        <v>42135.589548611111</v>
      </c>
      <c r="Q128">
        <f t="shared" si="5"/>
        <v>2015</v>
      </c>
      <c r="R128" t="s">
        <v>8348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 s="12">
        <v>1428069541</v>
      </c>
      <c r="J129" s="12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3"/>
        <v>42097.582650462966</v>
      </c>
      <c r="P129" s="10">
        <f t="shared" si="4"/>
        <v>42067.62431712963</v>
      </c>
      <c r="Q129">
        <f t="shared" si="5"/>
        <v>2015</v>
      </c>
      <c r="R129" t="s">
        <v>8348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 s="12">
        <v>1476941293</v>
      </c>
      <c r="J130" s="12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3"/>
        <v>42663.22792824074</v>
      </c>
      <c r="P130" s="10">
        <f t="shared" si="4"/>
        <v>42628.22792824074</v>
      </c>
      <c r="Q130">
        <f t="shared" si="5"/>
        <v>2016</v>
      </c>
      <c r="R130" t="s">
        <v>8348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 s="12">
        <v>1414708183</v>
      </c>
      <c r="J131" s="12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6">DATE(1970,1,1)+I131/86400</f>
        <v>41942.937303240738</v>
      </c>
      <c r="P131" s="10">
        <f t="shared" ref="P131:P194" si="7">DATE(1970,1,1)+J131/86400</f>
        <v>41882.937303240738</v>
      </c>
      <c r="Q131">
        <f t="shared" ref="Q131:Q194" si="8">YEAR(P:P)</f>
        <v>2014</v>
      </c>
      <c r="R131" t="s">
        <v>8348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 s="12">
        <v>1402949760</v>
      </c>
      <c r="J132" s="1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6"/>
        <v>41806.844444444447</v>
      </c>
      <c r="P132" s="10">
        <f t="shared" si="7"/>
        <v>41778.91541666667</v>
      </c>
      <c r="Q132">
        <f t="shared" si="8"/>
        <v>2014</v>
      </c>
      <c r="R132" t="s">
        <v>8348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 s="12">
        <v>1467763200</v>
      </c>
      <c r="J133" s="12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6"/>
        <v>42557</v>
      </c>
      <c r="P133" s="10">
        <f t="shared" si="7"/>
        <v>42541.837511574078</v>
      </c>
      <c r="Q133">
        <f t="shared" si="8"/>
        <v>2016</v>
      </c>
      <c r="R133" t="s">
        <v>8348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 s="12">
        <v>1415392207</v>
      </c>
      <c r="J134" s="12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6"/>
        <v>41950.854247685187</v>
      </c>
      <c r="P134" s="10">
        <f t="shared" si="7"/>
        <v>41905.812581018516</v>
      </c>
      <c r="Q134">
        <f t="shared" si="8"/>
        <v>2014</v>
      </c>
      <c r="R134" t="s">
        <v>8348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 s="12">
        <v>1464715860</v>
      </c>
      <c r="J135" s="12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6"/>
        <v>42521.729861111111</v>
      </c>
      <c r="P135" s="10">
        <f t="shared" si="7"/>
        <v>42491.80768518518</v>
      </c>
      <c r="Q135">
        <f t="shared" si="8"/>
        <v>2016</v>
      </c>
      <c r="R135" t="s">
        <v>8348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 s="12">
        <v>1441386000</v>
      </c>
      <c r="J136" s="12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6"/>
        <v>42251.708333333328</v>
      </c>
      <c r="P136" s="10">
        <f t="shared" si="7"/>
        <v>42221.909930555557</v>
      </c>
      <c r="Q136">
        <f t="shared" si="8"/>
        <v>2015</v>
      </c>
      <c r="R136" t="s">
        <v>8348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 s="12">
        <v>1404241200</v>
      </c>
      <c r="J137" s="12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6"/>
        <v>41821.791666666664</v>
      </c>
      <c r="P137" s="10">
        <f t="shared" si="7"/>
        <v>41788.381909722222</v>
      </c>
      <c r="Q137">
        <f t="shared" si="8"/>
        <v>2014</v>
      </c>
      <c r="R137" t="s">
        <v>8348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 s="12">
        <v>1431771360</v>
      </c>
      <c r="J138" s="12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6"/>
        <v>42140.427777777775</v>
      </c>
      <c r="P138" s="10">
        <f t="shared" si="7"/>
        <v>42096.410115740742</v>
      </c>
      <c r="Q138">
        <f t="shared" si="8"/>
        <v>2015</v>
      </c>
      <c r="R138" t="s">
        <v>8348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 s="12">
        <v>1444657593</v>
      </c>
      <c r="J139" s="12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6"/>
        <v>42289.573993055557</v>
      </c>
      <c r="P139" s="10">
        <f t="shared" si="7"/>
        <v>42239.573993055557</v>
      </c>
      <c r="Q139">
        <f t="shared" si="8"/>
        <v>2015</v>
      </c>
      <c r="R139" t="s">
        <v>8348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 s="12">
        <v>1438405140</v>
      </c>
      <c r="J140" s="12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6"/>
        <v>42217.207638888889</v>
      </c>
      <c r="P140" s="10">
        <f t="shared" si="7"/>
        <v>42186.257418981477</v>
      </c>
      <c r="Q140">
        <f t="shared" si="8"/>
        <v>2015</v>
      </c>
      <c r="R140" t="s">
        <v>8348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 s="12">
        <v>1436738772</v>
      </c>
      <c r="J141" s="12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6"/>
        <v>42197.920972222222</v>
      </c>
      <c r="P141" s="10">
        <f t="shared" si="7"/>
        <v>42187.920972222222</v>
      </c>
      <c r="Q141">
        <f t="shared" si="8"/>
        <v>2015</v>
      </c>
      <c r="R141" t="s">
        <v>8348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 s="12">
        <v>1426823132</v>
      </c>
      <c r="J142" s="1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6"/>
        <v>42083.15662037037</v>
      </c>
      <c r="P142" s="10">
        <f t="shared" si="7"/>
        <v>42053.198287037041</v>
      </c>
      <c r="Q142">
        <f t="shared" si="8"/>
        <v>2015</v>
      </c>
      <c r="R142" t="s">
        <v>8348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 s="12">
        <v>1433043623</v>
      </c>
      <c r="J143" s="12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6"/>
        <v>42155.153043981481</v>
      </c>
      <c r="P143" s="10">
        <f t="shared" si="7"/>
        <v>42110.153043981481</v>
      </c>
      <c r="Q143">
        <f t="shared" si="8"/>
        <v>2015</v>
      </c>
      <c r="R143" t="s">
        <v>8348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 s="12">
        <v>1416176778</v>
      </c>
      <c r="J144" s="12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6"/>
        <v>41959.934930555552</v>
      </c>
      <c r="P144" s="10">
        <f t="shared" si="7"/>
        <v>41938.893263888887</v>
      </c>
      <c r="Q144">
        <f t="shared" si="8"/>
        <v>2014</v>
      </c>
      <c r="R144" t="s">
        <v>8348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 s="12">
        <v>1472882100</v>
      </c>
      <c r="J145" s="12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6"/>
        <v>42616.246527777781</v>
      </c>
      <c r="P145" s="10">
        <f t="shared" si="7"/>
        <v>42559.064143518517</v>
      </c>
      <c r="Q145">
        <f t="shared" si="8"/>
        <v>2016</v>
      </c>
      <c r="R145" t="s">
        <v>8348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 s="12">
        <v>1428945472</v>
      </c>
      <c r="J146" s="12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6"/>
        <v>42107.72074074074</v>
      </c>
      <c r="P146" s="10">
        <f t="shared" si="7"/>
        <v>42047.762407407412</v>
      </c>
      <c r="Q146">
        <f t="shared" si="8"/>
        <v>2015</v>
      </c>
      <c r="R146" t="s">
        <v>8348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 s="12">
        <v>1439298052</v>
      </c>
      <c r="J147" s="12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6"/>
        <v>42227.542268518519</v>
      </c>
      <c r="P147" s="10">
        <f t="shared" si="7"/>
        <v>42200.542268518519</v>
      </c>
      <c r="Q147">
        <f t="shared" si="8"/>
        <v>2015</v>
      </c>
      <c r="R147" t="s">
        <v>8348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 s="12">
        <v>1484698998</v>
      </c>
      <c r="J148" s="12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6"/>
        <v>42753.016180555554</v>
      </c>
      <c r="P148" s="10">
        <f t="shared" si="7"/>
        <v>42693.016180555554</v>
      </c>
      <c r="Q148">
        <f t="shared" si="8"/>
        <v>2016</v>
      </c>
      <c r="R148" t="s">
        <v>8348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 s="12">
        <v>1420741080</v>
      </c>
      <c r="J149" s="12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6"/>
        <v>42012.762499999997</v>
      </c>
      <c r="P149" s="10">
        <f t="shared" si="7"/>
        <v>41969.767824074079</v>
      </c>
      <c r="Q149">
        <f t="shared" si="8"/>
        <v>2014</v>
      </c>
      <c r="R149" t="s">
        <v>8348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 s="12">
        <v>1456555536</v>
      </c>
      <c r="J150" s="12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6"/>
        <v>42427.281666666662</v>
      </c>
      <c r="P150" s="10">
        <f t="shared" si="7"/>
        <v>42397.281666666662</v>
      </c>
      <c r="Q150">
        <f t="shared" si="8"/>
        <v>2016</v>
      </c>
      <c r="R150" t="s">
        <v>8348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 s="12">
        <v>1419494400</v>
      </c>
      <c r="J151" s="12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6"/>
        <v>41998.333333333328</v>
      </c>
      <c r="P151" s="10">
        <f t="shared" si="7"/>
        <v>41968.172106481477</v>
      </c>
      <c r="Q151">
        <f t="shared" si="8"/>
        <v>2014</v>
      </c>
      <c r="R151" t="s">
        <v>8348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 s="12">
        <v>1432612382</v>
      </c>
      <c r="J152" s="1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6"/>
        <v>42150.161828703705</v>
      </c>
      <c r="P152" s="10">
        <f t="shared" si="7"/>
        <v>42090.161828703705</v>
      </c>
      <c r="Q152">
        <f t="shared" si="8"/>
        <v>2015</v>
      </c>
      <c r="R152" t="s">
        <v>8348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 s="12">
        <v>1434633191</v>
      </c>
      <c r="J153" s="12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6"/>
        <v>42173.550821759258</v>
      </c>
      <c r="P153" s="10">
        <f t="shared" si="7"/>
        <v>42113.550821759258</v>
      </c>
      <c r="Q153">
        <f t="shared" si="8"/>
        <v>2015</v>
      </c>
      <c r="R153" t="s">
        <v>8348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 s="12">
        <v>1411437100</v>
      </c>
      <c r="J154" s="12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6"/>
        <v>41905.077546296292</v>
      </c>
      <c r="P154" s="10">
        <f t="shared" si="7"/>
        <v>41875.077546296292</v>
      </c>
      <c r="Q154">
        <f t="shared" si="8"/>
        <v>2014</v>
      </c>
      <c r="R154" t="s">
        <v>8348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 s="12">
        <v>1417532644</v>
      </c>
      <c r="J155" s="12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6"/>
        <v>41975.627824074079</v>
      </c>
      <c r="P155" s="10">
        <f t="shared" si="7"/>
        <v>41933.586157407408</v>
      </c>
      <c r="Q155">
        <f t="shared" si="8"/>
        <v>2014</v>
      </c>
      <c r="R155" t="s">
        <v>8348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 s="12">
        <v>1433336895</v>
      </c>
      <c r="J156" s="12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6"/>
        <v>42158.547395833331</v>
      </c>
      <c r="P156" s="10">
        <f t="shared" si="7"/>
        <v>42115.547395833331</v>
      </c>
      <c r="Q156">
        <f t="shared" si="8"/>
        <v>2015</v>
      </c>
      <c r="R156" t="s">
        <v>8348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 s="12">
        <v>1437657935</v>
      </c>
      <c r="J157" s="12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6"/>
        <v>42208.559432870374</v>
      </c>
      <c r="P157" s="10">
        <f t="shared" si="7"/>
        <v>42168.559432870374</v>
      </c>
      <c r="Q157">
        <f t="shared" si="8"/>
        <v>2015</v>
      </c>
      <c r="R157" t="s">
        <v>8348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 s="12">
        <v>1407034796</v>
      </c>
      <c r="J158" s="12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6"/>
        <v>41854.124953703707</v>
      </c>
      <c r="P158" s="10">
        <f t="shared" si="7"/>
        <v>41794.124953703707</v>
      </c>
      <c r="Q158">
        <f t="shared" si="8"/>
        <v>2014</v>
      </c>
      <c r="R158" t="s">
        <v>8348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 s="12">
        <v>1456523572</v>
      </c>
      <c r="J159" s="12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6"/>
        <v>42426.911712962959</v>
      </c>
      <c r="P159" s="10">
        <f t="shared" si="7"/>
        <v>42396.911712962959</v>
      </c>
      <c r="Q159">
        <f t="shared" si="8"/>
        <v>2016</v>
      </c>
      <c r="R159" t="s">
        <v>8348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 s="12">
        <v>1413942628</v>
      </c>
      <c r="J160" s="12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6"/>
        <v>41934.07671296296</v>
      </c>
      <c r="P160" s="10">
        <f t="shared" si="7"/>
        <v>41904.07671296296</v>
      </c>
      <c r="Q160">
        <f t="shared" si="8"/>
        <v>2014</v>
      </c>
      <c r="R160" t="s">
        <v>8348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 s="12">
        <v>1467541545</v>
      </c>
      <c r="J161" s="12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6"/>
        <v>42554.434548611112</v>
      </c>
      <c r="P161" s="10">
        <f t="shared" si="7"/>
        <v>42514.434548611112</v>
      </c>
      <c r="Q161">
        <f t="shared" si="8"/>
        <v>2016</v>
      </c>
      <c r="R161" t="s">
        <v>8348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 s="12">
        <v>1439675691</v>
      </c>
      <c r="J162" s="1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6"/>
        <v>42231.913090277776</v>
      </c>
      <c r="P162" s="10">
        <f t="shared" si="7"/>
        <v>42171.913090277776</v>
      </c>
      <c r="Q162">
        <f t="shared" si="8"/>
        <v>2015</v>
      </c>
      <c r="R162" t="s">
        <v>8348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 s="12">
        <v>1404318595</v>
      </c>
      <c r="J163" s="12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6"/>
        <v>41822.687442129631</v>
      </c>
      <c r="P163" s="10">
        <f t="shared" si="7"/>
        <v>41792.687442129631</v>
      </c>
      <c r="Q163">
        <f t="shared" si="8"/>
        <v>2014</v>
      </c>
      <c r="R163" t="s">
        <v>8348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 s="12">
        <v>1408232520</v>
      </c>
      <c r="J164" s="12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6"/>
        <v>41867.987500000003</v>
      </c>
      <c r="P164" s="10">
        <f t="shared" si="7"/>
        <v>41835.126805555556</v>
      </c>
      <c r="Q164">
        <f t="shared" si="8"/>
        <v>2014</v>
      </c>
      <c r="R164" t="s">
        <v>8348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 s="12">
        <v>1443657600</v>
      </c>
      <c r="J165" s="12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6"/>
        <v>42278</v>
      </c>
      <c r="P165" s="10">
        <f t="shared" si="7"/>
        <v>42243.961273148147</v>
      </c>
      <c r="Q165">
        <f t="shared" si="8"/>
        <v>2015</v>
      </c>
      <c r="R165" t="s">
        <v>8348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 s="12">
        <v>1411150701</v>
      </c>
      <c r="J166" s="12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6"/>
        <v>41901.762743055559</v>
      </c>
      <c r="P166" s="10">
        <f t="shared" si="7"/>
        <v>41841.762743055559</v>
      </c>
      <c r="Q166">
        <f t="shared" si="8"/>
        <v>2014</v>
      </c>
      <c r="R166" t="s">
        <v>8348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 s="12">
        <v>1452613724</v>
      </c>
      <c r="J167" s="12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6"/>
        <v>42381.658842592587</v>
      </c>
      <c r="P167" s="10">
        <f t="shared" si="7"/>
        <v>42351.658842592587</v>
      </c>
      <c r="Q167">
        <f t="shared" si="8"/>
        <v>2015</v>
      </c>
      <c r="R167" t="s">
        <v>8348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 s="12">
        <v>1484531362</v>
      </c>
      <c r="J168" s="12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6"/>
        <v>42751.075949074075</v>
      </c>
      <c r="P168" s="10">
        <f t="shared" si="7"/>
        <v>42721.075949074075</v>
      </c>
      <c r="Q168">
        <f t="shared" si="8"/>
        <v>2016</v>
      </c>
      <c r="R168" t="s">
        <v>8348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 s="12">
        <v>1438726535</v>
      </c>
      <c r="J169" s="12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6"/>
        <v>42220.927488425921</v>
      </c>
      <c r="P169" s="10">
        <f t="shared" si="7"/>
        <v>42160.927488425921</v>
      </c>
      <c r="Q169">
        <f t="shared" si="8"/>
        <v>2015</v>
      </c>
      <c r="R169" t="s">
        <v>8348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 s="12">
        <v>1426791770</v>
      </c>
      <c r="J170" s="12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6"/>
        <v>42082.793634259258</v>
      </c>
      <c r="P170" s="10">
        <f t="shared" si="7"/>
        <v>42052.83530092593</v>
      </c>
      <c r="Q170">
        <f t="shared" si="8"/>
        <v>2015</v>
      </c>
      <c r="R170" t="s">
        <v>8348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 s="12">
        <v>1413634059</v>
      </c>
      <c r="J171" s="12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6"/>
        <v>41930.505312499998</v>
      </c>
      <c r="P171" s="10">
        <f t="shared" si="7"/>
        <v>41900.505312499998</v>
      </c>
      <c r="Q171">
        <f t="shared" si="8"/>
        <v>2014</v>
      </c>
      <c r="R171" t="s">
        <v>8348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 s="12">
        <v>1440912480</v>
      </c>
      <c r="J172" s="1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6"/>
        <v>42246.227777777778</v>
      </c>
      <c r="P172" s="10">
        <f t="shared" si="7"/>
        <v>42216.977812500001</v>
      </c>
      <c r="Q172">
        <f t="shared" si="8"/>
        <v>2015</v>
      </c>
      <c r="R172" t="s">
        <v>8348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 s="12">
        <v>1470975614</v>
      </c>
      <c r="J173" s="12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6"/>
        <v>42594.180717592593</v>
      </c>
      <c r="P173" s="10">
        <f t="shared" si="7"/>
        <v>42534.180717592593</v>
      </c>
      <c r="Q173">
        <f t="shared" si="8"/>
        <v>2016</v>
      </c>
      <c r="R173" t="s">
        <v>8348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 s="12">
        <v>1426753723</v>
      </c>
      <c r="J174" s="12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6"/>
        <v>42082.353275462963</v>
      </c>
      <c r="P174" s="10">
        <f t="shared" si="7"/>
        <v>42047.394942129627</v>
      </c>
      <c r="Q174">
        <f t="shared" si="8"/>
        <v>2015</v>
      </c>
      <c r="R174" t="s">
        <v>8348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 s="12">
        <v>1425131108</v>
      </c>
      <c r="J175" s="12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6"/>
        <v>42063.573009259257</v>
      </c>
      <c r="P175" s="10">
        <f t="shared" si="7"/>
        <v>42033.573009259257</v>
      </c>
      <c r="Q175">
        <f t="shared" si="8"/>
        <v>2015</v>
      </c>
      <c r="R175" t="s">
        <v>8348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 s="12">
        <v>1431108776</v>
      </c>
      <c r="J176" s="12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6"/>
        <v>42132.758981481486</v>
      </c>
      <c r="P176" s="10">
        <f t="shared" si="7"/>
        <v>42072.758981481486</v>
      </c>
      <c r="Q176">
        <f t="shared" si="8"/>
        <v>2015</v>
      </c>
      <c r="R176" t="s">
        <v>8348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 s="12">
        <v>1409337611</v>
      </c>
      <c r="J177" s="12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6"/>
        <v>41880.777905092589</v>
      </c>
      <c r="P177" s="10">
        <f t="shared" si="7"/>
        <v>41855.777905092589</v>
      </c>
      <c r="Q177">
        <f t="shared" si="8"/>
        <v>2014</v>
      </c>
      <c r="R177" t="s">
        <v>8348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 s="12">
        <v>1438803999</v>
      </c>
      <c r="J178" s="12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6"/>
        <v>42221.824062500003</v>
      </c>
      <c r="P178" s="10">
        <f t="shared" si="7"/>
        <v>42191.824062500003</v>
      </c>
      <c r="Q178">
        <f t="shared" si="8"/>
        <v>2015</v>
      </c>
      <c r="R178" t="s">
        <v>8348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 s="12">
        <v>1427155726</v>
      </c>
      <c r="J179" s="12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6"/>
        <v>42087.00608796296</v>
      </c>
      <c r="P179" s="10">
        <f t="shared" si="7"/>
        <v>42070.047754629632</v>
      </c>
      <c r="Q179">
        <f t="shared" si="8"/>
        <v>2015</v>
      </c>
      <c r="R179" t="s">
        <v>8348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 s="12">
        <v>1448582145</v>
      </c>
      <c r="J180" s="12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6"/>
        <v>42334.997048611112</v>
      </c>
      <c r="P180" s="10">
        <f t="shared" si="7"/>
        <v>42304.955381944441</v>
      </c>
      <c r="Q180">
        <f t="shared" si="8"/>
        <v>2015</v>
      </c>
      <c r="R180" t="s">
        <v>8348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 s="12">
        <v>1457056555</v>
      </c>
      <c r="J181" s="12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6"/>
        <v>42433.080497685187</v>
      </c>
      <c r="P181" s="10">
        <f t="shared" si="7"/>
        <v>42403.080497685187</v>
      </c>
      <c r="Q181">
        <f t="shared" si="8"/>
        <v>2016</v>
      </c>
      <c r="R181" t="s">
        <v>8348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 s="12">
        <v>1428951600</v>
      </c>
      <c r="J182" s="1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6"/>
        <v>42107.791666666672</v>
      </c>
      <c r="P182" s="10">
        <f t="shared" si="7"/>
        <v>42067.991238425922</v>
      </c>
      <c r="Q182">
        <f t="shared" si="8"/>
        <v>2015</v>
      </c>
      <c r="R182" t="s">
        <v>8348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 s="12">
        <v>1434995295</v>
      </c>
      <c r="J183" s="12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6"/>
        <v>42177.741840277777</v>
      </c>
      <c r="P183" s="10">
        <f t="shared" si="7"/>
        <v>42147.741840277777</v>
      </c>
      <c r="Q183">
        <f t="shared" si="8"/>
        <v>2015</v>
      </c>
      <c r="R183" t="s">
        <v>8348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 s="12">
        <v>1483748232</v>
      </c>
      <c r="J184" s="12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6"/>
        <v>42742.011944444443</v>
      </c>
      <c r="P184" s="10">
        <f t="shared" si="7"/>
        <v>42712.011944444443</v>
      </c>
      <c r="Q184">
        <f t="shared" si="8"/>
        <v>2016</v>
      </c>
      <c r="R184" t="s">
        <v>8348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 s="12">
        <v>1417033610</v>
      </c>
      <c r="J185" s="12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6"/>
        <v>41969.851967592593</v>
      </c>
      <c r="P185" s="10">
        <f t="shared" si="7"/>
        <v>41939.810300925928</v>
      </c>
      <c r="Q185">
        <f t="shared" si="8"/>
        <v>2014</v>
      </c>
      <c r="R185" t="s">
        <v>8348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 s="12">
        <v>1409543940</v>
      </c>
      <c r="J186" s="12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6"/>
        <v>41883.165972222225</v>
      </c>
      <c r="P186" s="10">
        <f t="shared" si="7"/>
        <v>41825.791226851856</v>
      </c>
      <c r="Q186">
        <f t="shared" si="8"/>
        <v>2014</v>
      </c>
      <c r="R186" t="s">
        <v>8348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 s="12">
        <v>1471557139</v>
      </c>
      <c r="J187" s="12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6"/>
        <v>42600.91133101852</v>
      </c>
      <c r="P187" s="10">
        <f t="shared" si="7"/>
        <v>42570.91133101852</v>
      </c>
      <c r="Q187">
        <f t="shared" si="8"/>
        <v>2016</v>
      </c>
      <c r="R187" t="s">
        <v>8348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 s="12">
        <v>1488571200</v>
      </c>
      <c r="J188" s="12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6"/>
        <v>42797.833333333328</v>
      </c>
      <c r="P188" s="10">
        <f t="shared" si="7"/>
        <v>42767.812893518523</v>
      </c>
      <c r="Q188">
        <f t="shared" si="8"/>
        <v>2017</v>
      </c>
      <c r="R188" t="s">
        <v>8348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 s="12">
        <v>1437461940</v>
      </c>
      <c r="J189" s="12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6"/>
        <v>42206.290972222225</v>
      </c>
      <c r="P189" s="10">
        <f t="shared" si="7"/>
        <v>42182.234456018516</v>
      </c>
      <c r="Q189">
        <f t="shared" si="8"/>
        <v>2015</v>
      </c>
      <c r="R189" t="s">
        <v>8348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 s="12">
        <v>1409891015</v>
      </c>
      <c r="J190" s="12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6"/>
        <v>41887.18304398148</v>
      </c>
      <c r="P190" s="10">
        <f t="shared" si="7"/>
        <v>41857.18304398148</v>
      </c>
      <c r="Q190">
        <f t="shared" si="8"/>
        <v>2014</v>
      </c>
      <c r="R190" t="s">
        <v>8348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 s="12">
        <v>1472920477</v>
      </c>
      <c r="J191" s="12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6"/>
        <v>42616.690706018519</v>
      </c>
      <c r="P191" s="10">
        <f t="shared" si="7"/>
        <v>42556.690706018519</v>
      </c>
      <c r="Q191">
        <f t="shared" si="8"/>
        <v>2016</v>
      </c>
      <c r="R191" t="s">
        <v>8348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 s="12">
        <v>1466091446</v>
      </c>
      <c r="J192" s="1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6"/>
        <v>42537.650995370372</v>
      </c>
      <c r="P192" s="10">
        <f t="shared" si="7"/>
        <v>42527.650995370372</v>
      </c>
      <c r="Q192">
        <f t="shared" si="8"/>
        <v>2016</v>
      </c>
      <c r="R192" t="s">
        <v>8348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 s="12">
        <v>1443782138</v>
      </c>
      <c r="J193" s="12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6"/>
        <v>42279.441412037035</v>
      </c>
      <c r="P193" s="10">
        <f t="shared" si="7"/>
        <v>42239.441412037035</v>
      </c>
      <c r="Q193">
        <f t="shared" si="8"/>
        <v>2015</v>
      </c>
      <c r="R193" t="s">
        <v>8348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 s="12">
        <v>1413572432</v>
      </c>
      <c r="J194" s="12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6"/>
        <v>41929.792037037041</v>
      </c>
      <c r="P194" s="10">
        <f t="shared" si="7"/>
        <v>41899.792037037041</v>
      </c>
      <c r="Q194">
        <f t="shared" si="8"/>
        <v>2014</v>
      </c>
      <c r="R194" t="s">
        <v>8348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 s="12">
        <v>1417217166</v>
      </c>
      <c r="J195" s="12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9">DATE(1970,1,1)+I195/86400</f>
        <v>41971.976458333331</v>
      </c>
      <c r="P195" s="10">
        <f t="shared" ref="P195:P258" si="10">DATE(1970,1,1)+J195/86400</f>
        <v>41911.934791666667</v>
      </c>
      <c r="Q195">
        <f t="shared" ref="Q195:Q258" si="11">YEAR(P:P)</f>
        <v>2014</v>
      </c>
      <c r="R195" t="s">
        <v>8348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 s="12">
        <v>1457308531</v>
      </c>
      <c r="J196" s="12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9"/>
        <v>42435.996886574074</v>
      </c>
      <c r="P196" s="10">
        <f t="shared" si="10"/>
        <v>42375.996886574074</v>
      </c>
      <c r="Q196">
        <f t="shared" si="11"/>
        <v>2016</v>
      </c>
      <c r="R196" t="s">
        <v>8348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 s="12">
        <v>1436544332</v>
      </c>
      <c r="J197" s="12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9"/>
        <v>42195.67050925926</v>
      </c>
      <c r="P197" s="10">
        <f t="shared" si="10"/>
        <v>42135.67050925926</v>
      </c>
      <c r="Q197">
        <f t="shared" si="11"/>
        <v>2015</v>
      </c>
      <c r="R197" t="s">
        <v>8348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 s="12">
        <v>1444510800</v>
      </c>
      <c r="J198" s="12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9"/>
        <v>42287.875</v>
      </c>
      <c r="P198" s="10">
        <f t="shared" si="10"/>
        <v>42259.542800925927</v>
      </c>
      <c r="Q198">
        <f t="shared" si="11"/>
        <v>2015</v>
      </c>
      <c r="R198" t="s">
        <v>8348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 s="12">
        <v>1487365200</v>
      </c>
      <c r="J199" s="12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9"/>
        <v>42783.875</v>
      </c>
      <c r="P199" s="10">
        <f t="shared" si="10"/>
        <v>42741.848379629635</v>
      </c>
      <c r="Q199">
        <f t="shared" si="11"/>
        <v>2017</v>
      </c>
      <c r="R199" t="s">
        <v>8348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 s="12">
        <v>1412500322</v>
      </c>
      <c r="J200" s="12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9"/>
        <v>41917.383356481485</v>
      </c>
      <c r="P200" s="10">
        <f t="shared" si="10"/>
        <v>41887.383356481485</v>
      </c>
      <c r="Q200">
        <f t="shared" si="11"/>
        <v>2014</v>
      </c>
      <c r="R200" t="s">
        <v>8348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 s="12">
        <v>1472698702</v>
      </c>
      <c r="J201" s="12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9"/>
        <v>42614.123865740738</v>
      </c>
      <c r="P201" s="10">
        <f t="shared" si="10"/>
        <v>42584.123865740738</v>
      </c>
      <c r="Q201">
        <f t="shared" si="11"/>
        <v>2016</v>
      </c>
      <c r="R201" t="s">
        <v>8348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 s="12">
        <v>1410746403</v>
      </c>
      <c r="J202" s="1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9"/>
        <v>41897.083368055552</v>
      </c>
      <c r="P202" s="10">
        <f t="shared" si="10"/>
        <v>41867.083368055552</v>
      </c>
      <c r="Q202">
        <f t="shared" si="11"/>
        <v>2014</v>
      </c>
      <c r="R202" t="s">
        <v>8348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 s="12">
        <v>1423424329</v>
      </c>
      <c r="J203" s="12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9"/>
        <v>42043.818622685183</v>
      </c>
      <c r="P203" s="10">
        <f t="shared" si="10"/>
        <v>42023.818622685183</v>
      </c>
      <c r="Q203">
        <f t="shared" si="11"/>
        <v>2015</v>
      </c>
      <c r="R203" t="s">
        <v>8348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 s="12">
        <v>1444337940</v>
      </c>
      <c r="J204" s="12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9"/>
        <v>42285.874305555553</v>
      </c>
      <c r="P204" s="10">
        <f t="shared" si="10"/>
        <v>42255.927824074075</v>
      </c>
      <c r="Q204">
        <f t="shared" si="11"/>
        <v>2015</v>
      </c>
      <c r="R204" t="s">
        <v>8348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 s="12">
        <v>1422562864</v>
      </c>
      <c r="J205" s="12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9"/>
        <v>42033.847962962958</v>
      </c>
      <c r="P205" s="10">
        <f t="shared" si="10"/>
        <v>41973.847962962958</v>
      </c>
      <c r="Q205">
        <f t="shared" si="11"/>
        <v>2014</v>
      </c>
      <c r="R205" t="s">
        <v>8348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 s="12">
        <v>1470319203</v>
      </c>
      <c r="J206" s="12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9"/>
        <v>42586.583368055552</v>
      </c>
      <c r="P206" s="10">
        <f t="shared" si="10"/>
        <v>42556.583368055552</v>
      </c>
      <c r="Q206">
        <f t="shared" si="11"/>
        <v>2016</v>
      </c>
      <c r="R206" t="s">
        <v>8348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 s="12">
        <v>1444144222</v>
      </c>
      <c r="J207" s="12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9"/>
        <v>42283.632199074069</v>
      </c>
      <c r="P207" s="10">
        <f t="shared" si="10"/>
        <v>42248.632199074069</v>
      </c>
      <c r="Q207">
        <f t="shared" si="11"/>
        <v>2015</v>
      </c>
      <c r="R207" t="s">
        <v>8348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 s="12">
        <v>1470441983</v>
      </c>
      <c r="J208" s="12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9"/>
        <v>42588.004432870366</v>
      </c>
      <c r="P208" s="10">
        <f t="shared" si="10"/>
        <v>42567.004432870366</v>
      </c>
      <c r="Q208">
        <f t="shared" si="11"/>
        <v>2016</v>
      </c>
      <c r="R208" t="s">
        <v>8348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 s="12">
        <v>1420346638</v>
      </c>
      <c r="J209" s="12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9"/>
        <v>42008.197199074071</v>
      </c>
      <c r="P209" s="10">
        <f t="shared" si="10"/>
        <v>41978.197199074071</v>
      </c>
      <c r="Q209">
        <f t="shared" si="11"/>
        <v>2014</v>
      </c>
      <c r="R209" t="s">
        <v>8348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 s="12">
        <v>1418719967</v>
      </c>
      <c r="J210" s="12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9"/>
        <v>41989.369988425926</v>
      </c>
      <c r="P210" s="10">
        <f t="shared" si="10"/>
        <v>41959.369988425926</v>
      </c>
      <c r="Q210">
        <f t="shared" si="11"/>
        <v>2014</v>
      </c>
      <c r="R210" t="s">
        <v>8348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 s="12">
        <v>1436566135</v>
      </c>
      <c r="J211" s="12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9"/>
        <v>42195.922858796301</v>
      </c>
      <c r="P211" s="10">
        <f t="shared" si="10"/>
        <v>42165.922858796301</v>
      </c>
      <c r="Q211">
        <f t="shared" si="11"/>
        <v>2015</v>
      </c>
      <c r="R211" t="s">
        <v>8348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 s="12">
        <v>1443675600</v>
      </c>
      <c r="J212" s="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9"/>
        <v>42278.208333333328</v>
      </c>
      <c r="P212" s="10">
        <f t="shared" si="10"/>
        <v>42249.064722222218</v>
      </c>
      <c r="Q212">
        <f t="shared" si="11"/>
        <v>2015</v>
      </c>
      <c r="R212" t="s">
        <v>8348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 s="12">
        <v>1442634617</v>
      </c>
      <c r="J213" s="12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9"/>
        <v>42266.159918981481</v>
      </c>
      <c r="P213" s="10">
        <f t="shared" si="10"/>
        <v>42236.159918981481</v>
      </c>
      <c r="Q213">
        <f t="shared" si="11"/>
        <v>2015</v>
      </c>
      <c r="R213" t="s">
        <v>8348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 s="12">
        <v>1460837320</v>
      </c>
      <c r="J214" s="12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9"/>
        <v>42476.839351851857</v>
      </c>
      <c r="P214" s="10">
        <f t="shared" si="10"/>
        <v>42416.881018518514</v>
      </c>
      <c r="Q214">
        <f t="shared" si="11"/>
        <v>2016</v>
      </c>
      <c r="R214" t="s">
        <v>8348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 s="12">
        <v>1439734001</v>
      </c>
      <c r="J215" s="12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9"/>
        <v>42232.587974537033</v>
      </c>
      <c r="P215" s="10">
        <f t="shared" si="10"/>
        <v>42202.594293981485</v>
      </c>
      <c r="Q215">
        <f t="shared" si="11"/>
        <v>2015</v>
      </c>
      <c r="R215" t="s">
        <v>8348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 s="12">
        <v>1425655349</v>
      </c>
      <c r="J216" s="12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9"/>
        <v>42069.64061342593</v>
      </c>
      <c r="P216" s="10">
        <f t="shared" si="10"/>
        <v>42009.64061342593</v>
      </c>
      <c r="Q216">
        <f t="shared" si="11"/>
        <v>2015</v>
      </c>
      <c r="R216" t="s">
        <v>8348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 s="12">
        <v>1455753540</v>
      </c>
      <c r="J217" s="12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9"/>
        <v>42417.999305555553</v>
      </c>
      <c r="P217" s="10">
        <f t="shared" si="10"/>
        <v>42375.230115740742</v>
      </c>
      <c r="Q217">
        <f t="shared" si="11"/>
        <v>2016</v>
      </c>
      <c r="R217" t="s">
        <v>8348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 s="12">
        <v>1429740037</v>
      </c>
      <c r="J218" s="12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9"/>
        <v>42116.917094907403</v>
      </c>
      <c r="P218" s="10">
        <f t="shared" si="10"/>
        <v>42066.958761574075</v>
      </c>
      <c r="Q218">
        <f t="shared" si="11"/>
        <v>2015</v>
      </c>
      <c r="R218" t="s">
        <v>8348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 s="12">
        <v>1419780149</v>
      </c>
      <c r="J219" s="12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9"/>
        <v>42001.64061342593</v>
      </c>
      <c r="P219" s="10">
        <f t="shared" si="10"/>
        <v>41970.64061342593</v>
      </c>
      <c r="Q219">
        <f t="shared" si="11"/>
        <v>2014</v>
      </c>
      <c r="R219" t="s">
        <v>8348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 s="12">
        <v>1431702289</v>
      </c>
      <c r="J220" s="12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9"/>
        <v>42139.628344907411</v>
      </c>
      <c r="P220" s="10">
        <f t="shared" si="10"/>
        <v>42079.628344907411</v>
      </c>
      <c r="Q220">
        <f t="shared" si="11"/>
        <v>2015</v>
      </c>
      <c r="R220" t="s">
        <v>8348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 s="12">
        <v>1459493940</v>
      </c>
      <c r="J221" s="12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9"/>
        <v>42461.290972222225</v>
      </c>
      <c r="P221" s="10">
        <f t="shared" si="10"/>
        <v>42429.326678240745</v>
      </c>
      <c r="Q221">
        <f t="shared" si="11"/>
        <v>2016</v>
      </c>
      <c r="R221" t="s">
        <v>8348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 s="12">
        <v>1440101160</v>
      </c>
      <c r="J222" s="1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9"/>
        <v>42236.837500000001</v>
      </c>
      <c r="P222" s="10">
        <f t="shared" si="10"/>
        <v>42195.643865740742</v>
      </c>
      <c r="Q222">
        <f t="shared" si="11"/>
        <v>2015</v>
      </c>
      <c r="R222" t="s">
        <v>8348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 s="12">
        <v>1427569564</v>
      </c>
      <c r="J223" s="12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9"/>
        <v>42091.79587962963</v>
      </c>
      <c r="P223" s="10">
        <f t="shared" si="10"/>
        <v>42031.837546296301</v>
      </c>
      <c r="Q223">
        <f t="shared" si="11"/>
        <v>2015</v>
      </c>
      <c r="R223" t="s">
        <v>8348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 s="12">
        <v>1427423940</v>
      </c>
      <c r="J224" s="12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9"/>
        <v>42090.110416666663</v>
      </c>
      <c r="P224" s="10">
        <f t="shared" si="10"/>
        <v>42031.769884259258</v>
      </c>
      <c r="Q224">
        <f t="shared" si="11"/>
        <v>2015</v>
      </c>
      <c r="R224" t="s">
        <v>8348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 s="12">
        <v>1463879100</v>
      </c>
      <c r="J225" s="12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9"/>
        <v>42512.045138888891</v>
      </c>
      <c r="P225" s="10">
        <f t="shared" si="10"/>
        <v>42482.048032407409</v>
      </c>
      <c r="Q225">
        <f t="shared" si="11"/>
        <v>2016</v>
      </c>
      <c r="R225" t="s">
        <v>8348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 s="12">
        <v>1436506726</v>
      </c>
      <c r="J226" s="12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9"/>
        <v>42195.235254629632</v>
      </c>
      <c r="P226" s="10">
        <f t="shared" si="10"/>
        <v>42135.235254629632</v>
      </c>
      <c r="Q226">
        <f t="shared" si="11"/>
        <v>2015</v>
      </c>
      <c r="R226" t="s">
        <v>8348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 s="12">
        <v>1460153054</v>
      </c>
      <c r="J227" s="12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9"/>
        <v>42468.919606481482</v>
      </c>
      <c r="P227" s="10">
        <f t="shared" si="10"/>
        <v>42438.961273148147</v>
      </c>
      <c r="Q227">
        <f t="shared" si="11"/>
        <v>2016</v>
      </c>
      <c r="R227" t="s">
        <v>8348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 s="12">
        <v>1433064540</v>
      </c>
      <c r="J228" s="12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9"/>
        <v>42155.395138888889</v>
      </c>
      <c r="P228" s="10">
        <f t="shared" si="10"/>
        <v>42106.666018518517</v>
      </c>
      <c r="Q228">
        <f t="shared" si="11"/>
        <v>2015</v>
      </c>
      <c r="R228" t="s">
        <v>8348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 s="12">
        <v>1436477241</v>
      </c>
      <c r="J229" s="12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9"/>
        <v>42194.893993055557</v>
      </c>
      <c r="P229" s="10">
        <f t="shared" si="10"/>
        <v>42164.893993055557</v>
      </c>
      <c r="Q229">
        <f t="shared" si="11"/>
        <v>2015</v>
      </c>
      <c r="R229" t="s">
        <v>8348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 s="12">
        <v>1433176105</v>
      </c>
      <c r="J230" s="12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9"/>
        <v>42156.686400462961</v>
      </c>
      <c r="P230" s="10">
        <f t="shared" si="10"/>
        <v>42096.686400462961</v>
      </c>
      <c r="Q230">
        <f t="shared" si="11"/>
        <v>2015</v>
      </c>
      <c r="R230" t="s">
        <v>8348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 s="12">
        <v>1455402297</v>
      </c>
      <c r="J231" s="12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9"/>
        <v>42413.933993055558</v>
      </c>
      <c r="P231" s="10">
        <f t="shared" si="10"/>
        <v>42383.933993055558</v>
      </c>
      <c r="Q231">
        <f t="shared" si="11"/>
        <v>2016</v>
      </c>
      <c r="R231" t="s">
        <v>8348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 s="12">
        <v>1433443151</v>
      </c>
      <c r="J232" s="1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9"/>
        <v>42159.77721064815</v>
      </c>
      <c r="P232" s="10">
        <f t="shared" si="10"/>
        <v>42129.77721064815</v>
      </c>
      <c r="Q232">
        <f t="shared" si="11"/>
        <v>2015</v>
      </c>
      <c r="R232" t="s">
        <v>8348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 s="12">
        <v>1451775651</v>
      </c>
      <c r="J233" s="12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9"/>
        <v>42371.958923611106</v>
      </c>
      <c r="P233" s="10">
        <f t="shared" si="10"/>
        <v>42341.958923611106</v>
      </c>
      <c r="Q233">
        <f t="shared" si="11"/>
        <v>2015</v>
      </c>
      <c r="R233" t="s">
        <v>8348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 s="12">
        <v>1425066546</v>
      </c>
      <c r="J234" s="12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9"/>
        <v>42062.82576388889</v>
      </c>
      <c r="P234" s="10">
        <f t="shared" si="10"/>
        <v>42032.82576388889</v>
      </c>
      <c r="Q234">
        <f t="shared" si="11"/>
        <v>2015</v>
      </c>
      <c r="R234" t="s">
        <v>8348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 s="12">
        <v>1475185972</v>
      </c>
      <c r="J235" s="12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9"/>
        <v>42642.911712962959</v>
      </c>
      <c r="P235" s="10">
        <f t="shared" si="10"/>
        <v>42612.911712962959</v>
      </c>
      <c r="Q235">
        <f t="shared" si="11"/>
        <v>2016</v>
      </c>
      <c r="R235" t="s">
        <v>8348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 s="12">
        <v>1434847859</v>
      </c>
      <c r="J236" s="12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9"/>
        <v>42176.035405092596</v>
      </c>
      <c r="P236" s="10">
        <f t="shared" si="10"/>
        <v>42136.035405092596</v>
      </c>
      <c r="Q236">
        <f t="shared" si="11"/>
        <v>2015</v>
      </c>
      <c r="R236" t="s">
        <v>8348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 s="12">
        <v>1436478497</v>
      </c>
      <c r="J237" s="12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9"/>
        <v>42194.908530092594</v>
      </c>
      <c r="P237" s="10">
        <f t="shared" si="10"/>
        <v>42164.908530092594</v>
      </c>
      <c r="Q237">
        <f t="shared" si="11"/>
        <v>2015</v>
      </c>
      <c r="R237" t="s">
        <v>8348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 s="12">
        <v>1451952000</v>
      </c>
      <c r="J238" s="12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9"/>
        <v>42374</v>
      </c>
      <c r="P238" s="10">
        <f t="shared" si="10"/>
        <v>42321.084479166668</v>
      </c>
      <c r="Q238">
        <f t="shared" si="11"/>
        <v>2015</v>
      </c>
      <c r="R238" t="s">
        <v>8348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 s="12">
        <v>1457445069</v>
      </c>
      <c r="J239" s="12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9"/>
        <v>42437.577187499999</v>
      </c>
      <c r="P239" s="10">
        <f t="shared" si="10"/>
        <v>42377.577187499999</v>
      </c>
      <c r="Q239">
        <f t="shared" si="11"/>
        <v>2016</v>
      </c>
      <c r="R239" t="s">
        <v>8348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 s="12">
        <v>1483088400</v>
      </c>
      <c r="J240" s="12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9"/>
        <v>42734.375</v>
      </c>
      <c r="P240" s="10">
        <f t="shared" si="10"/>
        <v>42713.962500000001</v>
      </c>
      <c r="Q240">
        <f t="shared" si="11"/>
        <v>2016</v>
      </c>
      <c r="R240" t="s">
        <v>8348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 s="12">
        <v>1446984000</v>
      </c>
      <c r="J241" s="12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9"/>
        <v>42316.5</v>
      </c>
      <c r="P241" s="10">
        <f t="shared" si="10"/>
        <v>42297.110300925924</v>
      </c>
      <c r="Q241">
        <f t="shared" si="11"/>
        <v>2015</v>
      </c>
      <c r="R241" t="s">
        <v>8348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 s="12">
        <v>1367773211</v>
      </c>
      <c r="J242" s="1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9"/>
        <v>41399.708460648151</v>
      </c>
      <c r="P242" s="10">
        <f t="shared" si="10"/>
        <v>41354.708460648151</v>
      </c>
      <c r="Q242">
        <f t="shared" si="11"/>
        <v>2013</v>
      </c>
      <c r="R242" t="s">
        <v>8348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 s="12">
        <v>1419180304</v>
      </c>
      <c r="J243" s="12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9"/>
        <v>41994.697962962964</v>
      </c>
      <c r="P243" s="10">
        <f t="shared" si="10"/>
        <v>41949.697962962964</v>
      </c>
      <c r="Q243">
        <f t="shared" si="11"/>
        <v>2014</v>
      </c>
      <c r="R243" t="s">
        <v>8348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 s="12">
        <v>1324381790</v>
      </c>
      <c r="J244" s="12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9"/>
        <v>40897.492939814816</v>
      </c>
      <c r="P244" s="10">
        <f t="shared" si="10"/>
        <v>40862.492939814816</v>
      </c>
      <c r="Q244">
        <f t="shared" si="11"/>
        <v>2011</v>
      </c>
      <c r="R244" t="s">
        <v>8348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 s="12">
        <v>1393031304</v>
      </c>
      <c r="J245" s="12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9"/>
        <v>41692.047500000001</v>
      </c>
      <c r="P245" s="10">
        <f t="shared" si="10"/>
        <v>41662.047500000001</v>
      </c>
      <c r="Q245">
        <f t="shared" si="11"/>
        <v>2014</v>
      </c>
      <c r="R245" t="s">
        <v>8348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 s="12">
        <v>1268723160</v>
      </c>
      <c r="J246" s="12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9"/>
        <v>40253.295833333337</v>
      </c>
      <c r="P246" s="10">
        <f t="shared" si="10"/>
        <v>40213.323599537034</v>
      </c>
      <c r="Q246">
        <f t="shared" si="11"/>
        <v>2010</v>
      </c>
      <c r="R246" t="s">
        <v>8348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 s="12">
        <v>1345079785</v>
      </c>
      <c r="J247" s="12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9"/>
        <v>41137.053067129629</v>
      </c>
      <c r="P247" s="10">
        <f t="shared" si="10"/>
        <v>41107.053067129629</v>
      </c>
      <c r="Q247">
        <f t="shared" si="11"/>
        <v>2012</v>
      </c>
      <c r="R247" t="s">
        <v>8348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 s="12">
        <v>1292665405</v>
      </c>
      <c r="J248" s="12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9"/>
        <v>40530.405150462961</v>
      </c>
      <c r="P248" s="10">
        <f t="shared" si="10"/>
        <v>40480.363483796296</v>
      </c>
      <c r="Q248">
        <f t="shared" si="11"/>
        <v>2010</v>
      </c>
      <c r="R248" t="s">
        <v>8348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 s="12">
        <v>1287200340</v>
      </c>
      <c r="J249" s="12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9"/>
        <v>40467.152083333334</v>
      </c>
      <c r="P249" s="10">
        <f t="shared" si="10"/>
        <v>40430.604328703703</v>
      </c>
      <c r="Q249">
        <f t="shared" si="11"/>
        <v>2010</v>
      </c>
      <c r="R249" t="s">
        <v>8348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 s="12">
        <v>1325961309</v>
      </c>
      <c r="J250" s="12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9"/>
        <v>40915.774409722224</v>
      </c>
      <c r="P250" s="10">
        <f t="shared" si="10"/>
        <v>40870.774409722224</v>
      </c>
      <c r="Q250">
        <f t="shared" si="11"/>
        <v>2011</v>
      </c>
      <c r="R250" t="s">
        <v>8348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 s="12">
        <v>1282498800</v>
      </c>
      <c r="J251" s="12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9"/>
        <v>40412.736111111109</v>
      </c>
      <c r="P251" s="10">
        <f t="shared" si="10"/>
        <v>40332.923842592594</v>
      </c>
      <c r="Q251">
        <f t="shared" si="11"/>
        <v>2010</v>
      </c>
      <c r="R251" t="s">
        <v>8348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 s="12">
        <v>1370525691</v>
      </c>
      <c r="J252" s="1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9"/>
        <v>41431.565868055557</v>
      </c>
      <c r="P252" s="10">
        <f t="shared" si="10"/>
        <v>41401.565868055557</v>
      </c>
      <c r="Q252">
        <f t="shared" si="11"/>
        <v>2013</v>
      </c>
      <c r="R252" t="s">
        <v>8348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 s="12">
        <v>1337194800</v>
      </c>
      <c r="J253" s="12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9"/>
        <v>41045.791666666664</v>
      </c>
      <c r="P253" s="10">
        <f t="shared" si="10"/>
        <v>41013.787569444445</v>
      </c>
      <c r="Q253">
        <f t="shared" si="11"/>
        <v>2012</v>
      </c>
      <c r="R253" t="s">
        <v>8348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 s="12">
        <v>1275364740</v>
      </c>
      <c r="J254" s="12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9"/>
        <v>40330.165972222225</v>
      </c>
      <c r="P254" s="10">
        <f t="shared" si="10"/>
        <v>40266.66270833333</v>
      </c>
      <c r="Q254">
        <f t="shared" si="11"/>
        <v>2010</v>
      </c>
      <c r="R254" t="s">
        <v>8348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 s="12">
        <v>1329320235</v>
      </c>
      <c r="J255" s="12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9"/>
        <v>40954.650868055556</v>
      </c>
      <c r="P255" s="10">
        <f t="shared" si="10"/>
        <v>40924.650868055556</v>
      </c>
      <c r="Q255">
        <f t="shared" si="11"/>
        <v>2012</v>
      </c>
      <c r="R255" t="s">
        <v>8348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 s="12">
        <v>1445047200</v>
      </c>
      <c r="J256" s="12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9"/>
        <v>42294.083333333328</v>
      </c>
      <c r="P256" s="10">
        <f t="shared" si="10"/>
        <v>42263.952662037038</v>
      </c>
      <c r="Q256">
        <f t="shared" si="11"/>
        <v>2015</v>
      </c>
      <c r="R256" t="s">
        <v>8348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 s="12">
        <v>1300275482</v>
      </c>
      <c r="J257" s="12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9"/>
        <v>40618.48474537037</v>
      </c>
      <c r="P257" s="10">
        <f t="shared" si="10"/>
        <v>40588.526412037041</v>
      </c>
      <c r="Q257">
        <f t="shared" si="11"/>
        <v>2011</v>
      </c>
      <c r="R257" t="s">
        <v>8348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 s="12">
        <v>1363458467</v>
      </c>
      <c r="J258" s="12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9"/>
        <v>41349.769293981481</v>
      </c>
      <c r="P258" s="10">
        <f t="shared" si="10"/>
        <v>41319.769293981481</v>
      </c>
      <c r="Q258">
        <f t="shared" si="11"/>
        <v>2013</v>
      </c>
      <c r="R258" t="s">
        <v>8348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 s="12">
        <v>1463670162</v>
      </c>
      <c r="J259" s="12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12">DATE(1970,1,1)+I259/86400</f>
        <v>42509.626875000002</v>
      </c>
      <c r="P259" s="10">
        <f t="shared" ref="P259:P322" si="13">DATE(1970,1,1)+J259/86400</f>
        <v>42479.626875000002</v>
      </c>
      <c r="Q259">
        <f t="shared" ref="Q259:Q322" si="14">YEAR(P:P)</f>
        <v>2016</v>
      </c>
      <c r="R259" t="s">
        <v>8348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 s="12">
        <v>1308359666</v>
      </c>
      <c r="J260" s="12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12"/>
        <v>40712.051689814813</v>
      </c>
      <c r="P260" s="10">
        <f t="shared" si="13"/>
        <v>40682.051689814813</v>
      </c>
      <c r="Q260">
        <f t="shared" si="14"/>
        <v>2011</v>
      </c>
      <c r="R260" t="s">
        <v>8348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 s="12">
        <v>1428514969</v>
      </c>
      <c r="J261" s="12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12"/>
        <v>42102.738067129627</v>
      </c>
      <c r="P261" s="10">
        <f t="shared" si="13"/>
        <v>42072.738067129627</v>
      </c>
      <c r="Q261">
        <f t="shared" si="14"/>
        <v>2015</v>
      </c>
      <c r="R261" t="s">
        <v>8348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 s="12">
        <v>1279360740</v>
      </c>
      <c r="J262" s="1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12"/>
        <v>40376.415972222225</v>
      </c>
      <c r="P262" s="10">
        <f t="shared" si="13"/>
        <v>40330.755543981482</v>
      </c>
      <c r="Q262">
        <f t="shared" si="14"/>
        <v>2010</v>
      </c>
      <c r="R262" t="s">
        <v>8348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 s="12">
        <v>1339080900</v>
      </c>
      <c r="J263" s="12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12"/>
        <v>41067.621527777781</v>
      </c>
      <c r="P263" s="10">
        <f t="shared" si="13"/>
        <v>41017.885462962964</v>
      </c>
      <c r="Q263">
        <f t="shared" si="14"/>
        <v>2012</v>
      </c>
      <c r="R263" t="s">
        <v>8348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 s="12">
        <v>1298699828</v>
      </c>
      <c r="J264" s="12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12"/>
        <v>40600.24800925926</v>
      </c>
      <c r="P264" s="10">
        <f t="shared" si="13"/>
        <v>40555.24800925926</v>
      </c>
      <c r="Q264">
        <f t="shared" si="14"/>
        <v>2011</v>
      </c>
      <c r="R264" t="s">
        <v>8348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 s="12">
        <v>1348786494</v>
      </c>
      <c r="J265" s="12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12"/>
        <v>41179.954791666663</v>
      </c>
      <c r="P265" s="10">
        <f t="shared" si="13"/>
        <v>41149.954791666663</v>
      </c>
      <c r="Q265">
        <f t="shared" si="14"/>
        <v>2012</v>
      </c>
      <c r="R265" t="s">
        <v>8348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 s="12">
        <v>1336747995</v>
      </c>
      <c r="J266" s="12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12"/>
        <v>41040.620312500003</v>
      </c>
      <c r="P266" s="10">
        <f t="shared" si="13"/>
        <v>41010.620312500003</v>
      </c>
      <c r="Q266">
        <f t="shared" si="14"/>
        <v>2012</v>
      </c>
      <c r="R266" t="s">
        <v>8348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 s="12">
        <v>1273522560</v>
      </c>
      <c r="J267" s="12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12"/>
        <v>40308.844444444447</v>
      </c>
      <c r="P267" s="10">
        <f t="shared" si="13"/>
        <v>40267.245717592596</v>
      </c>
      <c r="Q267">
        <f t="shared" si="14"/>
        <v>2010</v>
      </c>
      <c r="R267" t="s">
        <v>8348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 s="12">
        <v>1271994660</v>
      </c>
      <c r="J268" s="12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12"/>
        <v>40291.160416666666</v>
      </c>
      <c r="P268" s="10">
        <f t="shared" si="13"/>
        <v>40205.174849537041</v>
      </c>
      <c r="Q268">
        <f t="shared" si="14"/>
        <v>2010</v>
      </c>
      <c r="R268" t="s">
        <v>8348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 s="12">
        <v>1403693499</v>
      </c>
      <c r="J269" s="12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12"/>
        <v>41815.452534722222</v>
      </c>
      <c r="P269" s="10">
        <f t="shared" si="13"/>
        <v>41785.452534722222</v>
      </c>
      <c r="Q269">
        <f t="shared" si="14"/>
        <v>2014</v>
      </c>
      <c r="R269" t="s">
        <v>8348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 s="12">
        <v>1320640778</v>
      </c>
      <c r="J270" s="12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12"/>
        <v>40854.194189814814</v>
      </c>
      <c r="P270" s="10">
        <f t="shared" si="13"/>
        <v>40809.15252314815</v>
      </c>
      <c r="Q270">
        <f t="shared" si="14"/>
        <v>2011</v>
      </c>
      <c r="R270" t="s">
        <v>8348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 s="12">
        <v>1487738622</v>
      </c>
      <c r="J271" s="12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12"/>
        <v>42788.197013888886</v>
      </c>
      <c r="P271" s="10">
        <f t="shared" si="13"/>
        <v>42758.197013888886</v>
      </c>
      <c r="Q271">
        <f t="shared" si="14"/>
        <v>2017</v>
      </c>
      <c r="R271" t="s">
        <v>8348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 s="12">
        <v>1306296000</v>
      </c>
      <c r="J272" s="1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12"/>
        <v>40688.166666666664</v>
      </c>
      <c r="P272" s="10">
        <f t="shared" si="13"/>
        <v>40637.86655092593</v>
      </c>
      <c r="Q272">
        <f t="shared" si="14"/>
        <v>2011</v>
      </c>
      <c r="R272" t="s">
        <v>8348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 s="12">
        <v>1388649600</v>
      </c>
      <c r="J273" s="12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12"/>
        <v>41641.333333333336</v>
      </c>
      <c r="P273" s="10">
        <f t="shared" si="13"/>
        <v>41612.100243055553</v>
      </c>
      <c r="Q273">
        <f t="shared" si="14"/>
        <v>2013</v>
      </c>
      <c r="R273" t="s">
        <v>8348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 s="12">
        <v>1272480540</v>
      </c>
      <c r="J274" s="12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12"/>
        <v>40296.78402777778</v>
      </c>
      <c r="P274" s="10">
        <f t="shared" si="13"/>
        <v>40235.900358796294</v>
      </c>
      <c r="Q274">
        <f t="shared" si="14"/>
        <v>2010</v>
      </c>
      <c r="R274" t="s">
        <v>8348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 s="12">
        <v>1309694266</v>
      </c>
      <c r="J275" s="12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12"/>
        <v>40727.498449074075</v>
      </c>
      <c r="P275" s="10">
        <f t="shared" si="13"/>
        <v>40697.498449074075</v>
      </c>
      <c r="Q275">
        <f t="shared" si="14"/>
        <v>2011</v>
      </c>
      <c r="R275" t="s">
        <v>8348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 s="12">
        <v>1333609140</v>
      </c>
      <c r="J276" s="12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12"/>
        <v>41004.290972222225</v>
      </c>
      <c r="P276" s="10">
        <f t="shared" si="13"/>
        <v>40969.912372685183</v>
      </c>
      <c r="Q276">
        <f t="shared" si="14"/>
        <v>2012</v>
      </c>
      <c r="R276" t="s">
        <v>8348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 s="12">
        <v>1352511966</v>
      </c>
      <c r="J277" s="12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12"/>
        <v>41223.073680555557</v>
      </c>
      <c r="P277" s="10">
        <f t="shared" si="13"/>
        <v>41193.032013888893</v>
      </c>
      <c r="Q277">
        <f t="shared" si="14"/>
        <v>2012</v>
      </c>
      <c r="R277" t="s">
        <v>8348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 s="12">
        <v>1335574674</v>
      </c>
      <c r="J278" s="12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12"/>
        <v>41027.040208333332</v>
      </c>
      <c r="P278" s="10">
        <f t="shared" si="13"/>
        <v>40967.081875000003</v>
      </c>
      <c r="Q278">
        <f t="shared" si="14"/>
        <v>2012</v>
      </c>
      <c r="R278" t="s">
        <v>8348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 s="12">
        <v>1432416219</v>
      </c>
      <c r="J279" s="12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12"/>
        <v>42147.891423611116</v>
      </c>
      <c r="P279" s="10">
        <f t="shared" si="13"/>
        <v>42117.891423611116</v>
      </c>
      <c r="Q279">
        <f t="shared" si="14"/>
        <v>2015</v>
      </c>
      <c r="R279" t="s">
        <v>8348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 s="12">
        <v>1350003539</v>
      </c>
      <c r="J280" s="12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12"/>
        <v>41194.040960648148</v>
      </c>
      <c r="P280" s="10">
        <f t="shared" si="13"/>
        <v>41164.040960648148</v>
      </c>
      <c r="Q280">
        <f t="shared" si="14"/>
        <v>2012</v>
      </c>
      <c r="R280" t="s">
        <v>8348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 s="12">
        <v>1488160860</v>
      </c>
      <c r="J281" s="12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12"/>
        <v>42793.084027777775</v>
      </c>
      <c r="P281" s="10">
        <f t="shared" si="13"/>
        <v>42759.244166666671</v>
      </c>
      <c r="Q281">
        <f t="shared" si="14"/>
        <v>2017</v>
      </c>
      <c r="R281" t="s">
        <v>8348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 s="12">
        <v>1401459035</v>
      </c>
      <c r="J282" s="1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12"/>
        <v>41789.590682870374</v>
      </c>
      <c r="P282" s="10">
        <f t="shared" si="13"/>
        <v>41744.590682870374</v>
      </c>
      <c r="Q282">
        <f t="shared" si="14"/>
        <v>2014</v>
      </c>
      <c r="R282" t="s">
        <v>8348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 s="12">
        <v>1249932360</v>
      </c>
      <c r="J283" s="12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12"/>
        <v>40035.80972222222</v>
      </c>
      <c r="P283" s="10">
        <f t="shared" si="13"/>
        <v>39950.163344907407</v>
      </c>
      <c r="Q283">
        <f t="shared" si="14"/>
        <v>2009</v>
      </c>
      <c r="R283" t="s">
        <v>8348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 s="12">
        <v>1266876000</v>
      </c>
      <c r="J284" s="12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12"/>
        <v>40231.916666666664</v>
      </c>
      <c r="P284" s="10">
        <f t="shared" si="13"/>
        <v>40194.920046296298</v>
      </c>
      <c r="Q284">
        <f t="shared" si="14"/>
        <v>2010</v>
      </c>
      <c r="R284" t="s">
        <v>8348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 s="12">
        <v>1306904340</v>
      </c>
      <c r="J285" s="12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12"/>
        <v>40695.207638888889</v>
      </c>
      <c r="P285" s="10">
        <f t="shared" si="13"/>
        <v>40675.71</v>
      </c>
      <c r="Q285">
        <f t="shared" si="14"/>
        <v>2011</v>
      </c>
      <c r="R285" t="s">
        <v>8348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 s="12">
        <v>1327167780</v>
      </c>
      <c r="J286" s="12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12"/>
        <v>40929.738194444442</v>
      </c>
      <c r="P286" s="10">
        <f t="shared" si="13"/>
        <v>40904.738194444442</v>
      </c>
      <c r="Q286">
        <f t="shared" si="14"/>
        <v>2011</v>
      </c>
      <c r="R286" t="s">
        <v>8348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 s="12">
        <v>1379614128</v>
      </c>
      <c r="J287" s="12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12"/>
        <v>41536.756111111114</v>
      </c>
      <c r="P287" s="10">
        <f t="shared" si="13"/>
        <v>41506.756111111114</v>
      </c>
      <c r="Q287">
        <f t="shared" si="14"/>
        <v>2013</v>
      </c>
      <c r="R287" t="s">
        <v>8348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 s="12">
        <v>1364236524</v>
      </c>
      <c r="J288" s="12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12"/>
        <v>41358.774583333332</v>
      </c>
      <c r="P288" s="10">
        <f t="shared" si="13"/>
        <v>41313.816250000003</v>
      </c>
      <c r="Q288">
        <f t="shared" si="14"/>
        <v>2013</v>
      </c>
      <c r="R288" t="s">
        <v>8348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 s="12">
        <v>1351828800</v>
      </c>
      <c r="J289" s="12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12"/>
        <v>41215.166666666664</v>
      </c>
      <c r="P289" s="10">
        <f t="shared" si="13"/>
        <v>41184.277986111112</v>
      </c>
      <c r="Q289">
        <f t="shared" si="14"/>
        <v>2012</v>
      </c>
      <c r="R289" t="s">
        <v>8348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 s="12">
        <v>1340683393</v>
      </c>
      <c r="J290" s="12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12"/>
        <v>41086.168900462959</v>
      </c>
      <c r="P290" s="10">
        <f t="shared" si="13"/>
        <v>41051.168900462959</v>
      </c>
      <c r="Q290">
        <f t="shared" si="14"/>
        <v>2012</v>
      </c>
      <c r="R290" t="s">
        <v>8348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 s="12">
        <v>1383389834</v>
      </c>
      <c r="J291" s="12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12"/>
        <v>41580.456412037034</v>
      </c>
      <c r="P291" s="10">
        <f t="shared" si="13"/>
        <v>41550.456412037034</v>
      </c>
      <c r="Q291">
        <f t="shared" si="14"/>
        <v>2013</v>
      </c>
      <c r="R291" t="s">
        <v>8348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 s="12">
        <v>1296633540</v>
      </c>
      <c r="J292" s="1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12"/>
        <v>40576.332638888889</v>
      </c>
      <c r="P292" s="10">
        <f t="shared" si="13"/>
        <v>40526.36917824074</v>
      </c>
      <c r="Q292">
        <f t="shared" si="14"/>
        <v>2010</v>
      </c>
      <c r="R292" t="s">
        <v>8348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 s="12">
        <v>1367366460</v>
      </c>
      <c r="J293" s="12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12"/>
        <v>41395.000694444447</v>
      </c>
      <c r="P293" s="10">
        <f t="shared" si="13"/>
        <v>41376.769050925926</v>
      </c>
      <c r="Q293">
        <f t="shared" si="14"/>
        <v>2013</v>
      </c>
      <c r="R293" t="s">
        <v>8348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 s="12">
        <v>1319860740</v>
      </c>
      <c r="J294" s="12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12"/>
        <v>40845.165972222225</v>
      </c>
      <c r="P294" s="10">
        <f t="shared" si="13"/>
        <v>40812.803229166668</v>
      </c>
      <c r="Q294">
        <f t="shared" si="14"/>
        <v>2011</v>
      </c>
      <c r="R294" t="s">
        <v>8348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 s="12">
        <v>1398009714</v>
      </c>
      <c r="J295" s="12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12"/>
        <v>41749.667986111112</v>
      </c>
      <c r="P295" s="10">
        <f t="shared" si="13"/>
        <v>41719.667986111112</v>
      </c>
      <c r="Q295">
        <f t="shared" si="14"/>
        <v>2014</v>
      </c>
      <c r="R295" t="s">
        <v>8348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 s="12">
        <v>1279555200</v>
      </c>
      <c r="J296" s="12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12"/>
        <v>40378.666666666664</v>
      </c>
      <c r="P296" s="10">
        <f t="shared" si="13"/>
        <v>40343.084421296298</v>
      </c>
      <c r="Q296">
        <f t="shared" si="14"/>
        <v>2010</v>
      </c>
      <c r="R296" t="s">
        <v>8348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 s="12">
        <v>1383264000</v>
      </c>
      <c r="J297" s="12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12"/>
        <v>41579</v>
      </c>
      <c r="P297" s="10">
        <f t="shared" si="13"/>
        <v>41519.004733796297</v>
      </c>
      <c r="Q297">
        <f t="shared" si="14"/>
        <v>2013</v>
      </c>
      <c r="R297" t="s">
        <v>8348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 s="12">
        <v>1347017083</v>
      </c>
      <c r="J298" s="12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12"/>
        <v>41159.475497685184</v>
      </c>
      <c r="P298" s="10">
        <f t="shared" si="13"/>
        <v>41134.475497685184</v>
      </c>
      <c r="Q298">
        <f t="shared" si="14"/>
        <v>2012</v>
      </c>
      <c r="R298" t="s">
        <v>8348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 s="12">
        <v>1430452740</v>
      </c>
      <c r="J299" s="12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12"/>
        <v>42125.165972222225</v>
      </c>
      <c r="P299" s="10">
        <f t="shared" si="13"/>
        <v>42089.728020833332</v>
      </c>
      <c r="Q299">
        <f t="shared" si="14"/>
        <v>2015</v>
      </c>
      <c r="R299" t="s">
        <v>8348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 s="12">
        <v>1399669200</v>
      </c>
      <c r="J300" s="12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12"/>
        <v>41768.875</v>
      </c>
      <c r="P300" s="10">
        <f t="shared" si="13"/>
        <v>41709.463518518518</v>
      </c>
      <c r="Q300">
        <f t="shared" si="14"/>
        <v>2014</v>
      </c>
      <c r="R300" t="s">
        <v>8348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 s="12">
        <v>1289975060</v>
      </c>
      <c r="J301" s="12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12"/>
        <v>40499.266898148147</v>
      </c>
      <c r="P301" s="10">
        <f t="shared" si="13"/>
        <v>40469.225231481483</v>
      </c>
      <c r="Q301">
        <f t="shared" si="14"/>
        <v>2010</v>
      </c>
      <c r="R301" t="s">
        <v>8348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 s="12">
        <v>1303686138</v>
      </c>
      <c r="J302" s="1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12"/>
        <v>40657.959930555553</v>
      </c>
      <c r="P302" s="10">
        <f t="shared" si="13"/>
        <v>40626.959930555553</v>
      </c>
      <c r="Q302">
        <f t="shared" si="14"/>
        <v>2011</v>
      </c>
      <c r="R302" t="s">
        <v>8348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 s="12">
        <v>1363711335</v>
      </c>
      <c r="J303" s="12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12"/>
        <v>41352.696006944447</v>
      </c>
      <c r="P303" s="10">
        <f t="shared" si="13"/>
        <v>41312.737673611111</v>
      </c>
      <c r="Q303">
        <f t="shared" si="14"/>
        <v>2013</v>
      </c>
      <c r="R303" t="s">
        <v>8348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 s="12">
        <v>1330115638</v>
      </c>
      <c r="J304" s="12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12"/>
        <v>40963.856921296298</v>
      </c>
      <c r="P304" s="10">
        <f t="shared" si="13"/>
        <v>40933.856921296298</v>
      </c>
      <c r="Q304">
        <f t="shared" si="14"/>
        <v>2012</v>
      </c>
      <c r="R304" t="s">
        <v>8348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 s="12">
        <v>1338601346</v>
      </c>
      <c r="J305" s="12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12"/>
        <v>41062.071134259255</v>
      </c>
      <c r="P305" s="10">
        <f t="shared" si="13"/>
        <v>41032.071134259255</v>
      </c>
      <c r="Q305">
        <f t="shared" si="14"/>
        <v>2012</v>
      </c>
      <c r="R305" t="s">
        <v>8348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 s="12">
        <v>1346464800</v>
      </c>
      <c r="J306" s="12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12"/>
        <v>41153.083333333336</v>
      </c>
      <c r="P306" s="10">
        <f t="shared" si="13"/>
        <v>41114.094872685186</v>
      </c>
      <c r="Q306">
        <f t="shared" si="14"/>
        <v>2012</v>
      </c>
      <c r="R306" t="s">
        <v>8348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 s="12">
        <v>1331392049</v>
      </c>
      <c r="J307" s="12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12"/>
        <v>40978.630196759259</v>
      </c>
      <c r="P307" s="10">
        <f t="shared" si="13"/>
        <v>40948.630196759259</v>
      </c>
      <c r="Q307">
        <f t="shared" si="14"/>
        <v>2012</v>
      </c>
      <c r="R307" t="s">
        <v>8348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 s="12">
        <v>1363806333</v>
      </c>
      <c r="J308" s="12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12"/>
        <v>41353.79552083333</v>
      </c>
      <c r="P308" s="10">
        <f t="shared" si="13"/>
        <v>41333.837187500001</v>
      </c>
      <c r="Q308">
        <f t="shared" si="14"/>
        <v>2013</v>
      </c>
      <c r="R308" t="s">
        <v>8348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 s="12">
        <v>1360276801</v>
      </c>
      <c r="J309" s="12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12"/>
        <v>41312.944456018522</v>
      </c>
      <c r="P309" s="10">
        <f t="shared" si="13"/>
        <v>41282.944456018522</v>
      </c>
      <c r="Q309">
        <f t="shared" si="14"/>
        <v>2013</v>
      </c>
      <c r="R309" t="s">
        <v>8348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 s="12">
        <v>1299775210</v>
      </c>
      <c r="J310" s="12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12"/>
        <v>40612.694560185184</v>
      </c>
      <c r="P310" s="10">
        <f t="shared" si="13"/>
        <v>40567.694560185184</v>
      </c>
      <c r="Q310">
        <f t="shared" si="14"/>
        <v>2011</v>
      </c>
      <c r="R310" t="s">
        <v>8348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 s="12">
        <v>1346695334</v>
      </c>
      <c r="J311" s="12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12"/>
        <v>41155.751550925925</v>
      </c>
      <c r="P311" s="10">
        <f t="shared" si="13"/>
        <v>41134.751550925925</v>
      </c>
      <c r="Q311">
        <f t="shared" si="14"/>
        <v>2012</v>
      </c>
      <c r="R311" t="s">
        <v>8348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 s="12">
        <v>1319076000</v>
      </c>
      <c r="J312" s="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12"/>
        <v>40836.083333333336</v>
      </c>
      <c r="P312" s="10">
        <f t="shared" si="13"/>
        <v>40821.183136574073</v>
      </c>
      <c r="Q312">
        <f t="shared" si="14"/>
        <v>2011</v>
      </c>
      <c r="R312" t="s">
        <v>8348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 s="12">
        <v>1325404740</v>
      </c>
      <c r="J313" s="12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12"/>
        <v>40909.332638888889</v>
      </c>
      <c r="P313" s="10">
        <f t="shared" si="13"/>
        <v>40868.219814814816</v>
      </c>
      <c r="Q313">
        <f t="shared" si="14"/>
        <v>2011</v>
      </c>
      <c r="R313" t="s">
        <v>8348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 s="12">
        <v>1365973432</v>
      </c>
      <c r="J314" s="12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12"/>
        <v>41378.877685185187</v>
      </c>
      <c r="P314" s="10">
        <f t="shared" si="13"/>
        <v>41348.877685185187</v>
      </c>
      <c r="Q314">
        <f t="shared" si="14"/>
        <v>2013</v>
      </c>
      <c r="R314" t="s">
        <v>8348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 s="12">
        <v>1281542340</v>
      </c>
      <c r="J315" s="12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12"/>
        <v>40401.665972222225</v>
      </c>
      <c r="P315" s="10">
        <f t="shared" si="13"/>
        <v>40357.227939814817</v>
      </c>
      <c r="Q315">
        <f t="shared" si="14"/>
        <v>2010</v>
      </c>
      <c r="R315" t="s">
        <v>8348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 s="12">
        <v>1362167988</v>
      </c>
      <c r="J316" s="12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12"/>
        <v>41334.833194444444</v>
      </c>
      <c r="P316" s="10">
        <f t="shared" si="13"/>
        <v>41304.833194444444</v>
      </c>
      <c r="Q316">
        <f t="shared" si="14"/>
        <v>2013</v>
      </c>
      <c r="R316" t="s">
        <v>8348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 s="12">
        <v>1345660334</v>
      </c>
      <c r="J317" s="12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12"/>
        <v>41143.77238425926</v>
      </c>
      <c r="P317" s="10">
        <f t="shared" si="13"/>
        <v>41113.77238425926</v>
      </c>
      <c r="Q317">
        <f t="shared" si="14"/>
        <v>2012</v>
      </c>
      <c r="R317" t="s">
        <v>8348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 s="12">
        <v>1418273940</v>
      </c>
      <c r="J318" s="12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12"/>
        <v>41984.207638888889</v>
      </c>
      <c r="P318" s="10">
        <f t="shared" si="13"/>
        <v>41950.923576388886</v>
      </c>
      <c r="Q318">
        <f t="shared" si="14"/>
        <v>2014</v>
      </c>
      <c r="R318" t="s">
        <v>8348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 s="12">
        <v>1386778483</v>
      </c>
      <c r="J319" s="12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12"/>
        <v>41619.676886574074</v>
      </c>
      <c r="P319" s="10">
        <f t="shared" si="13"/>
        <v>41589.676886574074</v>
      </c>
      <c r="Q319">
        <f t="shared" si="14"/>
        <v>2013</v>
      </c>
      <c r="R319" t="s">
        <v>8348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 s="12">
        <v>1364342151</v>
      </c>
      <c r="J320" s="12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12"/>
        <v>41359.997118055559</v>
      </c>
      <c r="P320" s="10">
        <f t="shared" si="13"/>
        <v>41330.038784722223</v>
      </c>
      <c r="Q320">
        <f t="shared" si="14"/>
        <v>2013</v>
      </c>
      <c r="R320" t="s">
        <v>8348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 s="12">
        <v>1265097540</v>
      </c>
      <c r="J321" s="12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12"/>
        <v>40211.332638888889</v>
      </c>
      <c r="P321" s="10">
        <f t="shared" si="13"/>
        <v>40123.83829861111</v>
      </c>
      <c r="Q321">
        <f t="shared" si="14"/>
        <v>2009</v>
      </c>
      <c r="R321" t="s">
        <v>8348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 s="12">
        <v>1450825200</v>
      </c>
      <c r="J322" s="1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12"/>
        <v>42360.958333333328</v>
      </c>
      <c r="P322" s="10">
        <f t="shared" si="13"/>
        <v>42331.551307870366</v>
      </c>
      <c r="Q322">
        <f t="shared" si="14"/>
        <v>2015</v>
      </c>
      <c r="R322" t="s">
        <v>8348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 s="12">
        <v>1478605386</v>
      </c>
      <c r="J323" s="12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15">DATE(1970,1,1)+I323/86400</f>
        <v>42682.488263888888</v>
      </c>
      <c r="P323" s="10">
        <f t="shared" ref="P323:P386" si="16">DATE(1970,1,1)+J323/86400</f>
        <v>42647.446597222224</v>
      </c>
      <c r="Q323">
        <f t="shared" ref="Q323:Q386" si="17">YEAR(P:P)</f>
        <v>2016</v>
      </c>
      <c r="R323" t="s">
        <v>8348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 s="12">
        <v>1463146848</v>
      </c>
      <c r="J324" s="12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15"/>
        <v>42503.57</v>
      </c>
      <c r="P324" s="10">
        <f t="shared" si="16"/>
        <v>42473.57</v>
      </c>
      <c r="Q324">
        <f t="shared" si="17"/>
        <v>2016</v>
      </c>
      <c r="R324" t="s">
        <v>8348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 s="12">
        <v>1482307140</v>
      </c>
      <c r="J325" s="12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15"/>
        <v>42725.332638888889</v>
      </c>
      <c r="P325" s="10">
        <f t="shared" si="16"/>
        <v>42697.32136574074</v>
      </c>
      <c r="Q325">
        <f t="shared" si="17"/>
        <v>2016</v>
      </c>
      <c r="R325" t="s">
        <v>8348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 s="12">
        <v>1438441308</v>
      </c>
      <c r="J326" s="12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15"/>
        <v>42217.626250000001</v>
      </c>
      <c r="P326" s="10">
        <f t="shared" si="16"/>
        <v>42184.626250000001</v>
      </c>
      <c r="Q326">
        <f t="shared" si="17"/>
        <v>2015</v>
      </c>
      <c r="R326" t="s">
        <v>8348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 s="12">
        <v>1482208233</v>
      </c>
      <c r="J327" s="12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15"/>
        <v>42724.187881944439</v>
      </c>
      <c r="P327" s="10">
        <f t="shared" si="16"/>
        <v>42689.187881944439</v>
      </c>
      <c r="Q327">
        <f t="shared" si="17"/>
        <v>2016</v>
      </c>
      <c r="R327" t="s">
        <v>8348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 s="12">
        <v>1489532220</v>
      </c>
      <c r="J328" s="12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15"/>
        <v>42808.956250000003</v>
      </c>
      <c r="P328" s="10">
        <f t="shared" si="16"/>
        <v>42775.314884259264</v>
      </c>
      <c r="Q328">
        <f t="shared" si="17"/>
        <v>2017</v>
      </c>
      <c r="R328" t="s">
        <v>8348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 s="12">
        <v>1427011200</v>
      </c>
      <c r="J329" s="12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15"/>
        <v>42085.333333333328</v>
      </c>
      <c r="P329" s="10">
        <f t="shared" si="16"/>
        <v>42058.235289351855</v>
      </c>
      <c r="Q329">
        <f t="shared" si="17"/>
        <v>2015</v>
      </c>
      <c r="R329" t="s">
        <v>8348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 s="12">
        <v>1446350400</v>
      </c>
      <c r="J330" s="12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15"/>
        <v>42309.166666666672</v>
      </c>
      <c r="P330" s="10">
        <f t="shared" si="16"/>
        <v>42278.946620370371</v>
      </c>
      <c r="Q330">
        <f t="shared" si="17"/>
        <v>2015</v>
      </c>
      <c r="R330" t="s">
        <v>8348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 s="12">
        <v>1446868800</v>
      </c>
      <c r="J331" s="12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15"/>
        <v>42315.166666666672</v>
      </c>
      <c r="P331" s="10">
        <f t="shared" si="16"/>
        <v>42291.46674768519</v>
      </c>
      <c r="Q331">
        <f t="shared" si="17"/>
        <v>2015</v>
      </c>
      <c r="R331" t="s">
        <v>8348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 s="12">
        <v>1368763140</v>
      </c>
      <c r="J332" s="1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15"/>
        <v>41411.165972222225</v>
      </c>
      <c r="P332" s="10">
        <f t="shared" si="16"/>
        <v>41379.515775462962</v>
      </c>
      <c r="Q332">
        <f t="shared" si="17"/>
        <v>2013</v>
      </c>
      <c r="R332" t="s">
        <v>8348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 s="12">
        <v>1466171834</v>
      </c>
      <c r="J333" s="12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15"/>
        <v>42538.581412037034</v>
      </c>
      <c r="P333" s="10">
        <f t="shared" si="16"/>
        <v>42507.581412037034</v>
      </c>
      <c r="Q333">
        <f t="shared" si="17"/>
        <v>2016</v>
      </c>
      <c r="R333" t="s">
        <v>8348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 s="12">
        <v>1446019200</v>
      </c>
      <c r="J334" s="12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15"/>
        <v>42305.333333333328</v>
      </c>
      <c r="P334" s="10">
        <f t="shared" si="16"/>
        <v>42263.680289351847</v>
      </c>
      <c r="Q334">
        <f t="shared" si="17"/>
        <v>2015</v>
      </c>
      <c r="R334" t="s">
        <v>8348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 s="12">
        <v>1460038591</v>
      </c>
      <c r="J335" s="12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15"/>
        <v>42467.59480324074</v>
      </c>
      <c r="P335" s="10">
        <f t="shared" si="16"/>
        <v>42437.636469907404</v>
      </c>
      <c r="Q335">
        <f t="shared" si="17"/>
        <v>2016</v>
      </c>
      <c r="R335" t="s">
        <v>8348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 s="12">
        <v>1431716400</v>
      </c>
      <c r="J336" s="12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15"/>
        <v>42139.791666666672</v>
      </c>
      <c r="P336" s="10">
        <f t="shared" si="16"/>
        <v>42101.682372685187</v>
      </c>
      <c r="Q336">
        <f t="shared" si="17"/>
        <v>2015</v>
      </c>
      <c r="R336" t="s">
        <v>8348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 s="12">
        <v>1431122400</v>
      </c>
      <c r="J337" s="12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15"/>
        <v>42132.916666666672</v>
      </c>
      <c r="P337" s="10">
        <f t="shared" si="16"/>
        <v>42101.737442129626</v>
      </c>
      <c r="Q337">
        <f t="shared" si="17"/>
        <v>2015</v>
      </c>
      <c r="R337" t="s">
        <v>8348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 s="12">
        <v>1447427918</v>
      </c>
      <c r="J338" s="12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15"/>
        <v>42321.637939814813</v>
      </c>
      <c r="P338" s="10">
        <f t="shared" si="16"/>
        <v>42291.596273148149</v>
      </c>
      <c r="Q338">
        <f t="shared" si="17"/>
        <v>2015</v>
      </c>
      <c r="R338" t="s">
        <v>8348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 s="12">
        <v>1426298708</v>
      </c>
      <c r="J339" s="12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15"/>
        <v>42077.086898148147</v>
      </c>
      <c r="P339" s="10">
        <f t="shared" si="16"/>
        <v>42047.128564814819</v>
      </c>
      <c r="Q339">
        <f t="shared" si="17"/>
        <v>2015</v>
      </c>
      <c r="R339" t="s">
        <v>8348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 s="12">
        <v>1472864400</v>
      </c>
      <c r="J340" s="12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15"/>
        <v>42616.041666666672</v>
      </c>
      <c r="P340" s="10">
        <f t="shared" si="16"/>
        <v>42559.755671296298</v>
      </c>
      <c r="Q340">
        <f t="shared" si="17"/>
        <v>2016</v>
      </c>
      <c r="R340" t="s">
        <v>8348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 s="12">
        <v>1430331268</v>
      </c>
      <c r="J341" s="12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15"/>
        <v>42123.760046296295</v>
      </c>
      <c r="P341" s="10">
        <f t="shared" si="16"/>
        <v>42093.760046296295</v>
      </c>
      <c r="Q341">
        <f t="shared" si="17"/>
        <v>2015</v>
      </c>
      <c r="R341" t="s">
        <v>8348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 s="12">
        <v>1489006800</v>
      </c>
      <c r="J342" s="1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15"/>
        <v>42802.875</v>
      </c>
      <c r="P342" s="10">
        <f t="shared" si="16"/>
        <v>42772.669062500005</v>
      </c>
      <c r="Q342">
        <f t="shared" si="17"/>
        <v>2017</v>
      </c>
      <c r="R342" t="s">
        <v>8348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 s="12">
        <v>1412135940</v>
      </c>
      <c r="J343" s="12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15"/>
        <v>41913.165972222225</v>
      </c>
      <c r="P343" s="10">
        <f t="shared" si="16"/>
        <v>41894.879606481481</v>
      </c>
      <c r="Q343">
        <f t="shared" si="17"/>
        <v>2014</v>
      </c>
      <c r="R343" t="s">
        <v>8348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 s="12">
        <v>1461955465</v>
      </c>
      <c r="J344" s="12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15"/>
        <v>42489.780844907407</v>
      </c>
      <c r="P344" s="10">
        <f t="shared" si="16"/>
        <v>42459.780844907407</v>
      </c>
      <c r="Q344">
        <f t="shared" si="17"/>
        <v>2016</v>
      </c>
      <c r="R344" t="s">
        <v>8348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 s="12">
        <v>1415934000</v>
      </c>
      <c r="J345" s="12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15"/>
        <v>41957.125</v>
      </c>
      <c r="P345" s="10">
        <f t="shared" si="16"/>
        <v>41926.73778935185</v>
      </c>
      <c r="Q345">
        <f t="shared" si="17"/>
        <v>2014</v>
      </c>
      <c r="R345" t="s">
        <v>8348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 s="12">
        <v>1433125200</v>
      </c>
      <c r="J346" s="12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15"/>
        <v>42156.097222222219</v>
      </c>
      <c r="P346" s="10">
        <f t="shared" si="16"/>
        <v>42111.970995370371</v>
      </c>
      <c r="Q346">
        <f t="shared" si="17"/>
        <v>2015</v>
      </c>
      <c r="R346" t="s">
        <v>8348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 s="12">
        <v>1432161590</v>
      </c>
      <c r="J347" s="12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15"/>
        <v>42144.944328703699</v>
      </c>
      <c r="P347" s="10">
        <f t="shared" si="16"/>
        <v>42114.944328703699</v>
      </c>
      <c r="Q347">
        <f t="shared" si="17"/>
        <v>2015</v>
      </c>
      <c r="R347" t="s">
        <v>8348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 s="12">
        <v>1444824021</v>
      </c>
      <c r="J348" s="12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15"/>
        <v>42291.500243055554</v>
      </c>
      <c r="P348" s="10">
        <f t="shared" si="16"/>
        <v>42261.500243055554</v>
      </c>
      <c r="Q348">
        <f t="shared" si="17"/>
        <v>2015</v>
      </c>
      <c r="R348" t="s">
        <v>8348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 s="12">
        <v>1447505609</v>
      </c>
      <c r="J349" s="12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15"/>
        <v>42322.537141203706</v>
      </c>
      <c r="P349" s="10">
        <f t="shared" si="16"/>
        <v>42292.495474537034</v>
      </c>
      <c r="Q349">
        <f t="shared" si="17"/>
        <v>2015</v>
      </c>
      <c r="R349" t="s">
        <v>8348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 s="12">
        <v>1440165916</v>
      </c>
      <c r="J350" s="12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15"/>
        <v>42237.58699074074</v>
      </c>
      <c r="P350" s="10">
        <f t="shared" si="16"/>
        <v>42207.58699074074</v>
      </c>
      <c r="Q350">
        <f t="shared" si="17"/>
        <v>2015</v>
      </c>
      <c r="R350" t="s">
        <v>8348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 s="12">
        <v>1487937508</v>
      </c>
      <c r="J351" s="12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15"/>
        <v>42790.498935185184</v>
      </c>
      <c r="P351" s="10">
        <f t="shared" si="16"/>
        <v>42760.498935185184</v>
      </c>
      <c r="Q351">
        <f t="shared" si="17"/>
        <v>2017</v>
      </c>
      <c r="R351" t="s">
        <v>8348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 s="12">
        <v>1473566340</v>
      </c>
      <c r="J352" s="1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15"/>
        <v>42624.165972222225</v>
      </c>
      <c r="P352" s="10">
        <f t="shared" si="16"/>
        <v>42586.066076388888</v>
      </c>
      <c r="Q352">
        <f t="shared" si="17"/>
        <v>2016</v>
      </c>
      <c r="R352" t="s">
        <v>8348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 s="12">
        <v>1460066954</v>
      </c>
      <c r="J353" s="12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15"/>
        <v>42467.923078703709</v>
      </c>
      <c r="P353" s="10">
        <f t="shared" si="16"/>
        <v>42427.964745370366</v>
      </c>
      <c r="Q353">
        <f t="shared" si="17"/>
        <v>2016</v>
      </c>
      <c r="R353" t="s">
        <v>8348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 s="12">
        <v>1412740868</v>
      </c>
      <c r="J354" s="12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15"/>
        <v>41920.167453703703</v>
      </c>
      <c r="P354" s="10">
        <f t="shared" si="16"/>
        <v>41890.167453703703</v>
      </c>
      <c r="Q354">
        <f t="shared" si="17"/>
        <v>2014</v>
      </c>
      <c r="R354" t="s">
        <v>8348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 s="12">
        <v>1447963219</v>
      </c>
      <c r="J355" s="12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15"/>
        <v>42327.833553240736</v>
      </c>
      <c r="P355" s="10">
        <f t="shared" si="16"/>
        <v>42297.791886574079</v>
      </c>
      <c r="Q355">
        <f t="shared" si="17"/>
        <v>2015</v>
      </c>
      <c r="R355" t="s">
        <v>8348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 s="12">
        <v>1460141521</v>
      </c>
      <c r="J356" s="12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15"/>
        <v>42468.786122685182</v>
      </c>
      <c r="P356" s="10">
        <f t="shared" si="16"/>
        <v>42438.827789351853</v>
      </c>
      <c r="Q356">
        <f t="shared" si="17"/>
        <v>2016</v>
      </c>
      <c r="R356" t="s">
        <v>8348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 s="12">
        <v>1417420994</v>
      </c>
      <c r="J357" s="12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15"/>
        <v>41974.3355787037</v>
      </c>
      <c r="P357" s="10">
        <f t="shared" si="16"/>
        <v>41943.293912037036</v>
      </c>
      <c r="Q357">
        <f t="shared" si="17"/>
        <v>2014</v>
      </c>
      <c r="R357" t="s">
        <v>8348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 s="12">
        <v>1458152193</v>
      </c>
      <c r="J358" s="12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15"/>
        <v>42445.761493055557</v>
      </c>
      <c r="P358" s="10">
        <f t="shared" si="16"/>
        <v>42415.803159722222</v>
      </c>
      <c r="Q358">
        <f t="shared" si="17"/>
        <v>2016</v>
      </c>
      <c r="R358" t="s">
        <v>8348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 s="12">
        <v>1429852797</v>
      </c>
      <c r="J359" s="12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15"/>
        <v>42118.222187499996</v>
      </c>
      <c r="P359" s="10">
        <f t="shared" si="16"/>
        <v>42078.222187499996</v>
      </c>
      <c r="Q359">
        <f t="shared" si="17"/>
        <v>2015</v>
      </c>
      <c r="R359" t="s">
        <v>8348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 s="12">
        <v>1466002800</v>
      </c>
      <c r="J360" s="12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15"/>
        <v>42536.625</v>
      </c>
      <c r="P360" s="10">
        <f t="shared" si="16"/>
        <v>42507.860196759255</v>
      </c>
      <c r="Q360">
        <f t="shared" si="17"/>
        <v>2016</v>
      </c>
      <c r="R360" t="s">
        <v>8348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 s="12">
        <v>1415941920</v>
      </c>
      <c r="J361" s="12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15"/>
        <v>41957.216666666667</v>
      </c>
      <c r="P361" s="10">
        <f t="shared" si="16"/>
        <v>41935.070486111115</v>
      </c>
      <c r="Q361">
        <f t="shared" si="17"/>
        <v>2014</v>
      </c>
      <c r="R361" t="s">
        <v>8348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 s="12">
        <v>1437621060</v>
      </c>
      <c r="J362" s="1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15"/>
        <v>42208.132638888885</v>
      </c>
      <c r="P362" s="10">
        <f t="shared" si="16"/>
        <v>42163.897916666669</v>
      </c>
      <c r="Q362">
        <f t="shared" si="17"/>
        <v>2015</v>
      </c>
      <c r="R362" t="s">
        <v>8348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 s="12">
        <v>1416704506</v>
      </c>
      <c r="J363" s="12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15"/>
        <v>41966.042893518519</v>
      </c>
      <c r="P363" s="10">
        <f t="shared" si="16"/>
        <v>41936.001226851848</v>
      </c>
      <c r="Q363">
        <f t="shared" si="17"/>
        <v>2014</v>
      </c>
      <c r="R363" t="s">
        <v>8348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 s="12">
        <v>1407456000</v>
      </c>
      <c r="J364" s="12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15"/>
        <v>41859</v>
      </c>
      <c r="P364" s="10">
        <f t="shared" si="16"/>
        <v>41837.210543981484</v>
      </c>
      <c r="Q364">
        <f t="shared" si="17"/>
        <v>2014</v>
      </c>
      <c r="R364" t="s">
        <v>8348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 s="12">
        <v>1272828120</v>
      </c>
      <c r="J365" s="12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15"/>
        <v>40300.806944444441</v>
      </c>
      <c r="P365" s="10">
        <f t="shared" si="16"/>
        <v>40255.744629629626</v>
      </c>
      <c r="Q365">
        <f t="shared" si="17"/>
        <v>2010</v>
      </c>
      <c r="R365" t="s">
        <v>8348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 s="12">
        <v>1403323140</v>
      </c>
      <c r="J366" s="12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15"/>
        <v>41811.165972222225</v>
      </c>
      <c r="P366" s="10">
        <f t="shared" si="16"/>
        <v>41780.859629629631</v>
      </c>
      <c r="Q366">
        <f t="shared" si="17"/>
        <v>2014</v>
      </c>
      <c r="R366" t="s">
        <v>8348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 s="12">
        <v>1393597999</v>
      </c>
      <c r="J367" s="12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15"/>
        <v>41698.606469907405</v>
      </c>
      <c r="P367" s="10">
        <f t="shared" si="16"/>
        <v>41668.606469907405</v>
      </c>
      <c r="Q367">
        <f t="shared" si="17"/>
        <v>2014</v>
      </c>
      <c r="R367" t="s">
        <v>8348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 s="12">
        <v>1337540518</v>
      </c>
      <c r="J368" s="12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15"/>
        <v>41049.793032407411</v>
      </c>
      <c r="P368" s="10">
        <f t="shared" si="16"/>
        <v>41019.793032407411</v>
      </c>
      <c r="Q368">
        <f t="shared" si="17"/>
        <v>2012</v>
      </c>
      <c r="R368" t="s">
        <v>8348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 s="12">
        <v>1367384340</v>
      </c>
      <c r="J369" s="12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15"/>
        <v>41395.207638888889</v>
      </c>
      <c r="P369" s="10">
        <f t="shared" si="16"/>
        <v>41355.577291666668</v>
      </c>
      <c r="Q369">
        <f t="shared" si="17"/>
        <v>2013</v>
      </c>
      <c r="R369" t="s">
        <v>8348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 s="12">
        <v>1426426322</v>
      </c>
      <c r="J370" s="12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15"/>
        <v>42078.563912037032</v>
      </c>
      <c r="P370" s="10">
        <f t="shared" si="16"/>
        <v>42043.605578703704</v>
      </c>
      <c r="Q370">
        <f t="shared" si="17"/>
        <v>2015</v>
      </c>
      <c r="R370" t="s">
        <v>8348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 s="12">
        <v>1326633269</v>
      </c>
      <c r="J371" s="12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15"/>
        <v>40923.551724537036</v>
      </c>
      <c r="P371" s="10">
        <f t="shared" si="16"/>
        <v>40893.551724537036</v>
      </c>
      <c r="Q371">
        <f t="shared" si="17"/>
        <v>2011</v>
      </c>
      <c r="R371" t="s">
        <v>8348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 s="12">
        <v>1483729500</v>
      </c>
      <c r="J372" s="1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15"/>
        <v>42741.795138888891</v>
      </c>
      <c r="P372" s="10">
        <f t="shared" si="16"/>
        <v>42711.795138888891</v>
      </c>
      <c r="Q372">
        <f t="shared" si="17"/>
        <v>2016</v>
      </c>
      <c r="R372" t="s">
        <v>8348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 s="12">
        <v>1359743139</v>
      </c>
      <c r="J373" s="12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15"/>
        <v>41306.767812500002</v>
      </c>
      <c r="P373" s="10">
        <f t="shared" si="16"/>
        <v>41261.767812500002</v>
      </c>
      <c r="Q373">
        <f t="shared" si="17"/>
        <v>2012</v>
      </c>
      <c r="R373" t="s">
        <v>8348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 s="12">
        <v>1459872000</v>
      </c>
      <c r="J374" s="12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15"/>
        <v>42465.666666666672</v>
      </c>
      <c r="P374" s="10">
        <f t="shared" si="16"/>
        <v>42425.576898148152</v>
      </c>
      <c r="Q374">
        <f t="shared" si="17"/>
        <v>2016</v>
      </c>
      <c r="R374" t="s">
        <v>8348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 s="12">
        <v>1342648398</v>
      </c>
      <c r="J375" s="12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15"/>
        <v>41108.91201388889</v>
      </c>
      <c r="P375" s="10">
        <f t="shared" si="16"/>
        <v>41078.91201388889</v>
      </c>
      <c r="Q375">
        <f t="shared" si="17"/>
        <v>2012</v>
      </c>
      <c r="R375" t="s">
        <v>8348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 s="12">
        <v>1316208031</v>
      </c>
      <c r="J376" s="12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15"/>
        <v>40802.889247685183</v>
      </c>
      <c r="P376" s="10">
        <f t="shared" si="16"/>
        <v>40757.889247685183</v>
      </c>
      <c r="Q376">
        <f t="shared" si="17"/>
        <v>2011</v>
      </c>
      <c r="R376" t="s">
        <v>8348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 s="12">
        <v>1393694280</v>
      </c>
      <c r="J377" s="12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15"/>
        <v>41699.720833333333</v>
      </c>
      <c r="P377" s="10">
        <f t="shared" si="16"/>
        <v>41657.985081018516</v>
      </c>
      <c r="Q377">
        <f t="shared" si="17"/>
        <v>2014</v>
      </c>
      <c r="R377" t="s">
        <v>8348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 s="12">
        <v>1472122316</v>
      </c>
      <c r="J378" s="12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15"/>
        <v>42607.452731481477</v>
      </c>
      <c r="P378" s="10">
        <f t="shared" si="16"/>
        <v>42576.452731481477</v>
      </c>
      <c r="Q378">
        <f t="shared" si="17"/>
        <v>2016</v>
      </c>
      <c r="R378" t="s">
        <v>8348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 s="12">
        <v>1447484460</v>
      </c>
      <c r="J379" s="12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15"/>
        <v>42322.292361111111</v>
      </c>
      <c r="P379" s="10">
        <f t="shared" si="16"/>
        <v>42292.250787037032</v>
      </c>
      <c r="Q379">
        <f t="shared" si="17"/>
        <v>2015</v>
      </c>
      <c r="R379" t="s">
        <v>8348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 s="12">
        <v>1453765920</v>
      </c>
      <c r="J380" s="12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15"/>
        <v>42394.994444444441</v>
      </c>
      <c r="P380" s="10">
        <f t="shared" si="16"/>
        <v>42370.571851851855</v>
      </c>
      <c r="Q380">
        <f t="shared" si="17"/>
        <v>2016</v>
      </c>
      <c r="R380" t="s">
        <v>8348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 s="12">
        <v>1336062672</v>
      </c>
      <c r="J381" s="12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15"/>
        <v>41032.688333333332</v>
      </c>
      <c r="P381" s="10">
        <f t="shared" si="16"/>
        <v>40987.688333333332</v>
      </c>
      <c r="Q381">
        <f t="shared" si="17"/>
        <v>2012</v>
      </c>
      <c r="R381" t="s">
        <v>8348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 s="12">
        <v>1453569392</v>
      </c>
      <c r="J382" s="1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15"/>
        <v>42392.719814814816</v>
      </c>
      <c r="P382" s="10">
        <f t="shared" si="16"/>
        <v>42367.719814814816</v>
      </c>
      <c r="Q382">
        <f t="shared" si="17"/>
        <v>2015</v>
      </c>
      <c r="R382" t="s">
        <v>8348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 s="12">
        <v>1343624400</v>
      </c>
      <c r="J383" s="12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15"/>
        <v>41120.208333333336</v>
      </c>
      <c r="P383" s="10">
        <f t="shared" si="16"/>
        <v>41085.698113425926</v>
      </c>
      <c r="Q383">
        <f t="shared" si="17"/>
        <v>2012</v>
      </c>
      <c r="R383" t="s">
        <v>8348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 s="12">
        <v>1346950900</v>
      </c>
      <c r="J384" s="12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15"/>
        <v>41158.709490740745</v>
      </c>
      <c r="P384" s="10">
        <f t="shared" si="16"/>
        <v>41144.709490740745</v>
      </c>
      <c r="Q384">
        <f t="shared" si="17"/>
        <v>2012</v>
      </c>
      <c r="R384" t="s">
        <v>8348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 s="12">
        <v>1400467759</v>
      </c>
      <c r="J385" s="12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15"/>
        <v>41778.117581018516</v>
      </c>
      <c r="P385" s="10">
        <f t="shared" si="16"/>
        <v>41755.117581018516</v>
      </c>
      <c r="Q385">
        <f t="shared" si="17"/>
        <v>2014</v>
      </c>
      <c r="R385" t="s">
        <v>8348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 s="12">
        <v>1420569947</v>
      </c>
      <c r="J386" s="12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15"/>
        <v>42010.781793981485</v>
      </c>
      <c r="P386" s="10">
        <f t="shared" si="16"/>
        <v>41980.781793981485</v>
      </c>
      <c r="Q386">
        <f t="shared" si="17"/>
        <v>2014</v>
      </c>
      <c r="R386" t="s">
        <v>8348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 s="12">
        <v>1416582101</v>
      </c>
      <c r="J387" s="12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18">DATE(1970,1,1)+I387/86400</f>
        <v>41964.626168981486</v>
      </c>
      <c r="P387" s="10">
        <f t="shared" ref="P387:P450" si="19">DATE(1970,1,1)+J387/86400</f>
        <v>41934.584502314814</v>
      </c>
      <c r="Q387">
        <f t="shared" ref="Q387:Q450" si="20">YEAR(P:P)</f>
        <v>2014</v>
      </c>
      <c r="R387" t="s">
        <v>8348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 s="12">
        <v>1439246991</v>
      </c>
      <c r="J388" s="12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18"/>
        <v>42226.951284722221</v>
      </c>
      <c r="P388" s="10">
        <f t="shared" si="19"/>
        <v>42211.951284722221</v>
      </c>
      <c r="Q388">
        <f t="shared" si="20"/>
        <v>2015</v>
      </c>
      <c r="R388" t="s">
        <v>8348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 s="12">
        <v>1439618400</v>
      </c>
      <c r="J389" s="12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18"/>
        <v>42231.25</v>
      </c>
      <c r="P389" s="10">
        <f t="shared" si="19"/>
        <v>42200.67659722222</v>
      </c>
      <c r="Q389">
        <f t="shared" si="20"/>
        <v>2015</v>
      </c>
      <c r="R389" t="s">
        <v>8348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 s="12">
        <v>1469670580</v>
      </c>
      <c r="J390" s="12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18"/>
        <v>42579.076157407406</v>
      </c>
      <c r="P390" s="10">
        <f t="shared" si="19"/>
        <v>42549.076157407406</v>
      </c>
      <c r="Q390">
        <f t="shared" si="20"/>
        <v>2016</v>
      </c>
      <c r="R390" t="s">
        <v>8348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 s="12">
        <v>1394233140</v>
      </c>
      <c r="J391" s="12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18"/>
        <v>41705.957638888889</v>
      </c>
      <c r="P391" s="10">
        <f t="shared" si="19"/>
        <v>41674.063078703708</v>
      </c>
      <c r="Q391">
        <f t="shared" si="20"/>
        <v>2014</v>
      </c>
      <c r="R391" t="s">
        <v>8348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 s="12">
        <v>1431046372</v>
      </c>
      <c r="J392" s="1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18"/>
        <v>42132.036712962959</v>
      </c>
      <c r="P392" s="10">
        <f t="shared" si="19"/>
        <v>42112.036712962959</v>
      </c>
      <c r="Q392">
        <f t="shared" si="20"/>
        <v>2015</v>
      </c>
      <c r="R392" t="s">
        <v>8348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 s="12">
        <v>1324169940</v>
      </c>
      <c r="J393" s="12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18"/>
        <v>40895.040972222225</v>
      </c>
      <c r="P393" s="10">
        <f t="shared" si="19"/>
        <v>40865.042256944442</v>
      </c>
      <c r="Q393">
        <f t="shared" si="20"/>
        <v>2011</v>
      </c>
      <c r="R393" t="s">
        <v>8348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 s="12">
        <v>1315450800</v>
      </c>
      <c r="J394" s="12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18"/>
        <v>40794.125</v>
      </c>
      <c r="P394" s="10">
        <f t="shared" si="19"/>
        <v>40763.717256944445</v>
      </c>
      <c r="Q394">
        <f t="shared" si="20"/>
        <v>2011</v>
      </c>
      <c r="R394" t="s">
        <v>8348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 s="12">
        <v>1381424452</v>
      </c>
      <c r="J395" s="12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18"/>
        <v>41557.708935185183</v>
      </c>
      <c r="P395" s="10">
        <f t="shared" si="19"/>
        <v>41526.708935185183</v>
      </c>
      <c r="Q395">
        <f t="shared" si="20"/>
        <v>2013</v>
      </c>
      <c r="R395" t="s">
        <v>8348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 s="12">
        <v>1460918282</v>
      </c>
      <c r="J396" s="12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18"/>
        <v>42477.776412037041</v>
      </c>
      <c r="P396" s="10">
        <f t="shared" si="19"/>
        <v>42417.818078703705</v>
      </c>
      <c r="Q396">
        <f t="shared" si="20"/>
        <v>2016</v>
      </c>
      <c r="R396" t="s">
        <v>8348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 s="12">
        <v>1335562320</v>
      </c>
      <c r="J397" s="12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18"/>
        <v>41026.897222222222</v>
      </c>
      <c r="P397" s="10">
        <f t="shared" si="19"/>
        <v>40990.909259259257</v>
      </c>
      <c r="Q397">
        <f t="shared" si="20"/>
        <v>2012</v>
      </c>
      <c r="R397" t="s">
        <v>8348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 s="12">
        <v>1341668006</v>
      </c>
      <c r="J398" s="12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18"/>
        <v>41097.564884259264</v>
      </c>
      <c r="P398" s="10">
        <f t="shared" si="19"/>
        <v>41082.564884259264</v>
      </c>
      <c r="Q398">
        <f t="shared" si="20"/>
        <v>2012</v>
      </c>
      <c r="R398" t="s">
        <v>8348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 s="12">
        <v>1283312640</v>
      </c>
      <c r="J399" s="12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18"/>
        <v>40422.155555555553</v>
      </c>
      <c r="P399" s="10">
        <f t="shared" si="19"/>
        <v>40379.776435185187</v>
      </c>
      <c r="Q399">
        <f t="shared" si="20"/>
        <v>2010</v>
      </c>
      <c r="R399" t="s">
        <v>8348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 s="12">
        <v>1430334126</v>
      </c>
      <c r="J400" s="12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18"/>
        <v>42123.793124999997</v>
      </c>
      <c r="P400" s="10">
        <f t="shared" si="19"/>
        <v>42078.793124999997</v>
      </c>
      <c r="Q400">
        <f t="shared" si="20"/>
        <v>2015</v>
      </c>
      <c r="R400" t="s">
        <v>8348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 s="12">
        <v>1481716800</v>
      </c>
      <c r="J401" s="12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18"/>
        <v>42718.5</v>
      </c>
      <c r="P401" s="10">
        <f t="shared" si="19"/>
        <v>42687.875775462962</v>
      </c>
      <c r="Q401">
        <f t="shared" si="20"/>
        <v>2016</v>
      </c>
      <c r="R401" t="s">
        <v>8348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 s="12">
        <v>1400297400</v>
      </c>
      <c r="J402" s="1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18"/>
        <v>41776.145833333336</v>
      </c>
      <c r="P402" s="10">
        <f t="shared" si="19"/>
        <v>41745.635960648149</v>
      </c>
      <c r="Q402">
        <f t="shared" si="20"/>
        <v>2014</v>
      </c>
      <c r="R402" t="s">
        <v>8348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 s="12">
        <v>1312747970</v>
      </c>
      <c r="J403" s="12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18"/>
        <v>40762.842245370368</v>
      </c>
      <c r="P403" s="10">
        <f t="shared" si="19"/>
        <v>40732.842245370368</v>
      </c>
      <c r="Q403">
        <f t="shared" si="20"/>
        <v>2011</v>
      </c>
      <c r="R403" t="s">
        <v>8348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 s="12">
        <v>1446731817</v>
      </c>
      <c r="J404" s="12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18"/>
        <v>42313.58121527778</v>
      </c>
      <c r="P404" s="10">
        <f t="shared" si="19"/>
        <v>42292.539548611108</v>
      </c>
      <c r="Q404">
        <f t="shared" si="20"/>
        <v>2015</v>
      </c>
      <c r="R404" t="s">
        <v>8348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 s="12">
        <v>1312960080</v>
      </c>
      <c r="J405" s="12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18"/>
        <v>40765.297222222223</v>
      </c>
      <c r="P405" s="10">
        <f t="shared" si="19"/>
        <v>40718.310659722221</v>
      </c>
      <c r="Q405">
        <f t="shared" si="20"/>
        <v>2011</v>
      </c>
      <c r="R405" t="s">
        <v>8348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 s="12">
        <v>1391641440</v>
      </c>
      <c r="J406" s="12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18"/>
        <v>41675.961111111115</v>
      </c>
      <c r="P406" s="10">
        <f t="shared" si="19"/>
        <v>41646.628032407403</v>
      </c>
      <c r="Q406">
        <f t="shared" si="20"/>
        <v>2014</v>
      </c>
      <c r="R406" t="s">
        <v>8348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 s="12">
        <v>1394071339</v>
      </c>
      <c r="J407" s="12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18"/>
        <v>41704.08494212963</v>
      </c>
      <c r="P407" s="10">
        <f t="shared" si="19"/>
        <v>41674.08494212963</v>
      </c>
      <c r="Q407">
        <f t="shared" si="20"/>
        <v>2014</v>
      </c>
      <c r="R407" t="s">
        <v>8348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 s="12">
        <v>1304920740</v>
      </c>
      <c r="J408" s="12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18"/>
        <v>40672.249305555553</v>
      </c>
      <c r="P408" s="10">
        <f t="shared" si="19"/>
        <v>40638.162465277775</v>
      </c>
      <c r="Q408">
        <f t="shared" si="20"/>
        <v>2011</v>
      </c>
      <c r="R408" t="s">
        <v>8348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 s="12">
        <v>1321739650</v>
      </c>
      <c r="J409" s="12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18"/>
        <v>40866.912615740745</v>
      </c>
      <c r="P409" s="10">
        <f t="shared" si="19"/>
        <v>40806.870949074073</v>
      </c>
      <c r="Q409">
        <f t="shared" si="20"/>
        <v>2011</v>
      </c>
      <c r="R409" t="s">
        <v>8348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 s="12">
        <v>1383676790</v>
      </c>
      <c r="J410" s="12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18"/>
        <v>41583.777662037035</v>
      </c>
      <c r="P410" s="10">
        <f t="shared" si="19"/>
        <v>41543.735995370371</v>
      </c>
      <c r="Q410">
        <f t="shared" si="20"/>
        <v>2013</v>
      </c>
      <c r="R410" t="s">
        <v>8348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 s="12">
        <v>1469220144</v>
      </c>
      <c r="J411" s="12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18"/>
        <v>42573.862777777773</v>
      </c>
      <c r="P411" s="10">
        <f t="shared" si="19"/>
        <v>42543.862777777773</v>
      </c>
      <c r="Q411">
        <f t="shared" si="20"/>
        <v>2016</v>
      </c>
      <c r="R411" t="s">
        <v>8348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 s="12">
        <v>1434670397</v>
      </c>
      <c r="J412" s="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18"/>
        <v>42173.981446759259</v>
      </c>
      <c r="P412" s="10">
        <f t="shared" si="19"/>
        <v>42113.981446759259</v>
      </c>
      <c r="Q412">
        <f t="shared" si="20"/>
        <v>2015</v>
      </c>
      <c r="R412" t="s">
        <v>8348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 s="12">
        <v>1387688400</v>
      </c>
      <c r="J413" s="12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18"/>
        <v>41630.208333333336</v>
      </c>
      <c r="P413" s="10">
        <f t="shared" si="19"/>
        <v>41598.17597222222</v>
      </c>
      <c r="Q413">
        <f t="shared" si="20"/>
        <v>2013</v>
      </c>
      <c r="R413" t="s">
        <v>8348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 s="12">
        <v>1343238578</v>
      </c>
      <c r="J414" s="12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18"/>
        <v>41115.742800925924</v>
      </c>
      <c r="P414" s="10">
        <f t="shared" si="19"/>
        <v>41099.742800925924</v>
      </c>
      <c r="Q414">
        <f t="shared" si="20"/>
        <v>2012</v>
      </c>
      <c r="R414" t="s">
        <v>8348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 s="12">
        <v>1342731811</v>
      </c>
      <c r="J415" s="12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18"/>
        <v>41109.877442129626</v>
      </c>
      <c r="P415" s="10">
        <f t="shared" si="19"/>
        <v>41079.877442129626</v>
      </c>
      <c r="Q415">
        <f t="shared" si="20"/>
        <v>2012</v>
      </c>
      <c r="R415" t="s">
        <v>8348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 s="12">
        <v>1381541465</v>
      </c>
      <c r="J416" s="12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18"/>
        <v>41559.063252314816</v>
      </c>
      <c r="P416" s="10">
        <f t="shared" si="19"/>
        <v>41529.063252314816</v>
      </c>
      <c r="Q416">
        <f t="shared" si="20"/>
        <v>2013</v>
      </c>
      <c r="R416" t="s">
        <v>8348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 s="12">
        <v>1413547200</v>
      </c>
      <c r="J417" s="12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18"/>
        <v>41929.5</v>
      </c>
      <c r="P417" s="10">
        <f t="shared" si="19"/>
        <v>41904.851875</v>
      </c>
      <c r="Q417">
        <f t="shared" si="20"/>
        <v>2014</v>
      </c>
      <c r="R417" t="s">
        <v>8348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 s="12">
        <v>1391851831</v>
      </c>
      <c r="J418" s="12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18"/>
        <v>41678.396192129629</v>
      </c>
      <c r="P418" s="10">
        <f t="shared" si="19"/>
        <v>41648.396192129629</v>
      </c>
      <c r="Q418">
        <f t="shared" si="20"/>
        <v>2014</v>
      </c>
      <c r="R418" t="s">
        <v>8348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 s="12">
        <v>1365395580</v>
      </c>
      <c r="J419" s="12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18"/>
        <v>41372.189583333333</v>
      </c>
      <c r="P419" s="10">
        <f t="shared" si="19"/>
        <v>41360.970601851848</v>
      </c>
      <c r="Q419">
        <f t="shared" si="20"/>
        <v>2013</v>
      </c>
      <c r="R419" t="s">
        <v>8348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 s="12">
        <v>1437633997</v>
      </c>
      <c r="J420" s="12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18"/>
        <v>42208.282372685186</v>
      </c>
      <c r="P420" s="10">
        <f t="shared" si="19"/>
        <v>42178.282372685186</v>
      </c>
      <c r="Q420">
        <f t="shared" si="20"/>
        <v>2015</v>
      </c>
      <c r="R420" t="s">
        <v>8348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 s="12">
        <v>1372536787</v>
      </c>
      <c r="J421" s="12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18"/>
        <v>41454.842442129629</v>
      </c>
      <c r="P421" s="10">
        <f t="shared" si="19"/>
        <v>41394.842442129629</v>
      </c>
      <c r="Q421">
        <f t="shared" si="20"/>
        <v>2013</v>
      </c>
      <c r="R421" t="s">
        <v>8348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 s="12">
        <v>1394772031</v>
      </c>
      <c r="J422" s="1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18"/>
        <v>41712.194803240738</v>
      </c>
      <c r="P422" s="10">
        <f t="shared" si="19"/>
        <v>41682.23646990741</v>
      </c>
      <c r="Q422">
        <f t="shared" si="20"/>
        <v>2014</v>
      </c>
      <c r="R422" t="s">
        <v>8348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 s="12">
        <v>1440157656</v>
      </c>
      <c r="J423" s="12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18"/>
        <v>42237.491388888884</v>
      </c>
      <c r="P423" s="10">
        <f t="shared" si="19"/>
        <v>42177.491388888884</v>
      </c>
      <c r="Q423">
        <f t="shared" si="20"/>
        <v>2015</v>
      </c>
      <c r="R423" t="s">
        <v>8348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 s="12">
        <v>1410416097</v>
      </c>
      <c r="J424" s="12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18"/>
        <v>41893.260381944448</v>
      </c>
      <c r="P424" s="10">
        <f t="shared" si="19"/>
        <v>41863.260381944448</v>
      </c>
      <c r="Q424">
        <f t="shared" si="20"/>
        <v>2014</v>
      </c>
      <c r="R424" t="s">
        <v>8348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 s="12">
        <v>1370470430</v>
      </c>
      <c r="J425" s="12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18"/>
        <v>41430.92627314815</v>
      </c>
      <c r="P425" s="10">
        <f t="shared" si="19"/>
        <v>41400.92627314815</v>
      </c>
      <c r="Q425">
        <f t="shared" si="20"/>
        <v>2013</v>
      </c>
      <c r="R425" t="s">
        <v>8348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 s="12">
        <v>1332748899</v>
      </c>
      <c r="J426" s="12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18"/>
        <v>40994.334479166668</v>
      </c>
      <c r="P426" s="10">
        <f t="shared" si="19"/>
        <v>40934.376145833332</v>
      </c>
      <c r="Q426">
        <f t="shared" si="20"/>
        <v>2012</v>
      </c>
      <c r="R426" t="s">
        <v>8348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 s="12">
        <v>1448660404</v>
      </c>
      <c r="J427" s="12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18"/>
        <v>42335.902824074074</v>
      </c>
      <c r="P427" s="10">
        <f t="shared" si="19"/>
        <v>42275.861157407402</v>
      </c>
      <c r="Q427">
        <f t="shared" si="20"/>
        <v>2015</v>
      </c>
      <c r="R427" t="s">
        <v>8348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 s="12">
        <v>1456851914</v>
      </c>
      <c r="J428" s="12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18"/>
        <v>42430.711967592593</v>
      </c>
      <c r="P428" s="10">
        <f t="shared" si="19"/>
        <v>42400.711967592593</v>
      </c>
      <c r="Q428">
        <f t="shared" si="20"/>
        <v>2016</v>
      </c>
      <c r="R428" t="s">
        <v>8348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 s="12">
        <v>1445540340</v>
      </c>
      <c r="J429" s="12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18"/>
        <v>42299.790972222225</v>
      </c>
      <c r="P429" s="10">
        <f t="shared" si="19"/>
        <v>42285.90902777778</v>
      </c>
      <c r="Q429">
        <f t="shared" si="20"/>
        <v>2015</v>
      </c>
      <c r="R429" t="s">
        <v>8348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 s="12">
        <v>1402956000</v>
      </c>
      <c r="J430" s="12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18"/>
        <v>41806.916666666664</v>
      </c>
      <c r="P430" s="10">
        <f t="shared" si="19"/>
        <v>41778.766724537039</v>
      </c>
      <c r="Q430">
        <f t="shared" si="20"/>
        <v>2014</v>
      </c>
      <c r="R430" t="s">
        <v>8348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 s="12">
        <v>1259297940</v>
      </c>
      <c r="J431" s="12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18"/>
        <v>40144.207638888889</v>
      </c>
      <c r="P431" s="10">
        <f t="shared" si="19"/>
        <v>40070.901412037041</v>
      </c>
      <c r="Q431">
        <f t="shared" si="20"/>
        <v>2009</v>
      </c>
      <c r="R431" t="s">
        <v>8348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 s="12">
        <v>1378866867</v>
      </c>
      <c r="J432" s="1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18"/>
        <v>41528.107256944444</v>
      </c>
      <c r="P432" s="10">
        <f t="shared" si="19"/>
        <v>41513.107256944444</v>
      </c>
      <c r="Q432">
        <f t="shared" si="20"/>
        <v>2013</v>
      </c>
      <c r="R432" t="s">
        <v>8348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 s="12">
        <v>1467752083</v>
      </c>
      <c r="J433" s="12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18"/>
        <v>42556.871331018519</v>
      </c>
      <c r="P433" s="10">
        <f t="shared" si="19"/>
        <v>42526.871331018519</v>
      </c>
      <c r="Q433">
        <f t="shared" si="20"/>
        <v>2016</v>
      </c>
      <c r="R433" t="s">
        <v>8348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 s="12">
        <v>1445448381</v>
      </c>
      <c r="J434" s="12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18"/>
        <v>42298.726631944446</v>
      </c>
      <c r="P434" s="10">
        <f t="shared" si="19"/>
        <v>42238.726631944446</v>
      </c>
      <c r="Q434">
        <f t="shared" si="20"/>
        <v>2015</v>
      </c>
      <c r="R434" t="s">
        <v>8348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 s="12">
        <v>1444576022</v>
      </c>
      <c r="J435" s="12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18"/>
        <v>42288.629884259259</v>
      </c>
      <c r="P435" s="10">
        <f t="shared" si="19"/>
        <v>42228.629884259259</v>
      </c>
      <c r="Q435">
        <f t="shared" si="20"/>
        <v>2015</v>
      </c>
      <c r="R435" t="s">
        <v>8348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 s="12">
        <v>1385931702</v>
      </c>
      <c r="J436" s="12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18"/>
        <v>41609.876180555555</v>
      </c>
      <c r="P436" s="10">
        <f t="shared" si="19"/>
        <v>41576.834513888891</v>
      </c>
      <c r="Q436">
        <f t="shared" si="20"/>
        <v>2013</v>
      </c>
      <c r="R436" t="s">
        <v>8348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 s="12">
        <v>1379094980</v>
      </c>
      <c r="J437" s="12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18"/>
        <v>41530.747453703705</v>
      </c>
      <c r="P437" s="10">
        <f t="shared" si="19"/>
        <v>41500.747453703705</v>
      </c>
      <c r="Q437">
        <f t="shared" si="20"/>
        <v>2013</v>
      </c>
      <c r="R437" t="s">
        <v>8348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 s="12">
        <v>1375260113</v>
      </c>
      <c r="J438" s="12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18"/>
        <v>41486.36241898148</v>
      </c>
      <c r="P438" s="10">
        <f t="shared" si="19"/>
        <v>41456.36241898148</v>
      </c>
      <c r="Q438">
        <f t="shared" si="20"/>
        <v>2013</v>
      </c>
      <c r="R438" t="s">
        <v>8348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 s="12">
        <v>1475912326</v>
      </c>
      <c r="J439" s="12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18"/>
        <v>42651.31858796296</v>
      </c>
      <c r="P439" s="10">
        <f t="shared" si="19"/>
        <v>42591.31858796296</v>
      </c>
      <c r="Q439">
        <f t="shared" si="20"/>
        <v>2016</v>
      </c>
      <c r="R439" t="s">
        <v>8348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 s="12">
        <v>1447830958</v>
      </c>
      <c r="J440" s="12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18"/>
        <v>42326.302754629629</v>
      </c>
      <c r="P440" s="10">
        <f t="shared" si="19"/>
        <v>42296.261087962965</v>
      </c>
      <c r="Q440">
        <f t="shared" si="20"/>
        <v>2015</v>
      </c>
      <c r="R440" t="s">
        <v>8348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 s="12">
        <v>1413569818</v>
      </c>
      <c r="J441" s="12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18"/>
        <v>41929.761782407411</v>
      </c>
      <c r="P441" s="10">
        <f t="shared" si="19"/>
        <v>41919.761782407411</v>
      </c>
      <c r="Q441">
        <f t="shared" si="20"/>
        <v>2014</v>
      </c>
      <c r="R441" t="s">
        <v>8348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 s="12">
        <v>1458859153</v>
      </c>
      <c r="J442" s="1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18"/>
        <v>42453.943900462968</v>
      </c>
      <c r="P442" s="10">
        <f t="shared" si="19"/>
        <v>42423.985567129625</v>
      </c>
      <c r="Q442">
        <f t="shared" si="20"/>
        <v>2016</v>
      </c>
      <c r="R442" t="s">
        <v>8348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 s="12">
        <v>1383418996</v>
      </c>
      <c r="J443" s="12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18"/>
        <v>41580.793935185182</v>
      </c>
      <c r="P443" s="10">
        <f t="shared" si="19"/>
        <v>41550.793935185182</v>
      </c>
      <c r="Q443">
        <f t="shared" si="20"/>
        <v>2013</v>
      </c>
      <c r="R443" t="s">
        <v>8348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 s="12">
        <v>1424380783</v>
      </c>
      <c r="J444" s="12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18"/>
        <v>42054.888692129629</v>
      </c>
      <c r="P444" s="10">
        <f t="shared" si="19"/>
        <v>42024.888692129629</v>
      </c>
      <c r="Q444">
        <f t="shared" si="20"/>
        <v>2015</v>
      </c>
      <c r="R444" t="s">
        <v>8348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 s="12">
        <v>1391991701</v>
      </c>
      <c r="J445" s="12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18"/>
        <v>41680.015057870369</v>
      </c>
      <c r="P445" s="10">
        <f t="shared" si="19"/>
        <v>41650.015057870369</v>
      </c>
      <c r="Q445">
        <f t="shared" si="20"/>
        <v>2014</v>
      </c>
      <c r="R445" t="s">
        <v>8348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 s="12">
        <v>1329342361</v>
      </c>
      <c r="J446" s="12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18"/>
        <v>40954.906956018516</v>
      </c>
      <c r="P446" s="10">
        <f t="shared" si="19"/>
        <v>40894.906956018516</v>
      </c>
      <c r="Q446">
        <f t="shared" si="20"/>
        <v>2011</v>
      </c>
      <c r="R446" t="s">
        <v>8348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 s="12">
        <v>1432195375</v>
      </c>
      <c r="J447" s="12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18"/>
        <v>42145.335358796292</v>
      </c>
      <c r="P447" s="10">
        <f t="shared" si="19"/>
        <v>42130.335358796292</v>
      </c>
      <c r="Q447">
        <f t="shared" si="20"/>
        <v>2015</v>
      </c>
      <c r="R447" t="s">
        <v>8348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 s="12">
        <v>1425434420</v>
      </c>
      <c r="J448" s="12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18"/>
        <v>42067.083564814813</v>
      </c>
      <c r="P448" s="10">
        <f t="shared" si="19"/>
        <v>42037.083564814813</v>
      </c>
      <c r="Q448">
        <f t="shared" si="20"/>
        <v>2015</v>
      </c>
      <c r="R448" t="s">
        <v>8348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 s="12">
        <v>1364041163</v>
      </c>
      <c r="J449" s="12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18"/>
        <v>41356.513460648144</v>
      </c>
      <c r="P449" s="10">
        <f t="shared" si="19"/>
        <v>41331.555127314816</v>
      </c>
      <c r="Q449">
        <f t="shared" si="20"/>
        <v>2013</v>
      </c>
      <c r="R449" t="s">
        <v>8348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 s="12">
        <v>1400091095</v>
      </c>
      <c r="J450" s="12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18"/>
        <v>41773.758043981477</v>
      </c>
      <c r="P450" s="10">
        <f t="shared" si="19"/>
        <v>41753.758043981477</v>
      </c>
      <c r="Q450">
        <f t="shared" si="20"/>
        <v>2014</v>
      </c>
      <c r="R450" t="s">
        <v>8348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 s="12">
        <v>1382017085</v>
      </c>
      <c r="J451" s="12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21">DATE(1970,1,1)+I451/86400</f>
        <v>41564.568113425928</v>
      </c>
      <c r="P451" s="10">
        <f t="shared" ref="P451:P514" si="22">DATE(1970,1,1)+J451/86400</f>
        <v>41534.568113425928</v>
      </c>
      <c r="Q451">
        <f t="shared" ref="Q451:Q514" si="23">YEAR(P:P)</f>
        <v>2013</v>
      </c>
      <c r="R451" t="s">
        <v>8348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 s="12">
        <v>1392417800</v>
      </c>
      <c r="J452" s="1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21"/>
        <v>41684.946759259255</v>
      </c>
      <c r="P452" s="10">
        <f t="shared" si="22"/>
        <v>41654.946759259255</v>
      </c>
      <c r="Q452">
        <f t="shared" si="23"/>
        <v>2014</v>
      </c>
      <c r="R452" t="s">
        <v>8348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 s="12">
        <v>1390669791</v>
      </c>
      <c r="J453" s="12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21"/>
        <v>41664.715173611112</v>
      </c>
      <c r="P453" s="10">
        <f t="shared" si="22"/>
        <v>41634.715173611112</v>
      </c>
      <c r="Q453">
        <f t="shared" si="23"/>
        <v>2013</v>
      </c>
      <c r="R453" t="s">
        <v>8348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 s="12">
        <v>1431536015</v>
      </c>
      <c r="J454" s="12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21"/>
        <v>42137.703877314816</v>
      </c>
      <c r="P454" s="10">
        <f t="shared" si="22"/>
        <v>42107.703877314816</v>
      </c>
      <c r="Q454">
        <f t="shared" si="23"/>
        <v>2015</v>
      </c>
      <c r="R454" t="s">
        <v>8348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 s="12">
        <v>1424375279</v>
      </c>
      <c r="J455" s="12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21"/>
        <v>42054.824988425928</v>
      </c>
      <c r="P455" s="10">
        <f t="shared" si="22"/>
        <v>42038.824988425928</v>
      </c>
      <c r="Q455">
        <f t="shared" si="23"/>
        <v>2015</v>
      </c>
      <c r="R455" t="s">
        <v>8348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 s="12">
        <v>1417007640</v>
      </c>
      <c r="J456" s="12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21"/>
        <v>41969.551388888889</v>
      </c>
      <c r="P456" s="10">
        <f t="shared" si="22"/>
        <v>41938.717256944445</v>
      </c>
      <c r="Q456">
        <f t="shared" si="23"/>
        <v>2014</v>
      </c>
      <c r="R456" t="s">
        <v>8348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 s="12">
        <v>1334622660</v>
      </c>
      <c r="J457" s="12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21"/>
        <v>41016.021527777775</v>
      </c>
      <c r="P457" s="10">
        <f t="shared" si="22"/>
        <v>40971.002569444448</v>
      </c>
      <c r="Q457">
        <f t="shared" si="23"/>
        <v>2012</v>
      </c>
      <c r="R457" t="s">
        <v>8348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 s="12">
        <v>1382414340</v>
      </c>
      <c r="J458" s="12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21"/>
        <v>41569.165972222225</v>
      </c>
      <c r="P458" s="10">
        <f t="shared" si="22"/>
        <v>41547.694456018522</v>
      </c>
      <c r="Q458">
        <f t="shared" si="23"/>
        <v>2013</v>
      </c>
      <c r="R458" t="s">
        <v>8348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 s="12">
        <v>1408213512</v>
      </c>
      <c r="J459" s="12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21"/>
        <v>41867.767500000002</v>
      </c>
      <c r="P459" s="10">
        <f t="shared" si="22"/>
        <v>41837.767500000002</v>
      </c>
      <c r="Q459">
        <f t="shared" si="23"/>
        <v>2014</v>
      </c>
      <c r="R459" t="s">
        <v>8348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 s="12">
        <v>1368550060</v>
      </c>
      <c r="J460" s="12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21"/>
        <v>41408.69976851852</v>
      </c>
      <c r="P460" s="10">
        <f t="shared" si="22"/>
        <v>41378.69976851852</v>
      </c>
      <c r="Q460">
        <f t="shared" si="23"/>
        <v>2013</v>
      </c>
      <c r="R460" t="s">
        <v>8348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 s="12">
        <v>1321201327</v>
      </c>
      <c r="J461" s="12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21"/>
        <v>40860.682025462964</v>
      </c>
      <c r="P461" s="10">
        <f t="shared" si="22"/>
        <v>40800.6403587963</v>
      </c>
      <c r="Q461">
        <f t="shared" si="23"/>
        <v>2011</v>
      </c>
      <c r="R461" t="s">
        <v>8348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 s="12">
        <v>1401595200</v>
      </c>
      <c r="J462" s="1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21"/>
        <v>41791.166666666664</v>
      </c>
      <c r="P462" s="10">
        <f t="shared" si="22"/>
        <v>41759.542534722219</v>
      </c>
      <c r="Q462">
        <f t="shared" si="23"/>
        <v>2014</v>
      </c>
      <c r="R462" t="s">
        <v>8348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 s="12">
        <v>1370204367</v>
      </c>
      <c r="J463" s="12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21"/>
        <v>41427.84684027778</v>
      </c>
      <c r="P463" s="10">
        <f t="shared" si="22"/>
        <v>41407.84684027778</v>
      </c>
      <c r="Q463">
        <f t="shared" si="23"/>
        <v>2013</v>
      </c>
      <c r="R463" t="s">
        <v>8348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 s="12">
        <v>1312945341</v>
      </c>
      <c r="J464" s="12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21"/>
        <v>40765.12663194444</v>
      </c>
      <c r="P464" s="10">
        <f t="shared" si="22"/>
        <v>40705.12663194444</v>
      </c>
      <c r="Q464">
        <f t="shared" si="23"/>
        <v>2011</v>
      </c>
      <c r="R464" t="s">
        <v>8348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 s="12">
        <v>1316883753</v>
      </c>
      <c r="J465" s="12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21"/>
        <v>40810.710104166668</v>
      </c>
      <c r="P465" s="10">
        <f t="shared" si="22"/>
        <v>40750.710104166668</v>
      </c>
      <c r="Q465">
        <f t="shared" si="23"/>
        <v>2011</v>
      </c>
      <c r="R465" t="s">
        <v>8348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 s="12">
        <v>1463602935</v>
      </c>
      <c r="J466" s="12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21"/>
        <v>42508.84878472222</v>
      </c>
      <c r="P466" s="10">
        <f t="shared" si="22"/>
        <v>42488.84878472222</v>
      </c>
      <c r="Q466">
        <f t="shared" si="23"/>
        <v>2016</v>
      </c>
      <c r="R466" t="s">
        <v>8348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 s="12">
        <v>1403837574</v>
      </c>
      <c r="J467" s="12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21"/>
        <v>41817.120069444441</v>
      </c>
      <c r="P467" s="10">
        <f t="shared" si="22"/>
        <v>41801.120069444441</v>
      </c>
      <c r="Q467">
        <f t="shared" si="23"/>
        <v>2014</v>
      </c>
      <c r="R467" t="s">
        <v>8348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 s="12">
        <v>1347057464</v>
      </c>
      <c r="J468" s="12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21"/>
        <v>41159.942870370374</v>
      </c>
      <c r="P468" s="10">
        <f t="shared" si="22"/>
        <v>41129.942870370374</v>
      </c>
      <c r="Q468">
        <f t="shared" si="23"/>
        <v>2012</v>
      </c>
      <c r="R468" t="s">
        <v>8348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 s="12">
        <v>1348849134</v>
      </c>
      <c r="J469" s="12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21"/>
        <v>41180.679791666669</v>
      </c>
      <c r="P469" s="10">
        <f t="shared" si="22"/>
        <v>41135.679791666669</v>
      </c>
      <c r="Q469">
        <f t="shared" si="23"/>
        <v>2012</v>
      </c>
      <c r="R469" t="s">
        <v>8348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 s="12">
        <v>1341978665</v>
      </c>
      <c r="J470" s="12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21"/>
        <v>41101.160474537035</v>
      </c>
      <c r="P470" s="10">
        <f t="shared" si="22"/>
        <v>41041.167627314819</v>
      </c>
      <c r="Q470">
        <f t="shared" si="23"/>
        <v>2012</v>
      </c>
      <c r="R470" t="s">
        <v>8348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 s="12">
        <v>1409960724</v>
      </c>
      <c r="J471" s="12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21"/>
        <v>41887.989861111113</v>
      </c>
      <c r="P471" s="10">
        <f t="shared" si="22"/>
        <v>41827.989861111113</v>
      </c>
      <c r="Q471">
        <f t="shared" si="23"/>
        <v>2014</v>
      </c>
      <c r="R471" t="s">
        <v>8348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 s="12">
        <v>1389844800</v>
      </c>
      <c r="J472" s="1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21"/>
        <v>41655.166666666664</v>
      </c>
      <c r="P472" s="10">
        <f t="shared" si="22"/>
        <v>41605.167696759258</v>
      </c>
      <c r="Q472">
        <f t="shared" si="23"/>
        <v>2013</v>
      </c>
      <c r="R472" t="s">
        <v>8348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 s="12">
        <v>1397924379</v>
      </c>
      <c r="J473" s="12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21"/>
        <v>41748.680312500001</v>
      </c>
      <c r="P473" s="10">
        <f t="shared" si="22"/>
        <v>41703.721979166665</v>
      </c>
      <c r="Q473">
        <f t="shared" si="23"/>
        <v>2014</v>
      </c>
      <c r="R473" t="s">
        <v>8348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 s="12">
        <v>1408831718</v>
      </c>
      <c r="J474" s="12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21"/>
        <v>41874.922662037039</v>
      </c>
      <c r="P474" s="10">
        <f t="shared" si="22"/>
        <v>41844.922662037039</v>
      </c>
      <c r="Q474">
        <f t="shared" si="23"/>
        <v>2014</v>
      </c>
      <c r="R474" t="s">
        <v>8348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 s="12">
        <v>1410972319</v>
      </c>
      <c r="J475" s="12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21"/>
        <v>41899.698136574072</v>
      </c>
      <c r="P475" s="10">
        <f t="shared" si="22"/>
        <v>41869.698136574072</v>
      </c>
      <c r="Q475">
        <f t="shared" si="23"/>
        <v>2014</v>
      </c>
      <c r="R475" t="s">
        <v>8348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 s="12">
        <v>1487318029</v>
      </c>
      <c r="J476" s="12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21"/>
        <v>42783.329039351855</v>
      </c>
      <c r="P476" s="10">
        <f t="shared" si="22"/>
        <v>42753.329039351855</v>
      </c>
      <c r="Q476">
        <f t="shared" si="23"/>
        <v>2017</v>
      </c>
      <c r="R476" t="s">
        <v>8348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 s="12">
        <v>1430877843</v>
      </c>
      <c r="J477" s="12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21"/>
        <v>42130.086145833338</v>
      </c>
      <c r="P477" s="10">
        <f t="shared" si="22"/>
        <v>42100.086145833338</v>
      </c>
      <c r="Q477">
        <f t="shared" si="23"/>
        <v>2015</v>
      </c>
      <c r="R477" t="s">
        <v>8348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 s="12">
        <v>1401767940</v>
      </c>
      <c r="J478" s="12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21"/>
        <v>41793.165972222225</v>
      </c>
      <c r="P478" s="10">
        <f t="shared" si="22"/>
        <v>41757.975011574075</v>
      </c>
      <c r="Q478">
        <f t="shared" si="23"/>
        <v>2014</v>
      </c>
      <c r="R478" t="s">
        <v>8348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 s="12">
        <v>1337371334</v>
      </c>
      <c r="J479" s="12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21"/>
        <v>41047.83488425926</v>
      </c>
      <c r="P479" s="10">
        <f t="shared" si="22"/>
        <v>40987.83488425926</v>
      </c>
      <c r="Q479">
        <f t="shared" si="23"/>
        <v>2012</v>
      </c>
      <c r="R479" t="s">
        <v>8348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 s="12">
        <v>1427921509</v>
      </c>
      <c r="J480" s="12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21"/>
        <v>42095.869317129633</v>
      </c>
      <c r="P480" s="10">
        <f t="shared" si="22"/>
        <v>42065.910983796297</v>
      </c>
      <c r="Q480">
        <f t="shared" si="23"/>
        <v>2015</v>
      </c>
      <c r="R480" t="s">
        <v>8348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 s="12">
        <v>1416566835</v>
      </c>
      <c r="J481" s="12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21"/>
        <v>41964.449479166666</v>
      </c>
      <c r="P481" s="10">
        <f t="shared" si="22"/>
        <v>41904.407812500001</v>
      </c>
      <c r="Q481">
        <f t="shared" si="23"/>
        <v>2014</v>
      </c>
      <c r="R481" t="s">
        <v>8348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 s="12">
        <v>1376049615</v>
      </c>
      <c r="J482" s="1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21"/>
        <v>41495.500173611115</v>
      </c>
      <c r="P482" s="10">
        <f t="shared" si="22"/>
        <v>41465.500173611115</v>
      </c>
      <c r="Q482">
        <f t="shared" si="23"/>
        <v>2013</v>
      </c>
      <c r="R482" t="s">
        <v>8348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 s="12">
        <v>1349885289</v>
      </c>
      <c r="J483" s="12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21"/>
        <v>41192.672326388885</v>
      </c>
      <c r="P483" s="10">
        <f t="shared" si="22"/>
        <v>41162.672326388885</v>
      </c>
      <c r="Q483">
        <f t="shared" si="23"/>
        <v>2012</v>
      </c>
      <c r="R483" t="s">
        <v>8348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 s="12">
        <v>1460644440</v>
      </c>
      <c r="J484" s="12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21"/>
        <v>42474.606944444444</v>
      </c>
      <c r="P484" s="10">
        <f t="shared" si="22"/>
        <v>42447.896874999999</v>
      </c>
      <c r="Q484">
        <f t="shared" si="23"/>
        <v>2016</v>
      </c>
      <c r="R484" t="s">
        <v>8348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 s="12">
        <v>1359434672</v>
      </c>
      <c r="J485" s="12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21"/>
        <v>41303.197592592594</v>
      </c>
      <c r="P485" s="10">
        <f t="shared" si="22"/>
        <v>41243.197592592594</v>
      </c>
      <c r="Q485">
        <f t="shared" si="23"/>
        <v>2012</v>
      </c>
      <c r="R485" t="s">
        <v>8348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 s="12">
        <v>1446766372</v>
      </c>
      <c r="J486" s="12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21"/>
        <v>42313.981157407412</v>
      </c>
      <c r="P486" s="10">
        <f t="shared" si="22"/>
        <v>42272.93949074074</v>
      </c>
      <c r="Q486">
        <f t="shared" si="23"/>
        <v>2015</v>
      </c>
      <c r="R486" t="s">
        <v>8348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 s="12">
        <v>1368792499</v>
      </c>
      <c r="J487" s="12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21"/>
        <v>41411.505775462967</v>
      </c>
      <c r="P487" s="10">
        <f t="shared" si="22"/>
        <v>41381.505775462967</v>
      </c>
      <c r="Q487">
        <f t="shared" si="23"/>
        <v>2013</v>
      </c>
      <c r="R487" t="s">
        <v>8348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 s="12">
        <v>1401662239</v>
      </c>
      <c r="J488" s="12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21"/>
        <v>41791.94258101852</v>
      </c>
      <c r="P488" s="10">
        <f t="shared" si="22"/>
        <v>41761.94258101852</v>
      </c>
      <c r="Q488">
        <f t="shared" si="23"/>
        <v>2014</v>
      </c>
      <c r="R488" t="s">
        <v>8348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 s="12">
        <v>1482678994</v>
      </c>
      <c r="J489" s="12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21"/>
        <v>42729.636504629627</v>
      </c>
      <c r="P489" s="10">
        <f t="shared" si="22"/>
        <v>42669.594837962963</v>
      </c>
      <c r="Q489">
        <f t="shared" si="23"/>
        <v>2016</v>
      </c>
      <c r="R489" t="s">
        <v>8348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 s="12">
        <v>1483924700</v>
      </c>
      <c r="J490" s="12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21"/>
        <v>42744.054398148146</v>
      </c>
      <c r="P490" s="10">
        <f t="shared" si="22"/>
        <v>42714.054398148146</v>
      </c>
      <c r="Q490">
        <f t="shared" si="23"/>
        <v>2016</v>
      </c>
      <c r="R490" t="s">
        <v>8348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 s="12">
        <v>1325763180</v>
      </c>
      <c r="J491" s="12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21"/>
        <v>40913.481249999997</v>
      </c>
      <c r="P491" s="10">
        <f t="shared" si="22"/>
        <v>40882.481666666667</v>
      </c>
      <c r="Q491">
        <f t="shared" si="23"/>
        <v>2011</v>
      </c>
      <c r="R491" t="s">
        <v>8348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 s="12">
        <v>1345677285</v>
      </c>
      <c r="J492" s="1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21"/>
        <v>41143.968576388885</v>
      </c>
      <c r="P492" s="10">
        <f t="shared" si="22"/>
        <v>41113.968576388885</v>
      </c>
      <c r="Q492">
        <f t="shared" si="23"/>
        <v>2012</v>
      </c>
      <c r="R492" t="s">
        <v>8348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 s="12">
        <v>1453937699</v>
      </c>
      <c r="J493" s="12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21"/>
        <v>42396.982627314814</v>
      </c>
      <c r="P493" s="10">
        <f t="shared" si="22"/>
        <v>42366.982627314814</v>
      </c>
      <c r="Q493">
        <f t="shared" si="23"/>
        <v>2015</v>
      </c>
      <c r="R493" t="s">
        <v>8348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 s="12">
        <v>1476319830</v>
      </c>
      <c r="J494" s="12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21"/>
        <v>42656.03506944445</v>
      </c>
      <c r="P494" s="10">
        <f t="shared" si="22"/>
        <v>42596.03506944445</v>
      </c>
      <c r="Q494">
        <f t="shared" si="23"/>
        <v>2016</v>
      </c>
      <c r="R494" t="s">
        <v>8348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 s="12">
        <v>1432142738</v>
      </c>
      <c r="J495" s="12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21"/>
        <v>42144.726134259261</v>
      </c>
      <c r="P495" s="10">
        <f t="shared" si="22"/>
        <v>42114.726134259261</v>
      </c>
      <c r="Q495">
        <f t="shared" si="23"/>
        <v>2015</v>
      </c>
      <c r="R495" t="s">
        <v>8348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 s="12">
        <v>1404356400</v>
      </c>
      <c r="J496" s="12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21"/>
        <v>41823.125</v>
      </c>
      <c r="P496" s="10">
        <f t="shared" si="22"/>
        <v>41799.830613425926</v>
      </c>
      <c r="Q496">
        <f t="shared" si="23"/>
        <v>2014</v>
      </c>
      <c r="R496" t="s">
        <v>8348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 s="12">
        <v>1437076305</v>
      </c>
      <c r="J497" s="12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21"/>
        <v>42201.827604166669</v>
      </c>
      <c r="P497" s="10">
        <f t="shared" si="22"/>
        <v>42171.827604166669</v>
      </c>
      <c r="Q497">
        <f t="shared" si="23"/>
        <v>2015</v>
      </c>
      <c r="R497" t="s">
        <v>8348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 s="12">
        <v>1392070874</v>
      </c>
      <c r="J498" s="12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21"/>
        <v>41680.93141203704</v>
      </c>
      <c r="P498" s="10">
        <f t="shared" si="22"/>
        <v>41620.93141203704</v>
      </c>
      <c r="Q498">
        <f t="shared" si="23"/>
        <v>2013</v>
      </c>
      <c r="R498" t="s">
        <v>8348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 s="12">
        <v>1419483600</v>
      </c>
      <c r="J499" s="12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21"/>
        <v>41998.208333333328</v>
      </c>
      <c r="P499" s="10">
        <f t="shared" si="22"/>
        <v>41945.037789351853</v>
      </c>
      <c r="Q499">
        <f t="shared" si="23"/>
        <v>2014</v>
      </c>
      <c r="R499" t="s">
        <v>8348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 s="12">
        <v>1324664249</v>
      </c>
      <c r="J500" s="12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21"/>
        <v>40900.762141203704</v>
      </c>
      <c r="P500" s="10">
        <f t="shared" si="22"/>
        <v>40858.762141203704</v>
      </c>
      <c r="Q500">
        <f t="shared" si="23"/>
        <v>2011</v>
      </c>
      <c r="R500" t="s">
        <v>8348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 s="12">
        <v>1255381140</v>
      </c>
      <c r="J501" s="12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21"/>
        <v>40098.874305555553</v>
      </c>
      <c r="P501" s="10">
        <f t="shared" si="22"/>
        <v>40043.895462962959</v>
      </c>
      <c r="Q501">
        <f t="shared" si="23"/>
        <v>2009</v>
      </c>
      <c r="R501" t="s">
        <v>8348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 s="12">
        <v>1273356960</v>
      </c>
      <c r="J502" s="1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21"/>
        <v>40306.927777777775</v>
      </c>
      <c r="P502" s="10">
        <f t="shared" si="22"/>
        <v>40247.886006944442</v>
      </c>
      <c r="Q502">
        <f t="shared" si="23"/>
        <v>2010</v>
      </c>
      <c r="R502" t="s">
        <v>8348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 s="12">
        <v>1310189851</v>
      </c>
      <c r="J503" s="12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21"/>
        <v>40733.234386574077</v>
      </c>
      <c r="P503" s="10">
        <f t="shared" si="22"/>
        <v>40703.234386574077</v>
      </c>
      <c r="Q503">
        <f t="shared" si="23"/>
        <v>2011</v>
      </c>
      <c r="R503" t="s">
        <v>8348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 s="12">
        <v>1332073025</v>
      </c>
      <c r="J504" s="12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21"/>
        <v>40986.511863425927</v>
      </c>
      <c r="P504" s="10">
        <f t="shared" si="22"/>
        <v>40956.553530092591</v>
      </c>
      <c r="Q504">
        <f t="shared" si="23"/>
        <v>2012</v>
      </c>
      <c r="R504" t="s">
        <v>8348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 s="12">
        <v>1421498303</v>
      </c>
      <c r="J505" s="12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21"/>
        <v>42021.526655092588</v>
      </c>
      <c r="P505" s="10">
        <f t="shared" si="22"/>
        <v>41991.526655092588</v>
      </c>
      <c r="Q505">
        <f t="shared" si="23"/>
        <v>2014</v>
      </c>
      <c r="R505" t="s">
        <v>8348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 s="12">
        <v>1334097387</v>
      </c>
      <c r="J506" s="12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21"/>
        <v>41009.941979166666</v>
      </c>
      <c r="P506" s="10">
        <f t="shared" si="22"/>
        <v>40949.98364583333</v>
      </c>
      <c r="Q506">
        <f t="shared" si="23"/>
        <v>2012</v>
      </c>
      <c r="R506" t="s">
        <v>8348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 s="12">
        <v>1451010086</v>
      </c>
      <c r="J507" s="12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21"/>
        <v>42363.098217592589</v>
      </c>
      <c r="P507" s="10">
        <f t="shared" si="22"/>
        <v>42318.098217592589</v>
      </c>
      <c r="Q507">
        <f t="shared" si="23"/>
        <v>2015</v>
      </c>
      <c r="R507" t="s">
        <v>8348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 s="12">
        <v>1376140520</v>
      </c>
      <c r="J508" s="12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21"/>
        <v>41496.552314814813</v>
      </c>
      <c r="P508" s="10">
        <f t="shared" si="22"/>
        <v>41466.552314814813</v>
      </c>
      <c r="Q508">
        <f t="shared" si="23"/>
        <v>2013</v>
      </c>
      <c r="R508" t="s">
        <v>8348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 s="12">
        <v>1350687657</v>
      </c>
      <c r="J509" s="12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21"/>
        <v>41201.958993055552</v>
      </c>
      <c r="P509" s="10">
        <f t="shared" si="22"/>
        <v>41156.958993055552</v>
      </c>
      <c r="Q509">
        <f t="shared" si="23"/>
        <v>2012</v>
      </c>
      <c r="R509" t="s">
        <v>8348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 s="12">
        <v>1337955240</v>
      </c>
      <c r="J510" s="12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21"/>
        <v>41054.593055555553</v>
      </c>
      <c r="P510" s="10">
        <f t="shared" si="22"/>
        <v>40995.024317129632</v>
      </c>
      <c r="Q510">
        <f t="shared" si="23"/>
        <v>2012</v>
      </c>
      <c r="R510" t="s">
        <v>8348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 s="12">
        <v>1435504170</v>
      </c>
      <c r="J511" s="12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21"/>
        <v>42183.631597222222</v>
      </c>
      <c r="P511" s="10">
        <f t="shared" si="22"/>
        <v>42153.631597222222</v>
      </c>
      <c r="Q511">
        <f t="shared" si="23"/>
        <v>2015</v>
      </c>
      <c r="R511" t="s">
        <v>8348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 s="12">
        <v>1456805639</v>
      </c>
      <c r="J512" s="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21"/>
        <v>42430.176377314812</v>
      </c>
      <c r="P512" s="10">
        <f t="shared" si="22"/>
        <v>42400.176377314812</v>
      </c>
      <c r="Q512">
        <f t="shared" si="23"/>
        <v>2016</v>
      </c>
      <c r="R512" t="s">
        <v>8348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 s="12">
        <v>1365228982</v>
      </c>
      <c r="J513" s="12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21"/>
        <v>41370.261365740742</v>
      </c>
      <c r="P513" s="10">
        <f t="shared" si="22"/>
        <v>41340.303032407406</v>
      </c>
      <c r="Q513">
        <f t="shared" si="23"/>
        <v>2013</v>
      </c>
      <c r="R513" t="s">
        <v>8348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 s="12">
        <v>1479667727</v>
      </c>
      <c r="J514" s="12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21"/>
        <v>42694.783877314811</v>
      </c>
      <c r="P514" s="10">
        <f t="shared" si="22"/>
        <v>42649.742210648154</v>
      </c>
      <c r="Q514">
        <f t="shared" si="23"/>
        <v>2016</v>
      </c>
      <c r="R514" t="s">
        <v>8348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 s="12">
        <v>1471244400</v>
      </c>
      <c r="J515" s="12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24">DATE(1970,1,1)+I515/86400</f>
        <v>42597.291666666672</v>
      </c>
      <c r="P515" s="10">
        <f t="shared" ref="P515:P578" si="25">DATE(1970,1,1)+J515/86400</f>
        <v>42552.653993055559</v>
      </c>
      <c r="Q515">
        <f t="shared" ref="Q515:Q578" si="26">YEAR(P:P)</f>
        <v>2016</v>
      </c>
      <c r="R515" t="s">
        <v>8348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 s="12">
        <v>1407595447</v>
      </c>
      <c r="J516" s="12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24"/>
        <v>41860.613969907405</v>
      </c>
      <c r="P516" s="10">
        <f t="shared" si="25"/>
        <v>41830.613969907405</v>
      </c>
      <c r="Q516">
        <f t="shared" si="26"/>
        <v>2014</v>
      </c>
      <c r="R516" t="s">
        <v>8348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 s="12">
        <v>1451389601</v>
      </c>
      <c r="J517" s="12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24"/>
        <v>42367.490752314814</v>
      </c>
      <c r="P517" s="10">
        <f t="shared" si="25"/>
        <v>42327.490752314814</v>
      </c>
      <c r="Q517">
        <f t="shared" si="26"/>
        <v>2015</v>
      </c>
      <c r="R517" t="s">
        <v>8348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 s="12">
        <v>1432752080</v>
      </c>
      <c r="J518" s="12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24"/>
        <v>42151.778703703705</v>
      </c>
      <c r="P518" s="10">
        <f t="shared" si="25"/>
        <v>42091.778703703705</v>
      </c>
      <c r="Q518">
        <f t="shared" si="26"/>
        <v>2015</v>
      </c>
      <c r="R518" t="s">
        <v>8348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 s="12">
        <v>1486046761</v>
      </c>
      <c r="J519" s="12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24"/>
        <v>42768.615289351852</v>
      </c>
      <c r="P519" s="10">
        <f t="shared" si="25"/>
        <v>42738.615289351852</v>
      </c>
      <c r="Q519">
        <f t="shared" si="26"/>
        <v>2017</v>
      </c>
      <c r="R519" t="s">
        <v>8348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 s="12">
        <v>1441550760</v>
      </c>
      <c r="J520" s="12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24"/>
        <v>42253.615277777775</v>
      </c>
      <c r="P520" s="10">
        <f t="shared" si="25"/>
        <v>42223.616018518514</v>
      </c>
      <c r="Q520">
        <f t="shared" si="26"/>
        <v>2015</v>
      </c>
      <c r="R520" t="s">
        <v>8348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 s="12">
        <v>1354699421</v>
      </c>
      <c r="J521" s="12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24"/>
        <v>41248.391446759255</v>
      </c>
      <c r="P521" s="10">
        <f t="shared" si="25"/>
        <v>41218.391446759255</v>
      </c>
      <c r="Q521">
        <f t="shared" si="26"/>
        <v>2012</v>
      </c>
      <c r="R521" t="s">
        <v>8348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 s="12">
        <v>1449766261</v>
      </c>
      <c r="J522" s="1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24"/>
        <v>42348.702094907407</v>
      </c>
      <c r="P522" s="10">
        <f t="shared" si="25"/>
        <v>42318.702094907407</v>
      </c>
      <c r="Q522">
        <f t="shared" si="26"/>
        <v>2015</v>
      </c>
      <c r="R522" t="s">
        <v>8348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 s="12">
        <v>1477976340</v>
      </c>
      <c r="J523" s="12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24"/>
        <v>42675.207638888889</v>
      </c>
      <c r="P523" s="10">
        <f t="shared" si="25"/>
        <v>42646.092812499999</v>
      </c>
      <c r="Q523">
        <f t="shared" si="26"/>
        <v>2016</v>
      </c>
      <c r="R523" t="s">
        <v>8348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 s="12">
        <v>1458518325</v>
      </c>
      <c r="J524" s="12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24"/>
        <v>42449.999131944445</v>
      </c>
      <c r="P524" s="10">
        <f t="shared" si="25"/>
        <v>42430.040798611109</v>
      </c>
      <c r="Q524">
        <f t="shared" si="26"/>
        <v>2016</v>
      </c>
      <c r="R524" t="s">
        <v>8348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 s="12">
        <v>1442805076</v>
      </c>
      <c r="J525" s="12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24"/>
        <v>42268.13282407407</v>
      </c>
      <c r="P525" s="10">
        <f t="shared" si="25"/>
        <v>42238.13282407407</v>
      </c>
      <c r="Q525">
        <f t="shared" si="26"/>
        <v>2015</v>
      </c>
      <c r="R525" t="s">
        <v>8348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 s="12">
        <v>1464801169</v>
      </c>
      <c r="J526" s="12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24"/>
        <v>42522.717233796298</v>
      </c>
      <c r="P526" s="10">
        <f t="shared" si="25"/>
        <v>42492.717233796298</v>
      </c>
      <c r="Q526">
        <f t="shared" si="26"/>
        <v>2016</v>
      </c>
      <c r="R526" t="s">
        <v>8348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 s="12">
        <v>1410601041</v>
      </c>
      <c r="J527" s="12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24"/>
        <v>41895.400937500002</v>
      </c>
      <c r="P527" s="10">
        <f t="shared" si="25"/>
        <v>41850.400937500002</v>
      </c>
      <c r="Q527">
        <f t="shared" si="26"/>
        <v>2014</v>
      </c>
      <c r="R527" t="s">
        <v>8348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 s="12">
        <v>1438966800</v>
      </c>
      <c r="J528" s="12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24"/>
        <v>42223.708333333328</v>
      </c>
      <c r="P528" s="10">
        <f t="shared" si="25"/>
        <v>42192.591944444444</v>
      </c>
      <c r="Q528">
        <f t="shared" si="26"/>
        <v>2015</v>
      </c>
      <c r="R528" t="s">
        <v>8348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 s="12">
        <v>1487347500</v>
      </c>
      <c r="J529" s="12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24"/>
        <v>42783.670138888891</v>
      </c>
      <c r="P529" s="10">
        <f t="shared" si="25"/>
        <v>42753.205625000002</v>
      </c>
      <c r="Q529">
        <f t="shared" si="26"/>
        <v>2017</v>
      </c>
      <c r="R529" t="s">
        <v>8348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 s="12">
        <v>1434921600</v>
      </c>
      <c r="J530" s="12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24"/>
        <v>42176.888888888891</v>
      </c>
      <c r="P530" s="10">
        <f t="shared" si="25"/>
        <v>42155.920219907406</v>
      </c>
      <c r="Q530">
        <f t="shared" si="26"/>
        <v>2015</v>
      </c>
      <c r="R530" t="s">
        <v>8348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 s="12">
        <v>1484110800</v>
      </c>
      <c r="J531" s="12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24"/>
        <v>42746.208333333328</v>
      </c>
      <c r="P531" s="10">
        <f t="shared" si="25"/>
        <v>42725.031180555554</v>
      </c>
      <c r="Q531">
        <f t="shared" si="26"/>
        <v>2016</v>
      </c>
      <c r="R531" t="s">
        <v>8348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 s="12">
        <v>1435111200</v>
      </c>
      <c r="J532" s="1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24"/>
        <v>42179.083333333328</v>
      </c>
      <c r="P532" s="10">
        <f t="shared" si="25"/>
        <v>42157.591064814813</v>
      </c>
      <c r="Q532">
        <f t="shared" si="26"/>
        <v>2015</v>
      </c>
      <c r="R532" t="s">
        <v>8348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 s="12">
        <v>1481957940</v>
      </c>
      <c r="J533" s="12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24"/>
        <v>42721.290972222225</v>
      </c>
      <c r="P533" s="10">
        <f t="shared" si="25"/>
        <v>42676.065150462964</v>
      </c>
      <c r="Q533">
        <f t="shared" si="26"/>
        <v>2016</v>
      </c>
      <c r="R533" t="s">
        <v>8348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 s="12">
        <v>1463098208</v>
      </c>
      <c r="J534" s="12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24"/>
        <v>42503.007037037038</v>
      </c>
      <c r="P534" s="10">
        <f t="shared" si="25"/>
        <v>42473.007037037038</v>
      </c>
      <c r="Q534">
        <f t="shared" si="26"/>
        <v>2016</v>
      </c>
      <c r="R534" t="s">
        <v>8348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 s="12">
        <v>1463394365</v>
      </c>
      <c r="J535" s="12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24"/>
        <v>42506.43478009259</v>
      </c>
      <c r="P535" s="10">
        <f t="shared" si="25"/>
        <v>42482.43478009259</v>
      </c>
      <c r="Q535">
        <f t="shared" si="26"/>
        <v>2016</v>
      </c>
      <c r="R535" t="s">
        <v>8348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 s="12">
        <v>1446418800</v>
      </c>
      <c r="J536" s="12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24"/>
        <v>42309.958333333328</v>
      </c>
      <c r="P536" s="10">
        <f t="shared" si="25"/>
        <v>42270.810995370368</v>
      </c>
      <c r="Q536">
        <f t="shared" si="26"/>
        <v>2015</v>
      </c>
      <c r="R536" t="s">
        <v>8348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 s="12">
        <v>1483707905</v>
      </c>
      <c r="J537" s="12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24"/>
        <v>42741.54519675926</v>
      </c>
      <c r="P537" s="10">
        <f t="shared" si="25"/>
        <v>42711.54519675926</v>
      </c>
      <c r="Q537">
        <f t="shared" si="26"/>
        <v>2016</v>
      </c>
      <c r="R537" t="s">
        <v>8348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 s="12">
        <v>1438624800</v>
      </c>
      <c r="J538" s="12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24"/>
        <v>42219.75</v>
      </c>
      <c r="P538" s="10">
        <f t="shared" si="25"/>
        <v>42179.344988425924</v>
      </c>
      <c r="Q538">
        <f t="shared" si="26"/>
        <v>2015</v>
      </c>
      <c r="R538" t="s">
        <v>8348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 s="12">
        <v>1446665191</v>
      </c>
      <c r="J539" s="12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24"/>
        <v>42312.810081018513</v>
      </c>
      <c r="P539" s="10">
        <f t="shared" si="25"/>
        <v>42282.768414351856</v>
      </c>
      <c r="Q539">
        <f t="shared" si="26"/>
        <v>2015</v>
      </c>
      <c r="R539" t="s">
        <v>8348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 s="12">
        <v>1463166263</v>
      </c>
      <c r="J540" s="12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24"/>
        <v>42503.794710648144</v>
      </c>
      <c r="P540" s="10">
        <f t="shared" si="25"/>
        <v>42473.794710648144</v>
      </c>
      <c r="Q540">
        <f t="shared" si="26"/>
        <v>2016</v>
      </c>
      <c r="R540" t="s">
        <v>8348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 s="12">
        <v>1467681107</v>
      </c>
      <c r="J541" s="12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24"/>
        <v>42556.049849537041</v>
      </c>
      <c r="P541" s="10">
        <f t="shared" si="25"/>
        <v>42535.049849537041</v>
      </c>
      <c r="Q541">
        <f t="shared" si="26"/>
        <v>2016</v>
      </c>
      <c r="R541" t="s">
        <v>8348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 s="12">
        <v>1423078606</v>
      </c>
      <c r="J542" s="1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24"/>
        <v>42039.817199074074</v>
      </c>
      <c r="P542" s="10">
        <f t="shared" si="25"/>
        <v>42009.817199074074</v>
      </c>
      <c r="Q542">
        <f t="shared" si="26"/>
        <v>2015</v>
      </c>
      <c r="R542" t="s">
        <v>8348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 s="12">
        <v>1446080834</v>
      </c>
      <c r="J543" s="12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24"/>
        <v>42306.046689814815</v>
      </c>
      <c r="P543" s="10">
        <f t="shared" si="25"/>
        <v>42276.046689814815</v>
      </c>
      <c r="Q543">
        <f t="shared" si="26"/>
        <v>2015</v>
      </c>
      <c r="R543" t="s">
        <v>8348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 s="12">
        <v>1462293716</v>
      </c>
      <c r="J544" s="12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24"/>
        <v>42493.695787037039</v>
      </c>
      <c r="P544" s="10">
        <f t="shared" si="25"/>
        <v>42433.737453703703</v>
      </c>
      <c r="Q544">
        <f t="shared" si="26"/>
        <v>2016</v>
      </c>
      <c r="R544" t="s">
        <v>8348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 s="12">
        <v>1414807962</v>
      </c>
      <c r="J545" s="12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24"/>
        <v>41944.092152777775</v>
      </c>
      <c r="P545" s="10">
        <f t="shared" si="25"/>
        <v>41914.092152777775</v>
      </c>
      <c r="Q545">
        <f t="shared" si="26"/>
        <v>2014</v>
      </c>
      <c r="R545" t="s">
        <v>8348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 s="12">
        <v>1467647160</v>
      </c>
      <c r="J546" s="12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24"/>
        <v>42555.656944444447</v>
      </c>
      <c r="P546" s="10">
        <f t="shared" si="25"/>
        <v>42525.656944444447</v>
      </c>
      <c r="Q546">
        <f t="shared" si="26"/>
        <v>2016</v>
      </c>
      <c r="R546" t="s">
        <v>8348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 s="12">
        <v>1447600389</v>
      </c>
      <c r="J547" s="12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24"/>
        <v>42323.634131944447</v>
      </c>
      <c r="P547" s="10">
        <f t="shared" si="25"/>
        <v>42283.592465277776</v>
      </c>
      <c r="Q547">
        <f t="shared" si="26"/>
        <v>2015</v>
      </c>
      <c r="R547" t="s">
        <v>8348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 s="12">
        <v>1445097715</v>
      </c>
      <c r="J548" s="12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24"/>
        <v>42294.667997685188</v>
      </c>
      <c r="P548" s="10">
        <f t="shared" si="25"/>
        <v>42249.667997685188</v>
      </c>
      <c r="Q548">
        <f t="shared" si="26"/>
        <v>2015</v>
      </c>
      <c r="R548" t="s">
        <v>8348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 s="12">
        <v>1455122564</v>
      </c>
      <c r="J549" s="12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24"/>
        <v>42410.696342592593</v>
      </c>
      <c r="P549" s="10">
        <f t="shared" si="25"/>
        <v>42380.696342592593</v>
      </c>
      <c r="Q549">
        <f t="shared" si="26"/>
        <v>2016</v>
      </c>
      <c r="R549" t="s">
        <v>8348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 s="12">
        <v>1446154848</v>
      </c>
      <c r="J550" s="12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24"/>
        <v>42306.903333333335</v>
      </c>
      <c r="P550" s="10">
        <f t="shared" si="25"/>
        <v>42276.903333333335</v>
      </c>
      <c r="Q550">
        <f t="shared" si="26"/>
        <v>2015</v>
      </c>
      <c r="R550" t="s">
        <v>8348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 s="12">
        <v>1436368622</v>
      </c>
      <c r="J551" s="12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24"/>
        <v>42193.636828703704</v>
      </c>
      <c r="P551" s="10">
        <f t="shared" si="25"/>
        <v>42163.636828703704</v>
      </c>
      <c r="Q551">
        <f t="shared" si="26"/>
        <v>2015</v>
      </c>
      <c r="R551" t="s">
        <v>8348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 s="12">
        <v>1485838800</v>
      </c>
      <c r="J552" s="1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24"/>
        <v>42766.208333333328</v>
      </c>
      <c r="P552" s="10">
        <f t="shared" si="25"/>
        <v>42753.678761574076</v>
      </c>
      <c r="Q552">
        <f t="shared" si="26"/>
        <v>2017</v>
      </c>
      <c r="R552" t="s">
        <v>8348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 s="12">
        <v>1438451580</v>
      </c>
      <c r="J553" s="12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24"/>
        <v>42217.745138888888</v>
      </c>
      <c r="P553" s="10">
        <f t="shared" si="25"/>
        <v>42173.275740740741</v>
      </c>
      <c r="Q553">
        <f t="shared" si="26"/>
        <v>2015</v>
      </c>
      <c r="R553" t="s">
        <v>8348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 s="12">
        <v>1452350896</v>
      </c>
      <c r="J554" s="12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24"/>
        <v>42378.616851851853</v>
      </c>
      <c r="P554" s="10">
        <f t="shared" si="25"/>
        <v>42318.616851851853</v>
      </c>
      <c r="Q554">
        <f t="shared" si="26"/>
        <v>2015</v>
      </c>
      <c r="R554" t="s">
        <v>8348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 s="12">
        <v>1415988991</v>
      </c>
      <c r="J555" s="12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24"/>
        <v>41957.761469907404</v>
      </c>
      <c r="P555" s="10">
        <f t="shared" si="25"/>
        <v>41927.71980324074</v>
      </c>
      <c r="Q555">
        <f t="shared" si="26"/>
        <v>2014</v>
      </c>
      <c r="R555" t="s">
        <v>8348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 s="12">
        <v>1413735972</v>
      </c>
      <c r="J556" s="12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24"/>
        <v>41931.684861111113</v>
      </c>
      <c r="P556" s="10">
        <f t="shared" si="25"/>
        <v>41901.684861111113</v>
      </c>
      <c r="Q556">
        <f t="shared" si="26"/>
        <v>2014</v>
      </c>
      <c r="R556" t="s">
        <v>8348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 s="12">
        <v>1465720143</v>
      </c>
      <c r="J557" s="12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24"/>
        <v>42533.353506944448</v>
      </c>
      <c r="P557" s="10">
        <f t="shared" si="25"/>
        <v>42503.353506944448</v>
      </c>
      <c r="Q557">
        <f t="shared" si="26"/>
        <v>2016</v>
      </c>
      <c r="R557" t="s">
        <v>8348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 s="12">
        <v>1452112717</v>
      </c>
      <c r="J558" s="12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24"/>
        <v>42375.860150462962</v>
      </c>
      <c r="P558" s="10">
        <f t="shared" si="25"/>
        <v>42345.860150462962</v>
      </c>
      <c r="Q558">
        <f t="shared" si="26"/>
        <v>2015</v>
      </c>
      <c r="R558" t="s">
        <v>8348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 s="12">
        <v>1480721803</v>
      </c>
      <c r="J559" s="12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24"/>
        <v>42706.983831018515</v>
      </c>
      <c r="P559" s="10">
        <f t="shared" si="25"/>
        <v>42676.942164351851</v>
      </c>
      <c r="Q559">
        <f t="shared" si="26"/>
        <v>2016</v>
      </c>
      <c r="R559" t="s">
        <v>8348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 s="12">
        <v>1427227905</v>
      </c>
      <c r="J560" s="12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24"/>
        <v>42087.841493055559</v>
      </c>
      <c r="P560" s="10">
        <f t="shared" si="25"/>
        <v>42057.883159722223</v>
      </c>
      <c r="Q560">
        <f t="shared" si="26"/>
        <v>2015</v>
      </c>
      <c r="R560" t="s">
        <v>8348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 s="12">
        <v>1449989260</v>
      </c>
      <c r="J561" s="12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24"/>
        <v>42351.283101851848</v>
      </c>
      <c r="P561" s="10">
        <f t="shared" si="25"/>
        <v>42321.283101851848</v>
      </c>
      <c r="Q561">
        <f t="shared" si="26"/>
        <v>2015</v>
      </c>
      <c r="R561" t="s">
        <v>8348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 s="12">
        <v>1418841045</v>
      </c>
      <c r="J562" s="1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24"/>
        <v>41990.771354166667</v>
      </c>
      <c r="P562" s="10">
        <f t="shared" si="25"/>
        <v>41960.771354166667</v>
      </c>
      <c r="Q562">
        <f t="shared" si="26"/>
        <v>2014</v>
      </c>
      <c r="R562" t="s">
        <v>8348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 s="12">
        <v>1445874513</v>
      </c>
      <c r="J563" s="12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24"/>
        <v>42303.658715277779</v>
      </c>
      <c r="P563" s="10">
        <f t="shared" si="25"/>
        <v>42268.658715277779</v>
      </c>
      <c r="Q563">
        <f t="shared" si="26"/>
        <v>2015</v>
      </c>
      <c r="R563" t="s">
        <v>8348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 s="12">
        <v>1482052815</v>
      </c>
      <c r="J564" s="12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24"/>
        <v>42722.389062499999</v>
      </c>
      <c r="P564" s="10">
        <f t="shared" si="25"/>
        <v>42692.389062499999</v>
      </c>
      <c r="Q564">
        <f t="shared" si="26"/>
        <v>2016</v>
      </c>
      <c r="R564" t="s">
        <v>8348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 s="12">
        <v>1424137247</v>
      </c>
      <c r="J565" s="12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24"/>
        <v>42052.069988425923</v>
      </c>
      <c r="P565" s="10">
        <f t="shared" si="25"/>
        <v>42022.069988425923</v>
      </c>
      <c r="Q565">
        <f t="shared" si="26"/>
        <v>2015</v>
      </c>
      <c r="R565" t="s">
        <v>8348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 s="12">
        <v>1457822275</v>
      </c>
      <c r="J566" s="12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24"/>
        <v>42441.942997685182</v>
      </c>
      <c r="P566" s="10">
        <f t="shared" si="25"/>
        <v>42411.942997685182</v>
      </c>
      <c r="Q566">
        <f t="shared" si="26"/>
        <v>2016</v>
      </c>
      <c r="R566" t="s">
        <v>8348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 s="12">
        <v>1436554249</v>
      </c>
      <c r="J567" s="12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24"/>
        <v>42195.78528935185</v>
      </c>
      <c r="P567" s="10">
        <f t="shared" si="25"/>
        <v>42165.78528935185</v>
      </c>
      <c r="Q567">
        <f t="shared" si="26"/>
        <v>2015</v>
      </c>
      <c r="R567" t="s">
        <v>8348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 s="12">
        <v>1468513533</v>
      </c>
      <c r="J568" s="12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24"/>
        <v>42565.68440972222</v>
      </c>
      <c r="P568" s="10">
        <f t="shared" si="25"/>
        <v>42535.68440972222</v>
      </c>
      <c r="Q568">
        <f t="shared" si="26"/>
        <v>2016</v>
      </c>
      <c r="R568" t="s">
        <v>8348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 s="12">
        <v>1420143194</v>
      </c>
      <c r="J569" s="12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24"/>
        <v>42005.842523148152</v>
      </c>
      <c r="P569" s="10">
        <f t="shared" si="25"/>
        <v>41975.842523148152</v>
      </c>
      <c r="Q569">
        <f t="shared" si="26"/>
        <v>2014</v>
      </c>
      <c r="R569" t="s">
        <v>8348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 s="12">
        <v>1452942000</v>
      </c>
      <c r="J570" s="12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24"/>
        <v>42385.458333333328</v>
      </c>
      <c r="P570" s="10">
        <f t="shared" si="25"/>
        <v>42348.9215625</v>
      </c>
      <c r="Q570">
        <f t="shared" si="26"/>
        <v>2015</v>
      </c>
      <c r="R570" t="s">
        <v>8348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 s="12">
        <v>1451679612</v>
      </c>
      <c r="J571" s="12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24"/>
        <v>42370.847361111111</v>
      </c>
      <c r="P571" s="10">
        <f t="shared" si="25"/>
        <v>42340.847361111111</v>
      </c>
      <c r="Q571">
        <f t="shared" si="26"/>
        <v>2015</v>
      </c>
      <c r="R571" t="s">
        <v>8348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 s="12">
        <v>1455822569</v>
      </c>
      <c r="J572" s="1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24"/>
        <v>42418.798252314809</v>
      </c>
      <c r="P572" s="10">
        <f t="shared" si="25"/>
        <v>42388.798252314809</v>
      </c>
      <c r="Q572">
        <f t="shared" si="26"/>
        <v>2016</v>
      </c>
      <c r="R572" t="s">
        <v>8348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 s="12">
        <v>1437969540</v>
      </c>
      <c r="J573" s="12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24"/>
        <v>42212.165972222225</v>
      </c>
      <c r="P573" s="10">
        <f t="shared" si="25"/>
        <v>42192.816238425927</v>
      </c>
      <c r="Q573">
        <f t="shared" si="26"/>
        <v>2015</v>
      </c>
      <c r="R573" t="s">
        <v>8348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 s="12">
        <v>1446660688</v>
      </c>
      <c r="J574" s="12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24"/>
        <v>42312.757962962962</v>
      </c>
      <c r="P574" s="10">
        <f t="shared" si="25"/>
        <v>42282.716296296298</v>
      </c>
      <c r="Q574">
        <f t="shared" si="26"/>
        <v>2015</v>
      </c>
      <c r="R574" t="s">
        <v>8348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 s="12">
        <v>1421543520</v>
      </c>
      <c r="J575" s="12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24"/>
        <v>42022.05</v>
      </c>
      <c r="P575" s="10">
        <f t="shared" si="25"/>
        <v>41963.050127314811</v>
      </c>
      <c r="Q575">
        <f t="shared" si="26"/>
        <v>2014</v>
      </c>
      <c r="R575" t="s">
        <v>8348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 s="12">
        <v>1476873507</v>
      </c>
      <c r="J576" s="12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24"/>
        <v>42662.443368055552</v>
      </c>
      <c r="P576" s="10">
        <f t="shared" si="25"/>
        <v>42632.443368055552</v>
      </c>
      <c r="Q576">
        <f t="shared" si="26"/>
        <v>2016</v>
      </c>
      <c r="R576" t="s">
        <v>8348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 s="12">
        <v>1434213443</v>
      </c>
      <c r="J577" s="12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24"/>
        <v>42168.692627314813</v>
      </c>
      <c r="P577" s="10">
        <f t="shared" si="25"/>
        <v>42138.692627314813</v>
      </c>
      <c r="Q577">
        <f t="shared" si="26"/>
        <v>2015</v>
      </c>
      <c r="R577" t="s">
        <v>8348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 s="12">
        <v>1427537952</v>
      </c>
      <c r="J578" s="12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24"/>
        <v>42091.43</v>
      </c>
      <c r="P578" s="10">
        <f t="shared" si="25"/>
        <v>42031.471666666665</v>
      </c>
      <c r="Q578">
        <f t="shared" si="26"/>
        <v>2015</v>
      </c>
      <c r="R578" t="s">
        <v>8348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 s="12">
        <v>1463753302</v>
      </c>
      <c r="J579" s="12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27">DATE(1970,1,1)+I579/86400</f>
        <v>42510.589143518519</v>
      </c>
      <c r="P579" s="10">
        <f t="shared" ref="P579:P642" si="28">DATE(1970,1,1)+J579/86400</f>
        <v>42450.589143518519</v>
      </c>
      <c r="Q579">
        <f t="shared" ref="Q579:Q642" si="29">YEAR(P:P)</f>
        <v>2016</v>
      </c>
      <c r="R579" t="s">
        <v>8348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 s="12">
        <v>1441633993</v>
      </c>
      <c r="J580" s="12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27"/>
        <v>42254.578622685185</v>
      </c>
      <c r="P580" s="10">
        <f t="shared" si="28"/>
        <v>42230.578622685185</v>
      </c>
      <c r="Q580">
        <f t="shared" si="29"/>
        <v>2015</v>
      </c>
      <c r="R580" t="s">
        <v>8348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 s="12">
        <v>1419539223</v>
      </c>
      <c r="J581" s="12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27"/>
        <v>41998.852118055554</v>
      </c>
      <c r="P581" s="10">
        <f t="shared" si="28"/>
        <v>41968.852118055554</v>
      </c>
      <c r="Q581">
        <f t="shared" si="29"/>
        <v>2014</v>
      </c>
      <c r="R581" t="s">
        <v>8348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 s="12">
        <v>1474580867</v>
      </c>
      <c r="J582" s="1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27"/>
        <v>42635.908182870371</v>
      </c>
      <c r="P582" s="10">
        <f t="shared" si="28"/>
        <v>42605.908182870371</v>
      </c>
      <c r="Q582">
        <f t="shared" si="29"/>
        <v>2016</v>
      </c>
      <c r="R582" t="s">
        <v>8348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 s="12">
        <v>1438474704</v>
      </c>
      <c r="J583" s="12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27"/>
        <v>42218.012777777782</v>
      </c>
      <c r="P583" s="10">
        <f t="shared" si="28"/>
        <v>42188.012777777782</v>
      </c>
      <c r="Q583">
        <f t="shared" si="29"/>
        <v>2015</v>
      </c>
      <c r="R583" t="s">
        <v>8348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 s="12">
        <v>1426442400</v>
      </c>
      <c r="J584" s="12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27"/>
        <v>42078.75</v>
      </c>
      <c r="P584" s="10">
        <f t="shared" si="28"/>
        <v>42055.739803240736</v>
      </c>
      <c r="Q584">
        <f t="shared" si="29"/>
        <v>2015</v>
      </c>
      <c r="R584" t="s">
        <v>8348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 s="12">
        <v>1426800687</v>
      </c>
      <c r="J585" s="12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27"/>
        <v>42082.896840277783</v>
      </c>
      <c r="P585" s="10">
        <f t="shared" si="28"/>
        <v>42052.93850694444</v>
      </c>
      <c r="Q585">
        <f t="shared" si="29"/>
        <v>2015</v>
      </c>
      <c r="R585" t="s">
        <v>8348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 s="12">
        <v>1426522316</v>
      </c>
      <c r="J586" s="12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27"/>
        <v>42079.674953703703</v>
      </c>
      <c r="P586" s="10">
        <f t="shared" si="28"/>
        <v>42049.716620370367</v>
      </c>
      <c r="Q586">
        <f t="shared" si="29"/>
        <v>2015</v>
      </c>
      <c r="R586" t="s">
        <v>8348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 s="12">
        <v>1448928000</v>
      </c>
      <c r="J587" s="12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27"/>
        <v>42339</v>
      </c>
      <c r="P587" s="10">
        <f t="shared" si="28"/>
        <v>42283.3909375</v>
      </c>
      <c r="Q587">
        <f t="shared" si="29"/>
        <v>2015</v>
      </c>
      <c r="R587" t="s">
        <v>8348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 s="12">
        <v>1424032207</v>
      </c>
      <c r="J588" s="12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27"/>
        <v>42050.854247685187</v>
      </c>
      <c r="P588" s="10">
        <f t="shared" si="28"/>
        <v>42020.854247685187</v>
      </c>
      <c r="Q588">
        <f t="shared" si="29"/>
        <v>2015</v>
      </c>
      <c r="R588" t="s">
        <v>8348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 s="12">
        <v>1429207833</v>
      </c>
      <c r="J589" s="12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27"/>
        <v>42110.757326388892</v>
      </c>
      <c r="P589" s="10">
        <f t="shared" si="28"/>
        <v>42080.757326388892</v>
      </c>
      <c r="Q589">
        <f t="shared" si="29"/>
        <v>2015</v>
      </c>
      <c r="R589" t="s">
        <v>8348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 s="12">
        <v>1479410886</v>
      </c>
      <c r="J590" s="12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27"/>
        <v>42691.811180555553</v>
      </c>
      <c r="P590" s="10">
        <f t="shared" si="28"/>
        <v>42631.769513888888</v>
      </c>
      <c r="Q590">
        <f t="shared" si="29"/>
        <v>2016</v>
      </c>
      <c r="R590" t="s">
        <v>8348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 s="12">
        <v>1436366699</v>
      </c>
      <c r="J591" s="12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27"/>
        <v>42193.614571759259</v>
      </c>
      <c r="P591" s="10">
        <f t="shared" si="28"/>
        <v>42178.614571759259</v>
      </c>
      <c r="Q591">
        <f t="shared" si="29"/>
        <v>2015</v>
      </c>
      <c r="R591" t="s">
        <v>8348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 s="12">
        <v>1454936460</v>
      </c>
      <c r="J592" s="1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27"/>
        <v>42408.542361111111</v>
      </c>
      <c r="P592" s="10">
        <f t="shared" si="28"/>
        <v>42377.554756944446</v>
      </c>
      <c r="Q592">
        <f t="shared" si="29"/>
        <v>2016</v>
      </c>
      <c r="R592" t="s">
        <v>8348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 s="12">
        <v>1437570130</v>
      </c>
      <c r="J593" s="12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27"/>
        <v>42207.543171296296</v>
      </c>
      <c r="P593" s="10">
        <f t="shared" si="28"/>
        <v>42177.543171296296</v>
      </c>
      <c r="Q593">
        <f t="shared" si="29"/>
        <v>2015</v>
      </c>
      <c r="R593" t="s">
        <v>8348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 s="12">
        <v>1417584860</v>
      </c>
      <c r="J594" s="12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27"/>
        <v>41976.232175925921</v>
      </c>
      <c r="P594" s="10">
        <f t="shared" si="28"/>
        <v>41946.232175925928</v>
      </c>
      <c r="Q594">
        <f t="shared" si="29"/>
        <v>2014</v>
      </c>
      <c r="R594" t="s">
        <v>8348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 s="12">
        <v>1428333345</v>
      </c>
      <c r="J595" s="12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27"/>
        <v>42100.635937500003</v>
      </c>
      <c r="P595" s="10">
        <f t="shared" si="28"/>
        <v>42070.677604166667</v>
      </c>
      <c r="Q595">
        <f t="shared" si="29"/>
        <v>2015</v>
      </c>
      <c r="R595" t="s">
        <v>8348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 s="12">
        <v>1460832206</v>
      </c>
      <c r="J596" s="12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27"/>
        <v>42476.780162037037</v>
      </c>
      <c r="P596" s="10">
        <f t="shared" si="28"/>
        <v>42446.780162037037</v>
      </c>
      <c r="Q596">
        <f t="shared" si="29"/>
        <v>2016</v>
      </c>
      <c r="R596" t="s">
        <v>8348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 s="12">
        <v>1430703638</v>
      </c>
      <c r="J597" s="12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27"/>
        <v>42128.069884259261</v>
      </c>
      <c r="P597" s="10">
        <f t="shared" si="28"/>
        <v>42083.069884259261</v>
      </c>
      <c r="Q597">
        <f t="shared" si="29"/>
        <v>2015</v>
      </c>
      <c r="R597" t="s">
        <v>8348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 s="12">
        <v>1478122292</v>
      </c>
      <c r="J598" s="12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27"/>
        <v>42676.896898148145</v>
      </c>
      <c r="P598" s="10">
        <f t="shared" si="28"/>
        <v>42646.896898148145</v>
      </c>
      <c r="Q598">
        <f t="shared" si="29"/>
        <v>2016</v>
      </c>
      <c r="R598" t="s">
        <v>8348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 s="12">
        <v>1469980800</v>
      </c>
      <c r="J599" s="12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27"/>
        <v>42582.666666666672</v>
      </c>
      <c r="P599" s="10">
        <f t="shared" si="28"/>
        <v>42545.705266203702</v>
      </c>
      <c r="Q599">
        <f t="shared" si="29"/>
        <v>2016</v>
      </c>
      <c r="R599" t="s">
        <v>8348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 s="12">
        <v>1417737781</v>
      </c>
      <c r="J600" s="12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27"/>
        <v>41978.00209490741</v>
      </c>
      <c r="P600" s="10">
        <f t="shared" si="28"/>
        <v>41948.00209490741</v>
      </c>
      <c r="Q600">
        <f t="shared" si="29"/>
        <v>2014</v>
      </c>
      <c r="R600" t="s">
        <v>8348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 s="12">
        <v>1425827760</v>
      </c>
      <c r="J601" s="12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27"/>
        <v>42071.636111111111</v>
      </c>
      <c r="P601" s="10">
        <f t="shared" si="28"/>
        <v>42047.812523148154</v>
      </c>
      <c r="Q601">
        <f t="shared" si="29"/>
        <v>2015</v>
      </c>
      <c r="R601" t="s">
        <v>8348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 s="12">
        <v>1431198562</v>
      </c>
      <c r="J602" s="1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27"/>
        <v>42133.798171296294</v>
      </c>
      <c r="P602" s="10">
        <f t="shared" si="28"/>
        <v>42073.798171296294</v>
      </c>
      <c r="Q602">
        <f t="shared" si="29"/>
        <v>2015</v>
      </c>
      <c r="R602" t="s">
        <v>8348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 s="12">
        <v>1419626139</v>
      </c>
      <c r="J603" s="12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27"/>
        <v>41999.858090277776</v>
      </c>
      <c r="P603" s="10">
        <f t="shared" si="28"/>
        <v>41969.858090277776</v>
      </c>
      <c r="Q603">
        <f t="shared" si="29"/>
        <v>2014</v>
      </c>
      <c r="R603" t="s">
        <v>8348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 s="12">
        <v>1434654215</v>
      </c>
      <c r="J604" s="12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27"/>
        <v>42173.79415509259</v>
      </c>
      <c r="P604" s="10">
        <f t="shared" si="28"/>
        <v>42143.79415509259</v>
      </c>
      <c r="Q604">
        <f t="shared" si="29"/>
        <v>2015</v>
      </c>
      <c r="R604" t="s">
        <v>8348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 s="12">
        <v>1408029623</v>
      </c>
      <c r="J605" s="12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27"/>
        <v>41865.639155092591</v>
      </c>
      <c r="P605" s="10">
        <f t="shared" si="28"/>
        <v>41835.639155092591</v>
      </c>
      <c r="Q605">
        <f t="shared" si="29"/>
        <v>2014</v>
      </c>
      <c r="R605" t="s">
        <v>8348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 s="12">
        <v>1409187056</v>
      </c>
      <c r="J606" s="12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27"/>
        <v>41879.035370370373</v>
      </c>
      <c r="P606" s="10">
        <f t="shared" si="28"/>
        <v>41849.035370370373</v>
      </c>
      <c r="Q606">
        <f t="shared" si="29"/>
        <v>2014</v>
      </c>
      <c r="R606" t="s">
        <v>8348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 s="12">
        <v>1440318908</v>
      </c>
      <c r="J607" s="12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27"/>
        <v>42239.357731481483</v>
      </c>
      <c r="P607" s="10">
        <f t="shared" si="28"/>
        <v>42194.357731481483</v>
      </c>
      <c r="Q607">
        <f t="shared" si="29"/>
        <v>2015</v>
      </c>
      <c r="R607" t="s">
        <v>8348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 s="12">
        <v>1432479600</v>
      </c>
      <c r="J608" s="12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27"/>
        <v>42148.625</v>
      </c>
      <c r="P608" s="10">
        <f t="shared" si="28"/>
        <v>42102.650567129633</v>
      </c>
      <c r="Q608">
        <f t="shared" si="29"/>
        <v>2015</v>
      </c>
      <c r="R608" t="s">
        <v>8348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 s="12">
        <v>1448225336</v>
      </c>
      <c r="J609" s="12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27"/>
        <v>42330.867314814815</v>
      </c>
      <c r="P609" s="10">
        <f t="shared" si="28"/>
        <v>42300.825648148151</v>
      </c>
      <c r="Q609">
        <f t="shared" si="29"/>
        <v>2015</v>
      </c>
      <c r="R609" t="s">
        <v>8348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 s="12">
        <v>1434405980</v>
      </c>
      <c r="J610" s="12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27"/>
        <v>42170.921064814815</v>
      </c>
      <c r="P610" s="10">
        <f t="shared" si="28"/>
        <v>42140.921064814815</v>
      </c>
      <c r="Q610">
        <f t="shared" si="29"/>
        <v>2015</v>
      </c>
      <c r="R610" t="s">
        <v>8348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 s="12">
        <v>1448761744</v>
      </c>
      <c r="J611" s="12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27"/>
        <v>42337.075740740736</v>
      </c>
      <c r="P611" s="10">
        <f t="shared" si="28"/>
        <v>42307.034074074079</v>
      </c>
      <c r="Q611">
        <f t="shared" si="29"/>
        <v>2015</v>
      </c>
      <c r="R611" t="s">
        <v>8348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 s="12">
        <v>1429732586</v>
      </c>
      <c r="J612" s="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27"/>
        <v>42116.83085648148</v>
      </c>
      <c r="P612" s="10">
        <f t="shared" si="28"/>
        <v>42086.83085648148</v>
      </c>
      <c r="Q612">
        <f t="shared" si="29"/>
        <v>2015</v>
      </c>
      <c r="R612" t="s">
        <v>8348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 s="12">
        <v>1453210037</v>
      </c>
      <c r="J613" s="12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27"/>
        <v>42388.560613425929</v>
      </c>
      <c r="P613" s="10">
        <f t="shared" si="28"/>
        <v>42328.560613425929</v>
      </c>
      <c r="Q613">
        <f t="shared" si="29"/>
        <v>2015</v>
      </c>
      <c r="R613" t="s">
        <v>8348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 s="12">
        <v>1472777146</v>
      </c>
      <c r="J614" s="12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27"/>
        <v>42615.031782407408</v>
      </c>
      <c r="P614" s="10">
        <f t="shared" si="28"/>
        <v>42585.031782407408</v>
      </c>
      <c r="Q614">
        <f t="shared" si="29"/>
        <v>2016</v>
      </c>
      <c r="R614" t="s">
        <v>8348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 s="12">
        <v>1443675540</v>
      </c>
      <c r="J615" s="12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27"/>
        <v>42278.207638888889</v>
      </c>
      <c r="P615" s="10">
        <f t="shared" si="28"/>
        <v>42247.496759259258</v>
      </c>
      <c r="Q615">
        <f t="shared" si="29"/>
        <v>2015</v>
      </c>
      <c r="R615" t="s">
        <v>8348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 s="12">
        <v>1466731740</v>
      </c>
      <c r="J616" s="12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27"/>
        <v>42545.061805555553</v>
      </c>
      <c r="P616" s="10">
        <f t="shared" si="28"/>
        <v>42515.061805555553</v>
      </c>
      <c r="Q616">
        <f t="shared" si="29"/>
        <v>2016</v>
      </c>
      <c r="R616" t="s">
        <v>8348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 s="12">
        <v>1443149759</v>
      </c>
      <c r="J617" s="12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27"/>
        <v>42272.122210648144</v>
      </c>
      <c r="P617" s="10">
        <f t="shared" si="28"/>
        <v>42242.122210648144</v>
      </c>
      <c r="Q617">
        <f t="shared" si="29"/>
        <v>2015</v>
      </c>
      <c r="R617" t="s">
        <v>8348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 s="12">
        <v>1488013307</v>
      </c>
      <c r="J618" s="12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27"/>
        <v>42791.376238425924</v>
      </c>
      <c r="P618" s="10">
        <f t="shared" si="28"/>
        <v>42761.376238425924</v>
      </c>
      <c r="Q618">
        <f t="shared" si="29"/>
        <v>2017</v>
      </c>
      <c r="R618" t="s">
        <v>8348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 s="12">
        <v>1431072843</v>
      </c>
      <c r="J619" s="12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27"/>
        <v>42132.343090277776</v>
      </c>
      <c r="P619" s="10">
        <f t="shared" si="28"/>
        <v>42087.343090277776</v>
      </c>
      <c r="Q619">
        <f t="shared" si="29"/>
        <v>2015</v>
      </c>
      <c r="R619" t="s">
        <v>8348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 s="12">
        <v>1449689203</v>
      </c>
      <c r="J620" s="12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27"/>
        <v>42347.810219907406</v>
      </c>
      <c r="P620" s="10">
        <f t="shared" si="28"/>
        <v>42317.810219907406</v>
      </c>
      <c r="Q620">
        <f t="shared" si="29"/>
        <v>2015</v>
      </c>
      <c r="R620" t="s">
        <v>8348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 s="12">
        <v>1416933390</v>
      </c>
      <c r="J621" s="12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27"/>
        <v>41968.692013888889</v>
      </c>
      <c r="P621" s="10">
        <f t="shared" si="28"/>
        <v>41908.650347222225</v>
      </c>
      <c r="Q621">
        <f t="shared" si="29"/>
        <v>2014</v>
      </c>
      <c r="R621" t="s">
        <v>8348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 s="12">
        <v>1408986738</v>
      </c>
      <c r="J622" s="1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27"/>
        <v>41876.716874999998</v>
      </c>
      <c r="P622" s="10">
        <f t="shared" si="28"/>
        <v>41831.716874999998</v>
      </c>
      <c r="Q622">
        <f t="shared" si="29"/>
        <v>2014</v>
      </c>
      <c r="R622" t="s">
        <v>8348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 s="12">
        <v>1467934937</v>
      </c>
      <c r="J623" s="12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27"/>
        <v>42558.987696759257</v>
      </c>
      <c r="P623" s="10">
        <f t="shared" si="28"/>
        <v>42528.987696759257</v>
      </c>
      <c r="Q623">
        <f t="shared" si="29"/>
        <v>2016</v>
      </c>
      <c r="R623" t="s">
        <v>8348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 s="12">
        <v>1467398138</v>
      </c>
      <c r="J624" s="12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27"/>
        <v>42552.774745370371</v>
      </c>
      <c r="P624" s="10">
        <f t="shared" si="28"/>
        <v>42532.774745370371</v>
      </c>
      <c r="Q624">
        <f t="shared" si="29"/>
        <v>2016</v>
      </c>
      <c r="R624" t="s">
        <v>8348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 s="12">
        <v>1432771997</v>
      </c>
      <c r="J625" s="12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27"/>
        <v>42152.009224537032</v>
      </c>
      <c r="P625" s="10">
        <f t="shared" si="28"/>
        <v>42122.009224537032</v>
      </c>
      <c r="Q625">
        <f t="shared" si="29"/>
        <v>2015</v>
      </c>
      <c r="R625" t="s">
        <v>8348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 s="12">
        <v>1431647041</v>
      </c>
      <c r="J626" s="12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27"/>
        <v>42138.988900462966</v>
      </c>
      <c r="P626" s="10">
        <f t="shared" si="28"/>
        <v>42108.988900462966</v>
      </c>
      <c r="Q626">
        <f t="shared" si="29"/>
        <v>2015</v>
      </c>
      <c r="R626" t="s">
        <v>8348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 s="12">
        <v>1490560177</v>
      </c>
      <c r="J627" s="12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27"/>
        <v>42820.853900462964</v>
      </c>
      <c r="P627" s="10">
        <f t="shared" si="28"/>
        <v>42790.895567129628</v>
      </c>
      <c r="Q627">
        <f t="shared" si="29"/>
        <v>2017</v>
      </c>
      <c r="R627" t="s">
        <v>8348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 s="12">
        <v>1439644920</v>
      </c>
      <c r="J628" s="12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27"/>
        <v>42231.556944444441</v>
      </c>
      <c r="P628" s="10">
        <f t="shared" si="28"/>
        <v>42198.559479166666</v>
      </c>
      <c r="Q628">
        <f t="shared" si="29"/>
        <v>2015</v>
      </c>
      <c r="R628" t="s">
        <v>8348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 s="12">
        <v>1457996400</v>
      </c>
      <c r="J629" s="12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27"/>
        <v>42443.958333333328</v>
      </c>
      <c r="P629" s="10">
        <f t="shared" si="28"/>
        <v>42384.306840277779</v>
      </c>
      <c r="Q629">
        <f t="shared" si="29"/>
        <v>2016</v>
      </c>
      <c r="R629" t="s">
        <v>8348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 s="12">
        <v>1405269457</v>
      </c>
      <c r="J630" s="12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27"/>
        <v>41833.692789351851</v>
      </c>
      <c r="P630" s="10">
        <f t="shared" si="28"/>
        <v>41803.692789351851</v>
      </c>
      <c r="Q630">
        <f t="shared" si="29"/>
        <v>2014</v>
      </c>
      <c r="R630" t="s">
        <v>8348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 s="12">
        <v>1463239108</v>
      </c>
      <c r="J631" s="12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27"/>
        <v>42504.637824074074</v>
      </c>
      <c r="P631" s="10">
        <f t="shared" si="28"/>
        <v>42474.637824074074</v>
      </c>
      <c r="Q631">
        <f t="shared" si="29"/>
        <v>2016</v>
      </c>
      <c r="R631" t="s">
        <v>8348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 s="12">
        <v>1441516200</v>
      </c>
      <c r="J632" s="1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27"/>
        <v>42253.215277777781</v>
      </c>
      <c r="P632" s="10">
        <f t="shared" si="28"/>
        <v>42223.619456018518</v>
      </c>
      <c r="Q632">
        <f t="shared" si="29"/>
        <v>2015</v>
      </c>
      <c r="R632" t="s">
        <v>8348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 s="12">
        <v>1464460329</v>
      </c>
      <c r="J633" s="12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27"/>
        <v>42518.772326388891</v>
      </c>
      <c r="P633" s="10">
        <f t="shared" si="28"/>
        <v>42489.772326388891</v>
      </c>
      <c r="Q633">
        <f t="shared" si="29"/>
        <v>2016</v>
      </c>
      <c r="R633" t="s">
        <v>8348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 s="12">
        <v>1448470165</v>
      </c>
      <c r="J634" s="12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27"/>
        <v>42333.700983796298</v>
      </c>
      <c r="P634" s="10">
        <f t="shared" si="28"/>
        <v>42303.659317129626</v>
      </c>
      <c r="Q634">
        <f t="shared" si="29"/>
        <v>2015</v>
      </c>
      <c r="R634" t="s">
        <v>8348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 s="12">
        <v>1466204400</v>
      </c>
      <c r="J635" s="12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27"/>
        <v>42538.958333333328</v>
      </c>
      <c r="P635" s="10">
        <f t="shared" si="28"/>
        <v>42507.299328703702</v>
      </c>
      <c r="Q635">
        <f t="shared" si="29"/>
        <v>2016</v>
      </c>
      <c r="R635" t="s">
        <v>8348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 s="12">
        <v>1424989029</v>
      </c>
      <c r="J636" s="12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27"/>
        <v>42061.928576388891</v>
      </c>
      <c r="P636" s="10">
        <f t="shared" si="28"/>
        <v>42031.928576388891</v>
      </c>
      <c r="Q636">
        <f t="shared" si="29"/>
        <v>2015</v>
      </c>
      <c r="R636" t="s">
        <v>8348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 s="12">
        <v>1428804762</v>
      </c>
      <c r="J637" s="12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27"/>
        <v>42106.092152777783</v>
      </c>
      <c r="P637" s="10">
        <f t="shared" si="28"/>
        <v>42076.092152777783</v>
      </c>
      <c r="Q637">
        <f t="shared" si="29"/>
        <v>2015</v>
      </c>
      <c r="R637" t="s">
        <v>8348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 s="12">
        <v>1433587620</v>
      </c>
      <c r="J638" s="12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27"/>
        <v>42161.44930555555</v>
      </c>
      <c r="P638" s="10">
        <f t="shared" si="28"/>
        <v>42131.455439814818</v>
      </c>
      <c r="Q638">
        <f t="shared" si="29"/>
        <v>2015</v>
      </c>
      <c r="R638" t="s">
        <v>8348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 s="12">
        <v>1488063840</v>
      </c>
      <c r="J639" s="12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27"/>
        <v>42791.961111111115</v>
      </c>
      <c r="P639" s="10">
        <f t="shared" si="28"/>
        <v>42762.962013888886</v>
      </c>
      <c r="Q639">
        <f t="shared" si="29"/>
        <v>2017</v>
      </c>
      <c r="R639" t="s">
        <v>8348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 s="12">
        <v>1490447662</v>
      </c>
      <c r="J640" s="12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27"/>
        <v>42819.55164351852</v>
      </c>
      <c r="P640" s="10">
        <f t="shared" si="28"/>
        <v>42759.593310185184</v>
      </c>
      <c r="Q640">
        <f t="shared" si="29"/>
        <v>2017</v>
      </c>
      <c r="R640" t="s">
        <v>8348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 s="12">
        <v>1413208795</v>
      </c>
      <c r="J641" s="12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27"/>
        <v>41925.583275462966</v>
      </c>
      <c r="P641" s="10">
        <f t="shared" si="28"/>
        <v>41865.583275462966</v>
      </c>
      <c r="Q641">
        <f t="shared" si="29"/>
        <v>2014</v>
      </c>
      <c r="R641" t="s">
        <v>8348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 s="12">
        <v>1480028400</v>
      </c>
      <c r="J642" s="1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27"/>
        <v>42698.958333333328</v>
      </c>
      <c r="P642" s="10">
        <f t="shared" si="28"/>
        <v>42683.420312499999</v>
      </c>
      <c r="Q642">
        <f t="shared" si="29"/>
        <v>2016</v>
      </c>
      <c r="R642" t="s">
        <v>8348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 s="12">
        <v>1439473248</v>
      </c>
      <c r="J643" s="12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30">DATE(1970,1,1)+I643/86400</f>
        <v>42229.57</v>
      </c>
      <c r="P643" s="10">
        <f t="shared" ref="P643:P706" si="31">DATE(1970,1,1)+J643/86400</f>
        <v>42199.57</v>
      </c>
      <c r="Q643">
        <f t="shared" ref="Q643:Q706" si="32">YEAR(P:P)</f>
        <v>2015</v>
      </c>
      <c r="R643" t="s">
        <v>8348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 s="12">
        <v>1439998674</v>
      </c>
      <c r="J644" s="12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30"/>
        <v>42235.651319444441</v>
      </c>
      <c r="P644" s="10">
        <f t="shared" si="31"/>
        <v>42199.651319444441</v>
      </c>
      <c r="Q644">
        <f t="shared" si="32"/>
        <v>2015</v>
      </c>
      <c r="R644" t="s">
        <v>8348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 s="12">
        <v>1433085875</v>
      </c>
      <c r="J645" s="12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30"/>
        <v>42155.642071759255</v>
      </c>
      <c r="P645" s="10">
        <f t="shared" si="31"/>
        <v>42100.642071759255</v>
      </c>
      <c r="Q645">
        <f t="shared" si="32"/>
        <v>2015</v>
      </c>
      <c r="R645" t="s">
        <v>8348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 s="12">
        <v>1414544400</v>
      </c>
      <c r="J646" s="12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30"/>
        <v>41941.041666666664</v>
      </c>
      <c r="P646" s="10">
        <f t="shared" si="31"/>
        <v>41898.665960648148</v>
      </c>
      <c r="Q646">
        <f t="shared" si="32"/>
        <v>2014</v>
      </c>
      <c r="R646" t="s">
        <v>8348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 s="12">
        <v>1470962274</v>
      </c>
      <c r="J647" s="12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30"/>
        <v>42594.026319444441</v>
      </c>
      <c r="P647" s="10">
        <f t="shared" si="31"/>
        <v>42564.026319444441</v>
      </c>
      <c r="Q647">
        <f t="shared" si="32"/>
        <v>2016</v>
      </c>
      <c r="R647" t="s">
        <v>8348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 s="12">
        <v>1407788867</v>
      </c>
      <c r="J648" s="12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30"/>
        <v>41862.852627314816</v>
      </c>
      <c r="P648" s="10">
        <f t="shared" si="31"/>
        <v>41832.852627314816</v>
      </c>
      <c r="Q648">
        <f t="shared" si="32"/>
        <v>2014</v>
      </c>
      <c r="R648" t="s">
        <v>8348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 s="12">
        <v>1458235549</v>
      </c>
      <c r="J649" s="12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30"/>
        <v>42446.726261574076</v>
      </c>
      <c r="P649" s="10">
        <f t="shared" si="31"/>
        <v>42416.767928240741</v>
      </c>
      <c r="Q649">
        <f t="shared" si="32"/>
        <v>2016</v>
      </c>
      <c r="R649" t="s">
        <v>8348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 s="12">
        <v>1413304708</v>
      </c>
      <c r="J650" s="12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30"/>
        <v>41926.693379629629</v>
      </c>
      <c r="P650" s="10">
        <f t="shared" si="31"/>
        <v>41891.693379629629</v>
      </c>
      <c r="Q650">
        <f t="shared" si="32"/>
        <v>2014</v>
      </c>
      <c r="R650" t="s">
        <v>8348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 s="12">
        <v>1410904413</v>
      </c>
      <c r="J651" s="12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30"/>
        <v>41898.912187499998</v>
      </c>
      <c r="P651" s="10">
        <f t="shared" si="31"/>
        <v>41877.912187499998</v>
      </c>
      <c r="Q651">
        <f t="shared" si="32"/>
        <v>2014</v>
      </c>
      <c r="R651" t="s">
        <v>8348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 s="12">
        <v>1418953984</v>
      </c>
      <c r="J652" s="1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30"/>
        <v>41992.078518518523</v>
      </c>
      <c r="P652" s="10">
        <f t="shared" si="31"/>
        <v>41932.036851851852</v>
      </c>
      <c r="Q652">
        <f t="shared" si="32"/>
        <v>2014</v>
      </c>
      <c r="R652" t="s">
        <v>8348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 s="12">
        <v>1418430311</v>
      </c>
      <c r="J653" s="12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30"/>
        <v>41986.017488425925</v>
      </c>
      <c r="P653" s="10">
        <f t="shared" si="31"/>
        <v>41956.017488425925</v>
      </c>
      <c r="Q653">
        <f t="shared" si="32"/>
        <v>2014</v>
      </c>
      <c r="R653" t="s">
        <v>8348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 s="12">
        <v>1480613650</v>
      </c>
      <c r="J654" s="12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30"/>
        <v>42705.732060185182</v>
      </c>
      <c r="P654" s="10">
        <f t="shared" si="31"/>
        <v>42675.690393518518</v>
      </c>
      <c r="Q654">
        <f t="shared" si="32"/>
        <v>2016</v>
      </c>
      <c r="R654" t="s">
        <v>8348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 s="12">
        <v>1440082240</v>
      </c>
      <c r="J655" s="12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30"/>
        <v>42236.618518518517</v>
      </c>
      <c r="P655" s="10">
        <f t="shared" si="31"/>
        <v>42199.618518518517</v>
      </c>
      <c r="Q655">
        <f t="shared" si="32"/>
        <v>2015</v>
      </c>
      <c r="R655" t="s">
        <v>8348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 s="12">
        <v>1436396313</v>
      </c>
      <c r="J656" s="12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30"/>
        <v>42193.957326388889</v>
      </c>
      <c r="P656" s="10">
        <f t="shared" si="31"/>
        <v>42163.957326388889</v>
      </c>
      <c r="Q656">
        <f t="shared" si="32"/>
        <v>2015</v>
      </c>
      <c r="R656" t="s">
        <v>8348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 s="12">
        <v>1426197512</v>
      </c>
      <c r="J657" s="12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30"/>
        <v>42075.915648148148</v>
      </c>
      <c r="P657" s="10">
        <f t="shared" si="31"/>
        <v>42045.957314814819</v>
      </c>
      <c r="Q657">
        <f t="shared" si="32"/>
        <v>2015</v>
      </c>
      <c r="R657" t="s">
        <v>8348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 s="12">
        <v>1460917119</v>
      </c>
      <c r="J658" s="12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30"/>
        <v>42477.76295138889</v>
      </c>
      <c r="P658" s="10">
        <f t="shared" si="31"/>
        <v>42417.804618055554</v>
      </c>
      <c r="Q658">
        <f t="shared" si="32"/>
        <v>2016</v>
      </c>
      <c r="R658" t="s">
        <v>8348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 s="12">
        <v>1450901872</v>
      </c>
      <c r="J659" s="12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30"/>
        <v>42361.84574074074</v>
      </c>
      <c r="P659" s="10">
        <f t="shared" si="31"/>
        <v>42331.84574074074</v>
      </c>
      <c r="Q659">
        <f t="shared" si="32"/>
        <v>2015</v>
      </c>
      <c r="R659" t="s">
        <v>8348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 s="12">
        <v>1437933600</v>
      </c>
      <c r="J660" s="12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30"/>
        <v>42211.75</v>
      </c>
      <c r="P660" s="10">
        <f t="shared" si="31"/>
        <v>42179.160752314812</v>
      </c>
      <c r="Q660">
        <f t="shared" si="32"/>
        <v>2015</v>
      </c>
      <c r="R660" t="s">
        <v>8348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 s="12">
        <v>1440339295</v>
      </c>
      <c r="J661" s="12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30"/>
        <v>42239.593692129631</v>
      </c>
      <c r="P661" s="10">
        <f t="shared" si="31"/>
        <v>42209.593692129631</v>
      </c>
      <c r="Q661">
        <f t="shared" si="32"/>
        <v>2015</v>
      </c>
      <c r="R661" t="s">
        <v>8348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 s="12">
        <v>1415558879</v>
      </c>
      <c r="J662" s="1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30"/>
        <v>41952.783321759256</v>
      </c>
      <c r="P662" s="10">
        <f t="shared" si="31"/>
        <v>41922.741655092592</v>
      </c>
      <c r="Q662">
        <f t="shared" si="32"/>
        <v>2014</v>
      </c>
      <c r="R662" t="s">
        <v>8348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 s="12">
        <v>1477236559</v>
      </c>
      <c r="J663" s="12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30"/>
        <v>42666.645358796297</v>
      </c>
      <c r="P663" s="10">
        <f t="shared" si="31"/>
        <v>42636.645358796297</v>
      </c>
      <c r="Q663">
        <f t="shared" si="32"/>
        <v>2016</v>
      </c>
      <c r="R663" t="s">
        <v>8348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 s="12">
        <v>1421404247</v>
      </c>
      <c r="J664" s="12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30"/>
        <v>42020.438043981485</v>
      </c>
      <c r="P664" s="10">
        <f t="shared" si="31"/>
        <v>41990.438043981485</v>
      </c>
      <c r="Q664">
        <f t="shared" si="32"/>
        <v>2014</v>
      </c>
      <c r="R664" t="s">
        <v>8348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 s="12">
        <v>1437250456</v>
      </c>
      <c r="J665" s="12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30"/>
        <v>42203.843240740738</v>
      </c>
      <c r="P665" s="10">
        <f t="shared" si="31"/>
        <v>42173.843240740738</v>
      </c>
      <c r="Q665">
        <f t="shared" si="32"/>
        <v>2015</v>
      </c>
      <c r="R665" t="s">
        <v>8348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 s="12">
        <v>1428940775</v>
      </c>
      <c r="J666" s="12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30"/>
        <v>42107.666377314818</v>
      </c>
      <c r="P666" s="10">
        <f t="shared" si="31"/>
        <v>42077.666377314818</v>
      </c>
      <c r="Q666">
        <f t="shared" si="32"/>
        <v>2015</v>
      </c>
      <c r="R666" t="s">
        <v>8348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 s="12">
        <v>1484327061</v>
      </c>
      <c r="J667" s="12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30"/>
        <v>42748.711354166662</v>
      </c>
      <c r="P667" s="10">
        <f t="shared" si="31"/>
        <v>42688.711354166662</v>
      </c>
      <c r="Q667">
        <f t="shared" si="32"/>
        <v>2016</v>
      </c>
      <c r="R667" t="s">
        <v>8348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 s="12">
        <v>1408305498</v>
      </c>
      <c r="J668" s="12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30"/>
        <v>41868.832152777773</v>
      </c>
      <c r="P668" s="10">
        <f t="shared" si="31"/>
        <v>41838.832152777773</v>
      </c>
      <c r="Q668">
        <f t="shared" si="32"/>
        <v>2014</v>
      </c>
      <c r="R668" t="s">
        <v>8348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 s="12">
        <v>1477731463</v>
      </c>
      <c r="J669" s="12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30"/>
        <v>42672.373414351852</v>
      </c>
      <c r="P669" s="10">
        <f t="shared" si="31"/>
        <v>42632.373414351852</v>
      </c>
      <c r="Q669">
        <f t="shared" si="32"/>
        <v>2016</v>
      </c>
      <c r="R669" t="s">
        <v>8348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 s="12">
        <v>1431374222</v>
      </c>
      <c r="J670" s="12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30"/>
        <v>42135.831273148149</v>
      </c>
      <c r="P670" s="10">
        <f t="shared" si="31"/>
        <v>42090.831273148149</v>
      </c>
      <c r="Q670">
        <f t="shared" si="32"/>
        <v>2015</v>
      </c>
      <c r="R670" t="s">
        <v>8348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 s="12">
        <v>1467817258</v>
      </c>
      <c r="J671" s="12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30"/>
        <v>42557.625671296293</v>
      </c>
      <c r="P671" s="10">
        <f t="shared" si="31"/>
        <v>42527.625671296293</v>
      </c>
      <c r="Q671">
        <f t="shared" si="32"/>
        <v>2016</v>
      </c>
      <c r="R671" t="s">
        <v>8348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 s="12">
        <v>1466323800</v>
      </c>
      <c r="J672" s="1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30"/>
        <v>42540.340277777781</v>
      </c>
      <c r="P672" s="10">
        <f t="shared" si="31"/>
        <v>42506.709722222222</v>
      </c>
      <c r="Q672">
        <f t="shared" si="32"/>
        <v>2016</v>
      </c>
      <c r="R672" t="s">
        <v>8348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 s="12">
        <v>1421208000</v>
      </c>
      <c r="J673" s="12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30"/>
        <v>42018.166666666672</v>
      </c>
      <c r="P673" s="10">
        <f t="shared" si="31"/>
        <v>41984.692731481482</v>
      </c>
      <c r="Q673">
        <f t="shared" si="32"/>
        <v>2014</v>
      </c>
      <c r="R673" t="s">
        <v>8348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 s="12">
        <v>1420088340</v>
      </c>
      <c r="J674" s="12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30"/>
        <v>42005.207638888889</v>
      </c>
      <c r="P674" s="10">
        <f t="shared" si="31"/>
        <v>41974.219490740739</v>
      </c>
      <c r="Q674">
        <f t="shared" si="32"/>
        <v>2014</v>
      </c>
      <c r="R674" t="s">
        <v>8348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 s="12">
        <v>1409602217</v>
      </c>
      <c r="J675" s="12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30"/>
        <v>41883.840474537035</v>
      </c>
      <c r="P675" s="10">
        <f t="shared" si="31"/>
        <v>41838.840474537035</v>
      </c>
      <c r="Q675">
        <f t="shared" si="32"/>
        <v>2014</v>
      </c>
      <c r="R675" t="s">
        <v>8348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 s="12">
        <v>1407811627</v>
      </c>
      <c r="J676" s="12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30"/>
        <v>41863.116053240738</v>
      </c>
      <c r="P676" s="10">
        <f t="shared" si="31"/>
        <v>41803.116053240738</v>
      </c>
      <c r="Q676">
        <f t="shared" si="32"/>
        <v>2014</v>
      </c>
      <c r="R676" t="s">
        <v>8348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 s="12">
        <v>1420095540</v>
      </c>
      <c r="J677" s="12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30"/>
        <v>42005.290972222225</v>
      </c>
      <c r="P677" s="10">
        <f t="shared" si="31"/>
        <v>41975.930601851855</v>
      </c>
      <c r="Q677">
        <f t="shared" si="32"/>
        <v>2014</v>
      </c>
      <c r="R677" t="s">
        <v>8348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 s="12">
        <v>1423333581</v>
      </c>
      <c r="J678" s="12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30"/>
        <v>42042.76829861111</v>
      </c>
      <c r="P678" s="10">
        <f t="shared" si="31"/>
        <v>42012.76829861111</v>
      </c>
      <c r="Q678">
        <f t="shared" si="32"/>
        <v>2015</v>
      </c>
      <c r="R678" t="s">
        <v>8348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 s="12">
        <v>1467106895</v>
      </c>
      <c r="J679" s="12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30"/>
        <v>42549.403877314813</v>
      </c>
      <c r="P679" s="10">
        <f t="shared" si="31"/>
        <v>42504.403877314813</v>
      </c>
      <c r="Q679">
        <f t="shared" si="32"/>
        <v>2016</v>
      </c>
      <c r="R679" t="s">
        <v>8348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 s="12">
        <v>1463821338</v>
      </c>
      <c r="J680" s="12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30"/>
        <v>42511.376597222217</v>
      </c>
      <c r="P680" s="10">
        <f t="shared" si="31"/>
        <v>42481.376597222217</v>
      </c>
      <c r="Q680">
        <f t="shared" si="32"/>
        <v>2016</v>
      </c>
      <c r="R680" t="s">
        <v>8348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 s="12">
        <v>1472920909</v>
      </c>
      <c r="J681" s="12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30"/>
        <v>42616.695706018523</v>
      </c>
      <c r="P681" s="10">
        <f t="shared" si="31"/>
        <v>42556.695706018523</v>
      </c>
      <c r="Q681">
        <f t="shared" si="32"/>
        <v>2016</v>
      </c>
      <c r="R681" t="s">
        <v>8348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 s="12">
        <v>1410955331</v>
      </c>
      <c r="J682" s="1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30"/>
        <v>41899.501516203702</v>
      </c>
      <c r="P682" s="10">
        <f t="shared" si="31"/>
        <v>41864.501516203702</v>
      </c>
      <c r="Q682">
        <f t="shared" si="32"/>
        <v>2014</v>
      </c>
      <c r="R682" t="s">
        <v>8348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 s="12">
        <v>1477509604</v>
      </c>
      <c r="J683" s="12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30"/>
        <v>42669.805601851855</v>
      </c>
      <c r="P683" s="10">
        <f t="shared" si="31"/>
        <v>42639.805601851855</v>
      </c>
      <c r="Q683">
        <f t="shared" si="32"/>
        <v>2016</v>
      </c>
      <c r="R683" t="s">
        <v>8348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 s="12">
        <v>1489512122</v>
      </c>
      <c r="J684" s="12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30"/>
        <v>42808.723634259259</v>
      </c>
      <c r="P684" s="10">
        <f t="shared" si="31"/>
        <v>42778.765300925923</v>
      </c>
      <c r="Q684">
        <f t="shared" si="32"/>
        <v>2017</v>
      </c>
      <c r="R684" t="s">
        <v>8348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 s="12">
        <v>1477949764</v>
      </c>
      <c r="J685" s="12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30"/>
        <v>42674.900046296301</v>
      </c>
      <c r="P685" s="10">
        <f t="shared" si="31"/>
        <v>42634.900046296301</v>
      </c>
      <c r="Q685">
        <f t="shared" si="32"/>
        <v>2016</v>
      </c>
      <c r="R685" t="s">
        <v>8348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 s="12">
        <v>1406257200</v>
      </c>
      <c r="J686" s="12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30"/>
        <v>41845.125</v>
      </c>
      <c r="P686" s="10">
        <f t="shared" si="31"/>
        <v>41809.473275462966</v>
      </c>
      <c r="Q686">
        <f t="shared" si="32"/>
        <v>2014</v>
      </c>
      <c r="R686" t="s">
        <v>8348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 s="12">
        <v>1421095672</v>
      </c>
      <c r="J687" s="12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30"/>
        <v>42016.866574074069</v>
      </c>
      <c r="P687" s="10">
        <f t="shared" si="31"/>
        <v>41971.866574074069</v>
      </c>
      <c r="Q687">
        <f t="shared" si="32"/>
        <v>2014</v>
      </c>
      <c r="R687" t="s">
        <v>8348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 s="12">
        <v>1438618170</v>
      </c>
      <c r="J688" s="12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30"/>
        <v>42219.673263888893</v>
      </c>
      <c r="P688" s="10">
        <f t="shared" si="31"/>
        <v>42189.673263888893</v>
      </c>
      <c r="Q688">
        <f t="shared" si="32"/>
        <v>2015</v>
      </c>
      <c r="R688" t="s">
        <v>8348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 s="12">
        <v>1486317653</v>
      </c>
      <c r="J689" s="12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30"/>
        <v>42771.750613425931</v>
      </c>
      <c r="P689" s="10">
        <f t="shared" si="31"/>
        <v>42711.750613425931</v>
      </c>
      <c r="Q689">
        <f t="shared" si="32"/>
        <v>2016</v>
      </c>
      <c r="R689" t="s">
        <v>8348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 s="12">
        <v>1444876253</v>
      </c>
      <c r="J690" s="12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30"/>
        <v>42292.104780092588</v>
      </c>
      <c r="P690" s="10">
        <f t="shared" si="31"/>
        <v>42262.104780092588</v>
      </c>
      <c r="Q690">
        <f t="shared" si="32"/>
        <v>2015</v>
      </c>
      <c r="R690" t="s">
        <v>8348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 s="12">
        <v>1481173140</v>
      </c>
      <c r="J691" s="12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30"/>
        <v>42712.207638888889</v>
      </c>
      <c r="P691" s="10">
        <f t="shared" si="31"/>
        <v>42675.66778935185</v>
      </c>
      <c r="Q691">
        <f t="shared" si="32"/>
        <v>2016</v>
      </c>
      <c r="R691" t="s">
        <v>8348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 s="12">
        <v>1473400800</v>
      </c>
      <c r="J692" s="1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30"/>
        <v>42622.25</v>
      </c>
      <c r="P692" s="10">
        <f t="shared" si="31"/>
        <v>42579.634733796294</v>
      </c>
      <c r="Q692">
        <f t="shared" si="32"/>
        <v>2016</v>
      </c>
      <c r="R692" t="s">
        <v>8348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 s="12">
        <v>1435711246</v>
      </c>
      <c r="J693" s="12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30"/>
        <v>42186.028310185182</v>
      </c>
      <c r="P693" s="10">
        <f t="shared" si="31"/>
        <v>42158.028310185182</v>
      </c>
      <c r="Q693">
        <f t="shared" si="32"/>
        <v>2015</v>
      </c>
      <c r="R693" t="s">
        <v>8348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 s="12">
        <v>1482397263</v>
      </c>
      <c r="J694" s="12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30"/>
        <v>42726.37572916667</v>
      </c>
      <c r="P694" s="10">
        <f t="shared" si="31"/>
        <v>42696.37572916667</v>
      </c>
      <c r="Q694">
        <f t="shared" si="32"/>
        <v>2016</v>
      </c>
      <c r="R694" t="s">
        <v>8348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 s="12">
        <v>1430421827</v>
      </c>
      <c r="J695" s="12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30"/>
        <v>42124.808182870373</v>
      </c>
      <c r="P695" s="10">
        <f t="shared" si="31"/>
        <v>42094.808182870373</v>
      </c>
      <c r="Q695">
        <f t="shared" si="32"/>
        <v>2015</v>
      </c>
      <c r="R695" t="s">
        <v>8348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 s="12">
        <v>1485964559</v>
      </c>
      <c r="J696" s="12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30"/>
        <v>42767.663877314815</v>
      </c>
      <c r="P696" s="10">
        <f t="shared" si="31"/>
        <v>42737.663877314815</v>
      </c>
      <c r="Q696">
        <f t="shared" si="32"/>
        <v>2017</v>
      </c>
      <c r="R696" t="s">
        <v>8348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 s="12">
        <v>1414758620</v>
      </c>
      <c r="J697" s="12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30"/>
        <v>41943.521064814813</v>
      </c>
      <c r="P697" s="10">
        <f t="shared" si="31"/>
        <v>41913.521064814813</v>
      </c>
      <c r="Q697">
        <f t="shared" si="32"/>
        <v>2014</v>
      </c>
      <c r="R697" t="s">
        <v>8348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 s="12">
        <v>1406326502</v>
      </c>
      <c r="J698" s="12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30"/>
        <v>41845.927106481482</v>
      </c>
      <c r="P698" s="10">
        <f t="shared" si="31"/>
        <v>41815.927106481482</v>
      </c>
      <c r="Q698">
        <f t="shared" si="32"/>
        <v>2014</v>
      </c>
      <c r="R698" t="s">
        <v>8348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 s="12">
        <v>1454502789</v>
      </c>
      <c r="J699" s="12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30"/>
        <v>42403.523020833338</v>
      </c>
      <c r="P699" s="10">
        <f t="shared" si="31"/>
        <v>42388.523020833338</v>
      </c>
      <c r="Q699">
        <f t="shared" si="32"/>
        <v>2016</v>
      </c>
      <c r="R699" t="s">
        <v>8348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 s="12">
        <v>1411005600</v>
      </c>
      <c r="J700" s="12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30"/>
        <v>41900.083333333336</v>
      </c>
      <c r="P700" s="10">
        <f t="shared" si="31"/>
        <v>41866.931076388893</v>
      </c>
      <c r="Q700">
        <f t="shared" si="32"/>
        <v>2014</v>
      </c>
      <c r="R700" t="s">
        <v>8348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 s="12">
        <v>1385136000</v>
      </c>
      <c r="J701" s="12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30"/>
        <v>41600.666666666664</v>
      </c>
      <c r="P701" s="10">
        <f t="shared" si="31"/>
        <v>41563.485509259262</v>
      </c>
      <c r="Q701">
        <f t="shared" si="32"/>
        <v>2013</v>
      </c>
      <c r="R701" t="s">
        <v>8348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 s="12">
        <v>1484065881</v>
      </c>
      <c r="J702" s="1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30"/>
        <v>42745.688437500001</v>
      </c>
      <c r="P702" s="10">
        <f t="shared" si="31"/>
        <v>42715.688437500001</v>
      </c>
      <c r="Q702">
        <f t="shared" si="32"/>
        <v>2016</v>
      </c>
      <c r="R702" t="s">
        <v>8348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 s="12">
        <v>1406130880</v>
      </c>
      <c r="J703" s="12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30"/>
        <v>41843.662962962961</v>
      </c>
      <c r="P703" s="10">
        <f t="shared" si="31"/>
        <v>41813.662962962961</v>
      </c>
      <c r="Q703">
        <f t="shared" si="32"/>
        <v>2014</v>
      </c>
      <c r="R703" t="s">
        <v>8348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 s="12">
        <v>1480011987</v>
      </c>
      <c r="J704" s="12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30"/>
        <v>42698.768368055556</v>
      </c>
      <c r="P704" s="10">
        <f t="shared" si="31"/>
        <v>42668.726701388892</v>
      </c>
      <c r="Q704">
        <f t="shared" si="32"/>
        <v>2016</v>
      </c>
      <c r="R704" t="s">
        <v>8348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 s="12">
        <v>1485905520</v>
      </c>
      <c r="J705" s="12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30"/>
        <v>42766.98055555555</v>
      </c>
      <c r="P705" s="10">
        <f t="shared" si="31"/>
        <v>42711.950798611113</v>
      </c>
      <c r="Q705">
        <f t="shared" si="32"/>
        <v>2016</v>
      </c>
      <c r="R705" t="s">
        <v>8348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 s="12">
        <v>1487565468</v>
      </c>
      <c r="J706" s="12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30"/>
        <v>42786.192916666667</v>
      </c>
      <c r="P706" s="10">
        <f t="shared" si="31"/>
        <v>42726.192916666667</v>
      </c>
      <c r="Q706">
        <f t="shared" si="32"/>
        <v>2016</v>
      </c>
      <c r="R706" t="s">
        <v>8348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 s="12">
        <v>1484999278</v>
      </c>
      <c r="J707" s="12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33">DATE(1970,1,1)+I707/86400</f>
        <v>42756.491643518515</v>
      </c>
      <c r="P707" s="10">
        <f t="shared" ref="P707:P770" si="34">DATE(1970,1,1)+J707/86400</f>
        <v>42726.491643518515</v>
      </c>
      <c r="Q707">
        <f t="shared" ref="Q707:Q770" si="35">YEAR(P:P)</f>
        <v>2016</v>
      </c>
      <c r="R707" t="s">
        <v>8348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 s="12">
        <v>1481740740</v>
      </c>
      <c r="J708" s="12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33"/>
        <v>42718.777083333334</v>
      </c>
      <c r="P708" s="10">
        <f t="shared" si="34"/>
        <v>42676.995173611111</v>
      </c>
      <c r="Q708">
        <f t="shared" si="35"/>
        <v>2016</v>
      </c>
      <c r="R708" t="s">
        <v>8348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 s="12">
        <v>1483286127</v>
      </c>
      <c r="J709" s="12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33"/>
        <v>42736.663506944446</v>
      </c>
      <c r="P709" s="10">
        <f t="shared" si="34"/>
        <v>42696.663506944446</v>
      </c>
      <c r="Q709">
        <f t="shared" si="35"/>
        <v>2016</v>
      </c>
      <c r="R709" t="s">
        <v>8348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 s="12">
        <v>1410616600</v>
      </c>
      <c r="J710" s="12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33"/>
        <v>41895.581018518518</v>
      </c>
      <c r="P710" s="10">
        <f t="shared" si="34"/>
        <v>41835.581018518518</v>
      </c>
      <c r="Q710">
        <f t="shared" si="35"/>
        <v>2014</v>
      </c>
      <c r="R710" t="s">
        <v>8348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 s="12">
        <v>1417741159</v>
      </c>
      <c r="J711" s="12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33"/>
        <v>41978.041192129633</v>
      </c>
      <c r="P711" s="10">
        <f t="shared" si="34"/>
        <v>41948.041192129633</v>
      </c>
      <c r="Q711">
        <f t="shared" si="35"/>
        <v>2014</v>
      </c>
      <c r="R711" t="s">
        <v>8348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 s="12">
        <v>1408495440</v>
      </c>
      <c r="J712" s="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33"/>
        <v>41871.030555555553</v>
      </c>
      <c r="P712" s="10">
        <f t="shared" si="34"/>
        <v>41837.984976851854</v>
      </c>
      <c r="Q712">
        <f t="shared" si="35"/>
        <v>2014</v>
      </c>
      <c r="R712" t="s">
        <v>8348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 s="12">
        <v>1481716868</v>
      </c>
      <c r="J713" s="12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33"/>
        <v>42718.500787037032</v>
      </c>
      <c r="P713" s="10">
        <f t="shared" si="34"/>
        <v>42678.459120370375</v>
      </c>
      <c r="Q713">
        <f t="shared" si="35"/>
        <v>2016</v>
      </c>
      <c r="R713" t="s">
        <v>8348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 s="12">
        <v>1455466832</v>
      </c>
      <c r="J714" s="12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33"/>
        <v>42414.680925925924</v>
      </c>
      <c r="P714" s="10">
        <f t="shared" si="34"/>
        <v>42384.680925925924</v>
      </c>
      <c r="Q714">
        <f t="shared" si="35"/>
        <v>2016</v>
      </c>
      <c r="R714" t="s">
        <v>8348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 s="12">
        <v>1465130532</v>
      </c>
      <c r="J715" s="12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33"/>
        <v>42526.529305555552</v>
      </c>
      <c r="P715" s="10">
        <f t="shared" si="34"/>
        <v>42496.529305555552</v>
      </c>
      <c r="Q715">
        <f t="shared" si="35"/>
        <v>2016</v>
      </c>
      <c r="R715" t="s">
        <v>8348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 s="12">
        <v>1488308082</v>
      </c>
      <c r="J716" s="12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33"/>
        <v>42794.787986111114</v>
      </c>
      <c r="P716" s="10">
        <f t="shared" si="34"/>
        <v>42734.787986111114</v>
      </c>
      <c r="Q716">
        <f t="shared" si="35"/>
        <v>2016</v>
      </c>
      <c r="R716" t="s">
        <v>8348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 s="12">
        <v>1446693040</v>
      </c>
      <c r="J717" s="12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33"/>
        <v>42313.132407407407</v>
      </c>
      <c r="P717" s="10">
        <f t="shared" si="34"/>
        <v>42273.090740740736</v>
      </c>
      <c r="Q717">
        <f t="shared" si="35"/>
        <v>2015</v>
      </c>
      <c r="R717" t="s">
        <v>8348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 s="12">
        <v>1417392000</v>
      </c>
      <c r="J718" s="12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33"/>
        <v>41974</v>
      </c>
      <c r="P718" s="10">
        <f t="shared" si="34"/>
        <v>41940.658645833333</v>
      </c>
      <c r="Q718">
        <f t="shared" si="35"/>
        <v>2014</v>
      </c>
      <c r="R718" t="s">
        <v>8348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 s="12">
        <v>1409949002</v>
      </c>
      <c r="J719" s="12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33"/>
        <v>41887.854189814811</v>
      </c>
      <c r="P719" s="10">
        <f t="shared" si="34"/>
        <v>41857.854189814811</v>
      </c>
      <c r="Q719">
        <f t="shared" si="35"/>
        <v>2014</v>
      </c>
      <c r="R719" t="s">
        <v>8348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 s="12">
        <v>1487397540</v>
      </c>
      <c r="J720" s="12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33"/>
        <v>42784.249305555553</v>
      </c>
      <c r="P720" s="10">
        <f t="shared" si="34"/>
        <v>42752.845451388886</v>
      </c>
      <c r="Q720">
        <f t="shared" si="35"/>
        <v>2017</v>
      </c>
      <c r="R720" t="s">
        <v>8348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 s="12">
        <v>1456189076</v>
      </c>
      <c r="J721" s="12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33"/>
        <v>42423.040231481486</v>
      </c>
      <c r="P721" s="10">
        <f t="shared" si="34"/>
        <v>42409.040231481486</v>
      </c>
      <c r="Q721">
        <f t="shared" si="35"/>
        <v>2016</v>
      </c>
      <c r="R721" t="s">
        <v>8348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 s="12">
        <v>1327851291</v>
      </c>
      <c r="J722" s="1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33"/>
        <v>40937.649201388893</v>
      </c>
      <c r="P722" s="10">
        <f t="shared" si="34"/>
        <v>40909.649201388893</v>
      </c>
      <c r="Q722">
        <f t="shared" si="35"/>
        <v>2012</v>
      </c>
      <c r="R722" t="s">
        <v>8348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 s="12">
        <v>1406900607</v>
      </c>
      <c r="J723" s="12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33"/>
        <v>41852.571840277778</v>
      </c>
      <c r="P723" s="10">
        <f t="shared" si="34"/>
        <v>41807.571840277778</v>
      </c>
      <c r="Q723">
        <f t="shared" si="35"/>
        <v>2014</v>
      </c>
      <c r="R723" t="s">
        <v>8348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 s="12">
        <v>1333909178</v>
      </c>
      <c r="J724" s="12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33"/>
        <v>41007.76363425926</v>
      </c>
      <c r="P724" s="10">
        <f t="shared" si="34"/>
        <v>40977.805300925924</v>
      </c>
      <c r="Q724">
        <f t="shared" si="35"/>
        <v>2012</v>
      </c>
      <c r="R724" t="s">
        <v>8348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 s="12">
        <v>1438228740</v>
      </c>
      <c r="J725" s="12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33"/>
        <v>42215.165972222225</v>
      </c>
      <c r="P725" s="10">
        <f t="shared" si="34"/>
        <v>42184.81653935185</v>
      </c>
      <c r="Q725">
        <f t="shared" si="35"/>
        <v>2015</v>
      </c>
      <c r="R725" t="s">
        <v>8348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 s="12">
        <v>1309447163</v>
      </c>
      <c r="J726" s="12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33"/>
        <v>40724.638460648144</v>
      </c>
      <c r="P726" s="10">
        <f t="shared" si="34"/>
        <v>40694.638460648144</v>
      </c>
      <c r="Q726">
        <f t="shared" si="35"/>
        <v>2011</v>
      </c>
      <c r="R726" t="s">
        <v>8348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 s="12">
        <v>1450018912</v>
      </c>
      <c r="J727" s="12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33"/>
        <v>42351.626296296294</v>
      </c>
      <c r="P727" s="10">
        <f t="shared" si="34"/>
        <v>42321.626296296294</v>
      </c>
      <c r="Q727">
        <f t="shared" si="35"/>
        <v>2015</v>
      </c>
      <c r="R727" t="s">
        <v>8348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 s="12">
        <v>1365728487</v>
      </c>
      <c r="J728" s="12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33"/>
        <v>41376.042673611111</v>
      </c>
      <c r="P728" s="10">
        <f t="shared" si="34"/>
        <v>41346.042673611111</v>
      </c>
      <c r="Q728">
        <f t="shared" si="35"/>
        <v>2013</v>
      </c>
      <c r="R728" t="s">
        <v>8348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 s="12">
        <v>1358198400</v>
      </c>
      <c r="J729" s="12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33"/>
        <v>41288.888888888891</v>
      </c>
      <c r="P729" s="10">
        <f t="shared" si="34"/>
        <v>41247.020243055558</v>
      </c>
      <c r="Q729">
        <f t="shared" si="35"/>
        <v>2012</v>
      </c>
      <c r="R729" t="s">
        <v>8348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 s="12">
        <v>1313957157</v>
      </c>
      <c r="J730" s="12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33"/>
        <v>40776.837465277778</v>
      </c>
      <c r="P730" s="10">
        <f t="shared" si="34"/>
        <v>40731.837465277778</v>
      </c>
      <c r="Q730">
        <f t="shared" si="35"/>
        <v>2011</v>
      </c>
      <c r="R730" t="s">
        <v>8348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 s="12">
        <v>1348028861</v>
      </c>
      <c r="J731" s="12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33"/>
        <v>41171.185891203706</v>
      </c>
      <c r="P731" s="10">
        <f t="shared" si="34"/>
        <v>41111.185891203706</v>
      </c>
      <c r="Q731">
        <f t="shared" si="35"/>
        <v>2012</v>
      </c>
      <c r="R731" t="s">
        <v>8348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 s="12">
        <v>1323280391</v>
      </c>
      <c r="J732" s="1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33"/>
        <v>40884.745266203703</v>
      </c>
      <c r="P732" s="10">
        <f t="shared" si="34"/>
        <v>40854.745266203703</v>
      </c>
      <c r="Q732">
        <f t="shared" si="35"/>
        <v>2011</v>
      </c>
      <c r="R732" t="s">
        <v>8348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 s="12">
        <v>1327212000</v>
      </c>
      <c r="J733" s="12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33"/>
        <v>40930.25</v>
      </c>
      <c r="P733" s="10">
        <f t="shared" si="34"/>
        <v>40879.795682870368</v>
      </c>
      <c r="Q733">
        <f t="shared" si="35"/>
        <v>2011</v>
      </c>
      <c r="R733" t="s">
        <v>8348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 s="12">
        <v>1380449461</v>
      </c>
      <c r="J734" s="12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33"/>
        <v>41546.424317129626</v>
      </c>
      <c r="P734" s="10">
        <f t="shared" si="34"/>
        <v>41486.424317129626</v>
      </c>
      <c r="Q734">
        <f t="shared" si="35"/>
        <v>2013</v>
      </c>
      <c r="R734" t="s">
        <v>8348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 s="12">
        <v>1387533892</v>
      </c>
      <c r="J735" s="12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33"/>
        <v>41628.420046296298</v>
      </c>
      <c r="P735" s="10">
        <f t="shared" si="34"/>
        <v>41598.420046296298</v>
      </c>
      <c r="Q735">
        <f t="shared" si="35"/>
        <v>2013</v>
      </c>
      <c r="R735" t="s">
        <v>8348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 s="12">
        <v>1431147600</v>
      </c>
      <c r="J736" s="12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33"/>
        <v>42133.208333333328</v>
      </c>
      <c r="P736" s="10">
        <f t="shared" si="34"/>
        <v>42102.164583333331</v>
      </c>
      <c r="Q736">
        <f t="shared" si="35"/>
        <v>2015</v>
      </c>
      <c r="R736" t="s">
        <v>8348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 s="12">
        <v>1417653540</v>
      </c>
      <c r="J737" s="12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33"/>
        <v>41977.027083333334</v>
      </c>
      <c r="P737" s="10">
        <f t="shared" si="34"/>
        <v>41946.029467592591</v>
      </c>
      <c r="Q737">
        <f t="shared" si="35"/>
        <v>2014</v>
      </c>
      <c r="R737" t="s">
        <v>8348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 s="12">
        <v>1385009940</v>
      </c>
      <c r="J738" s="12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33"/>
        <v>41599.207638888889</v>
      </c>
      <c r="P738" s="10">
        <f t="shared" si="34"/>
        <v>41579.734259259261</v>
      </c>
      <c r="Q738">
        <f t="shared" si="35"/>
        <v>2013</v>
      </c>
      <c r="R738" t="s">
        <v>8348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 s="12">
        <v>1392408000</v>
      </c>
      <c r="J739" s="12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33"/>
        <v>41684.833333333336</v>
      </c>
      <c r="P739" s="10">
        <f t="shared" si="34"/>
        <v>41667.275312500002</v>
      </c>
      <c r="Q739">
        <f t="shared" si="35"/>
        <v>2014</v>
      </c>
      <c r="R739" t="s">
        <v>8348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 s="12">
        <v>1417409940</v>
      </c>
      <c r="J740" s="12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33"/>
        <v>41974.207638888889</v>
      </c>
      <c r="P740" s="10">
        <f t="shared" si="34"/>
        <v>41943.604097222225</v>
      </c>
      <c r="Q740">
        <f t="shared" si="35"/>
        <v>2014</v>
      </c>
      <c r="R740" t="s">
        <v>8348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 s="12">
        <v>1407758629</v>
      </c>
      <c r="J741" s="12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33"/>
        <v>41862.502650462964</v>
      </c>
      <c r="P741" s="10">
        <f t="shared" si="34"/>
        <v>41829.502650462964</v>
      </c>
      <c r="Q741">
        <f t="shared" si="35"/>
        <v>2014</v>
      </c>
      <c r="R741" t="s">
        <v>8348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 s="12">
        <v>1434857482</v>
      </c>
      <c r="J742" s="1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33"/>
        <v>42176.146782407406</v>
      </c>
      <c r="P742" s="10">
        <f t="shared" si="34"/>
        <v>42162.146782407406</v>
      </c>
      <c r="Q742">
        <f t="shared" si="35"/>
        <v>2015</v>
      </c>
      <c r="R742" t="s">
        <v>8348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 s="12">
        <v>1370964806</v>
      </c>
      <c r="J743" s="12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33"/>
        <v>41436.648217592592</v>
      </c>
      <c r="P743" s="10">
        <f t="shared" si="34"/>
        <v>41401.648217592592</v>
      </c>
      <c r="Q743">
        <f t="shared" si="35"/>
        <v>2013</v>
      </c>
      <c r="R743" t="s">
        <v>8348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 s="12">
        <v>1395435712</v>
      </c>
      <c r="J744" s="12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33"/>
        <v>41719.876296296294</v>
      </c>
      <c r="P744" s="10">
        <f t="shared" si="34"/>
        <v>41689.917962962965</v>
      </c>
      <c r="Q744">
        <f t="shared" si="35"/>
        <v>2014</v>
      </c>
      <c r="R744" t="s">
        <v>8348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 s="12">
        <v>1334610000</v>
      </c>
      <c r="J745" s="12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33"/>
        <v>41015.875</v>
      </c>
      <c r="P745" s="10">
        <f t="shared" si="34"/>
        <v>40990.709317129629</v>
      </c>
      <c r="Q745">
        <f t="shared" si="35"/>
        <v>2012</v>
      </c>
      <c r="R745" t="s">
        <v>8348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 s="12">
        <v>1355439503</v>
      </c>
      <c r="J746" s="12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33"/>
        <v>41256.95721064815</v>
      </c>
      <c r="P746" s="10">
        <f t="shared" si="34"/>
        <v>41226.95721064815</v>
      </c>
      <c r="Q746">
        <f t="shared" si="35"/>
        <v>2012</v>
      </c>
      <c r="R746" t="s">
        <v>8348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 s="12">
        <v>1367588645</v>
      </c>
      <c r="J747" s="12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33"/>
        <v>41397.572280092594</v>
      </c>
      <c r="P747" s="10">
        <f t="shared" si="34"/>
        <v>41367.572280092594</v>
      </c>
      <c r="Q747">
        <f t="shared" si="35"/>
        <v>2013</v>
      </c>
      <c r="R747" t="s">
        <v>8348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 s="12">
        <v>1348372740</v>
      </c>
      <c r="J748" s="12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33"/>
        <v>41175.165972222225</v>
      </c>
      <c r="P748" s="10">
        <f t="shared" si="34"/>
        <v>41157.042928240742</v>
      </c>
      <c r="Q748">
        <f t="shared" si="35"/>
        <v>2012</v>
      </c>
      <c r="R748" t="s">
        <v>8348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 s="12">
        <v>1421319240</v>
      </c>
      <c r="J749" s="12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33"/>
        <v>42019.454166666663</v>
      </c>
      <c r="P749" s="10">
        <f t="shared" si="34"/>
        <v>41988.548831018517</v>
      </c>
      <c r="Q749">
        <f t="shared" si="35"/>
        <v>2014</v>
      </c>
      <c r="R749" t="s">
        <v>8348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 s="12">
        <v>1407701966</v>
      </c>
      <c r="J750" s="12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33"/>
        <v>41861.846828703703</v>
      </c>
      <c r="P750" s="10">
        <f t="shared" si="34"/>
        <v>41831.846828703703</v>
      </c>
      <c r="Q750">
        <f t="shared" si="35"/>
        <v>2014</v>
      </c>
      <c r="R750" t="s">
        <v>8348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 s="12">
        <v>1485642930</v>
      </c>
      <c r="J751" s="12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33"/>
        <v>42763.94131944445</v>
      </c>
      <c r="P751" s="10">
        <f t="shared" si="34"/>
        <v>42733.94131944445</v>
      </c>
      <c r="Q751">
        <f t="shared" si="35"/>
        <v>2016</v>
      </c>
      <c r="R751" t="s">
        <v>8348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 s="12">
        <v>1361739872</v>
      </c>
      <c r="J752" s="1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33"/>
        <v>41329.878148148149</v>
      </c>
      <c r="P752" s="10">
        <f t="shared" si="34"/>
        <v>41299.878148148149</v>
      </c>
      <c r="Q752">
        <f t="shared" si="35"/>
        <v>2013</v>
      </c>
      <c r="R752" t="s">
        <v>8348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 s="12">
        <v>1312470475</v>
      </c>
      <c r="J753" s="12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33"/>
        <v>40759.630497685182</v>
      </c>
      <c r="P753" s="10">
        <f t="shared" si="34"/>
        <v>40713.630497685182</v>
      </c>
      <c r="Q753">
        <f t="shared" si="35"/>
        <v>2011</v>
      </c>
      <c r="R753" t="s">
        <v>8348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 s="12">
        <v>1476615600</v>
      </c>
      <c r="J754" s="12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33"/>
        <v>42659.458333333328</v>
      </c>
      <c r="P754" s="10">
        <f t="shared" si="34"/>
        <v>42639.421493055561</v>
      </c>
      <c r="Q754">
        <f t="shared" si="35"/>
        <v>2016</v>
      </c>
      <c r="R754" t="s">
        <v>8348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 s="12">
        <v>1423922991</v>
      </c>
      <c r="J755" s="12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33"/>
        <v>42049.590173611112</v>
      </c>
      <c r="P755" s="10">
        <f t="shared" si="34"/>
        <v>42019.590173611112</v>
      </c>
      <c r="Q755">
        <f t="shared" si="35"/>
        <v>2015</v>
      </c>
      <c r="R755" t="s">
        <v>8348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 s="12">
        <v>1357408721</v>
      </c>
      <c r="J756" s="12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33"/>
        <v>41279.749085648145</v>
      </c>
      <c r="P756" s="10">
        <f t="shared" si="34"/>
        <v>41249.749085648145</v>
      </c>
      <c r="Q756">
        <f t="shared" si="35"/>
        <v>2012</v>
      </c>
      <c r="R756" t="s">
        <v>8348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 s="12">
        <v>1369010460</v>
      </c>
      <c r="J757" s="12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33"/>
        <v>41414.02847222222</v>
      </c>
      <c r="P757" s="10">
        <f t="shared" si="34"/>
        <v>41383.605057870373</v>
      </c>
      <c r="Q757">
        <f t="shared" si="35"/>
        <v>2013</v>
      </c>
      <c r="R757" t="s">
        <v>8348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 s="12">
        <v>1303147459</v>
      </c>
      <c r="J758" s="12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33"/>
        <v>40651.725219907406</v>
      </c>
      <c r="P758" s="10">
        <f t="shared" si="34"/>
        <v>40590.766886574071</v>
      </c>
      <c r="Q758">
        <f t="shared" si="35"/>
        <v>2011</v>
      </c>
      <c r="R758" t="s">
        <v>8348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 s="12">
        <v>1354756714</v>
      </c>
      <c r="J759" s="12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33"/>
        <v>41249.054560185185</v>
      </c>
      <c r="P759" s="10">
        <f t="shared" si="34"/>
        <v>41235.054560185185</v>
      </c>
      <c r="Q759">
        <f t="shared" si="35"/>
        <v>2012</v>
      </c>
      <c r="R759" t="s">
        <v>8348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 s="12">
        <v>1286568268</v>
      </c>
      <c r="J760" s="12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33"/>
        <v>40459.836435185185</v>
      </c>
      <c r="P760" s="10">
        <f t="shared" si="34"/>
        <v>40429.836435185185</v>
      </c>
      <c r="Q760">
        <f t="shared" si="35"/>
        <v>2010</v>
      </c>
      <c r="R760" t="s">
        <v>8348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 s="12">
        <v>1404892539</v>
      </c>
      <c r="J761" s="12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33"/>
        <v>41829.330312500002</v>
      </c>
      <c r="P761" s="10">
        <f t="shared" si="34"/>
        <v>41789.330312500002</v>
      </c>
      <c r="Q761">
        <f t="shared" si="35"/>
        <v>2014</v>
      </c>
      <c r="R761" t="s">
        <v>8348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 s="12">
        <v>1480188013</v>
      </c>
      <c r="J762" s="1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33"/>
        <v>42700.805706018524</v>
      </c>
      <c r="P762" s="10">
        <f t="shared" si="34"/>
        <v>42670.764039351852</v>
      </c>
      <c r="Q762">
        <f t="shared" si="35"/>
        <v>2016</v>
      </c>
      <c r="R762" t="s">
        <v>8348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 s="12">
        <v>1391364126</v>
      </c>
      <c r="J763" s="12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33"/>
        <v>41672.751458333332</v>
      </c>
      <c r="P763" s="10">
        <f t="shared" si="34"/>
        <v>41642.751458333332</v>
      </c>
      <c r="Q763">
        <f t="shared" si="35"/>
        <v>2014</v>
      </c>
      <c r="R763" t="s">
        <v>8348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 s="12">
        <v>1480831200</v>
      </c>
      <c r="J764" s="12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33"/>
        <v>42708.25</v>
      </c>
      <c r="P764" s="10">
        <f t="shared" si="34"/>
        <v>42690.858449074076</v>
      </c>
      <c r="Q764">
        <f t="shared" si="35"/>
        <v>2016</v>
      </c>
      <c r="R764" t="s">
        <v>8348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 s="12">
        <v>1376563408</v>
      </c>
      <c r="J765" s="12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33"/>
        <v>41501.446851851855</v>
      </c>
      <c r="P765" s="10">
        <f t="shared" si="34"/>
        <v>41471.446851851855</v>
      </c>
      <c r="Q765">
        <f t="shared" si="35"/>
        <v>2013</v>
      </c>
      <c r="R765" t="s">
        <v>8348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 s="12">
        <v>1441858161</v>
      </c>
      <c r="J766" s="12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33"/>
        <v>42257.173159722224</v>
      </c>
      <c r="P766" s="10">
        <f t="shared" si="34"/>
        <v>42227.173159722224</v>
      </c>
      <c r="Q766">
        <f t="shared" si="35"/>
        <v>2015</v>
      </c>
      <c r="R766" t="s">
        <v>8348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 s="12">
        <v>1413723684</v>
      </c>
      <c r="J767" s="12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33"/>
        <v>41931.542638888888</v>
      </c>
      <c r="P767" s="10">
        <f t="shared" si="34"/>
        <v>41901.542638888888</v>
      </c>
      <c r="Q767">
        <f t="shared" si="35"/>
        <v>2014</v>
      </c>
      <c r="R767" t="s">
        <v>8348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 s="12">
        <v>1424112483</v>
      </c>
      <c r="J768" s="12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33"/>
        <v>42051.783368055556</v>
      </c>
      <c r="P768" s="10">
        <f t="shared" si="34"/>
        <v>42021.783368055556</v>
      </c>
      <c r="Q768">
        <f t="shared" si="35"/>
        <v>2015</v>
      </c>
      <c r="R768" t="s">
        <v>8348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 s="12">
        <v>1432178810</v>
      </c>
      <c r="J769" s="12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33"/>
        <v>42145.143634259264</v>
      </c>
      <c r="P769" s="10">
        <f t="shared" si="34"/>
        <v>42115.143634259264</v>
      </c>
      <c r="Q769">
        <f t="shared" si="35"/>
        <v>2015</v>
      </c>
      <c r="R769" t="s">
        <v>8348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 s="12">
        <v>1387169890</v>
      </c>
      <c r="J770" s="12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33"/>
        <v>41624.207060185188</v>
      </c>
      <c r="P770" s="10">
        <f t="shared" si="34"/>
        <v>41594.207060185188</v>
      </c>
      <c r="Q770">
        <f t="shared" si="35"/>
        <v>2013</v>
      </c>
      <c r="R770" t="s">
        <v>8348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 s="12">
        <v>1388102094</v>
      </c>
      <c r="J771" s="12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36">DATE(1970,1,1)+I771/86400</f>
        <v>41634.996458333335</v>
      </c>
      <c r="P771" s="10">
        <f t="shared" ref="P771:P834" si="37">DATE(1970,1,1)+J771/86400</f>
        <v>41604.996458333335</v>
      </c>
      <c r="Q771">
        <f t="shared" ref="Q771:Q834" si="38">YEAR(P:P)</f>
        <v>2013</v>
      </c>
      <c r="R771" t="s">
        <v>8348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 s="12">
        <v>1361750369</v>
      </c>
      <c r="J772" s="1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36"/>
        <v>41329.9996412037</v>
      </c>
      <c r="P772" s="10">
        <f t="shared" si="37"/>
        <v>41289.9996412037</v>
      </c>
      <c r="Q772">
        <f t="shared" si="38"/>
        <v>2013</v>
      </c>
      <c r="R772" t="s">
        <v>8348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 s="12">
        <v>1454183202</v>
      </c>
      <c r="J773" s="12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36"/>
        <v>42399.824097222227</v>
      </c>
      <c r="P773" s="10">
        <f t="shared" si="37"/>
        <v>42349.824097222227</v>
      </c>
      <c r="Q773">
        <f t="shared" si="38"/>
        <v>2015</v>
      </c>
      <c r="R773" t="s">
        <v>8348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 s="12">
        <v>1257047940</v>
      </c>
      <c r="J774" s="12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36"/>
        <v>40118.165972222225</v>
      </c>
      <c r="P774" s="10">
        <f t="shared" si="37"/>
        <v>40068.056932870371</v>
      </c>
      <c r="Q774">
        <f t="shared" si="38"/>
        <v>2009</v>
      </c>
      <c r="R774" t="s">
        <v>8348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 s="12">
        <v>1431298860</v>
      </c>
      <c r="J775" s="12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36"/>
        <v>42134.959027777775</v>
      </c>
      <c r="P775" s="10">
        <f t="shared" si="37"/>
        <v>42100.735937500001</v>
      </c>
      <c r="Q775">
        <f t="shared" si="38"/>
        <v>2015</v>
      </c>
      <c r="R775" t="s">
        <v>8348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 s="12">
        <v>1393181018</v>
      </c>
      <c r="J776" s="12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36"/>
        <v>41693.780300925922</v>
      </c>
      <c r="P776" s="10">
        <f t="shared" si="37"/>
        <v>41663.780300925922</v>
      </c>
      <c r="Q776">
        <f t="shared" si="38"/>
        <v>2014</v>
      </c>
      <c r="R776" t="s">
        <v>8348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 s="12">
        <v>1323998795</v>
      </c>
      <c r="J777" s="12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36"/>
        <v>40893.060127314813</v>
      </c>
      <c r="P777" s="10">
        <f t="shared" si="37"/>
        <v>40863.060127314813</v>
      </c>
      <c r="Q777">
        <f t="shared" si="38"/>
        <v>2011</v>
      </c>
      <c r="R777" t="s">
        <v>8348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 s="12">
        <v>1444539600</v>
      </c>
      <c r="J778" s="12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36"/>
        <v>42288.208333333328</v>
      </c>
      <c r="P778" s="10">
        <f t="shared" si="37"/>
        <v>42250.685706018514</v>
      </c>
      <c r="Q778">
        <f t="shared" si="38"/>
        <v>2015</v>
      </c>
      <c r="R778" t="s">
        <v>8348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 s="12">
        <v>1375313577</v>
      </c>
      <c r="J779" s="12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36"/>
        <v>41486.981215277774</v>
      </c>
      <c r="P779" s="10">
        <f t="shared" si="37"/>
        <v>41456.981215277774</v>
      </c>
      <c r="Q779">
        <f t="shared" si="38"/>
        <v>2013</v>
      </c>
      <c r="R779" t="s">
        <v>8348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 s="12">
        <v>1398876680</v>
      </c>
      <c r="J780" s="12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36"/>
        <v>41759.702314814815</v>
      </c>
      <c r="P780" s="10">
        <f t="shared" si="37"/>
        <v>41729.702314814815</v>
      </c>
      <c r="Q780">
        <f t="shared" si="38"/>
        <v>2014</v>
      </c>
      <c r="R780" t="s">
        <v>8348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 s="12">
        <v>1287115200</v>
      </c>
      <c r="J781" s="12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36"/>
        <v>40466.166666666664</v>
      </c>
      <c r="P781" s="10">
        <f t="shared" si="37"/>
        <v>40436.68408564815</v>
      </c>
      <c r="Q781">
        <f t="shared" si="38"/>
        <v>2010</v>
      </c>
      <c r="R781" t="s">
        <v>8348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 s="12">
        <v>1304439025</v>
      </c>
      <c r="J782" s="1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36"/>
        <v>40666.673900462964</v>
      </c>
      <c r="P782" s="10">
        <f t="shared" si="37"/>
        <v>40636.673900462964</v>
      </c>
      <c r="Q782">
        <f t="shared" si="38"/>
        <v>2011</v>
      </c>
      <c r="R782" t="s">
        <v>8348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 s="12">
        <v>1370649674</v>
      </c>
      <c r="J783" s="12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36"/>
        <v>41433.000856481478</v>
      </c>
      <c r="P783" s="10">
        <f t="shared" si="37"/>
        <v>41403.000856481478</v>
      </c>
      <c r="Q783">
        <f t="shared" si="38"/>
        <v>2013</v>
      </c>
      <c r="R783" t="s">
        <v>8348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 s="12">
        <v>1345918302</v>
      </c>
      <c r="J784" s="12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36"/>
        <v>41146.758125</v>
      </c>
      <c r="P784" s="10">
        <f t="shared" si="37"/>
        <v>41116.758125</v>
      </c>
      <c r="Q784">
        <f t="shared" si="38"/>
        <v>2012</v>
      </c>
      <c r="R784" t="s">
        <v>8348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 s="12">
        <v>1335564000</v>
      </c>
      <c r="J785" s="12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36"/>
        <v>41026.916666666664</v>
      </c>
      <c r="P785" s="10">
        <f t="shared" si="37"/>
        <v>40987.773715277777</v>
      </c>
      <c r="Q785">
        <f t="shared" si="38"/>
        <v>2012</v>
      </c>
      <c r="R785" t="s">
        <v>8348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 s="12">
        <v>1395023719</v>
      </c>
      <c r="J786" s="12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36"/>
        <v>41715.107858796298</v>
      </c>
      <c r="P786" s="10">
        <f t="shared" si="37"/>
        <v>41675.149525462963</v>
      </c>
      <c r="Q786">
        <f t="shared" si="38"/>
        <v>2014</v>
      </c>
      <c r="R786" t="s">
        <v>8348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 s="12">
        <v>1362060915</v>
      </c>
      <c r="J787" s="12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36"/>
        <v>41333.593923611115</v>
      </c>
      <c r="P787" s="10">
        <f t="shared" si="37"/>
        <v>41303.593923611115</v>
      </c>
      <c r="Q787">
        <f t="shared" si="38"/>
        <v>2013</v>
      </c>
      <c r="R787" t="s">
        <v>8348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 s="12">
        <v>1336751220</v>
      </c>
      <c r="J788" s="12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36"/>
        <v>41040.657638888893</v>
      </c>
      <c r="P788" s="10">
        <f t="shared" si="37"/>
        <v>40983.055949074071</v>
      </c>
      <c r="Q788">
        <f t="shared" si="38"/>
        <v>2012</v>
      </c>
      <c r="R788" t="s">
        <v>8348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 s="12">
        <v>1383318226</v>
      </c>
      <c r="J789" s="12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36"/>
        <v>41579.627615740741</v>
      </c>
      <c r="P789" s="10">
        <f t="shared" si="37"/>
        <v>41549.627615740741</v>
      </c>
      <c r="Q789">
        <f t="shared" si="38"/>
        <v>2013</v>
      </c>
      <c r="R789" t="s">
        <v>8348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 s="12">
        <v>1341633540</v>
      </c>
      <c r="J790" s="12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36"/>
        <v>41097.165972222225</v>
      </c>
      <c r="P790" s="10">
        <f t="shared" si="37"/>
        <v>41059.006805555553</v>
      </c>
      <c r="Q790">
        <f t="shared" si="38"/>
        <v>2012</v>
      </c>
      <c r="R790" t="s">
        <v>8348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 s="12">
        <v>1358755140</v>
      </c>
      <c r="J791" s="12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36"/>
        <v>41295.332638888889</v>
      </c>
      <c r="P791" s="10">
        <f t="shared" si="37"/>
        <v>41277.186111111107</v>
      </c>
      <c r="Q791">
        <f t="shared" si="38"/>
        <v>2013</v>
      </c>
      <c r="R791" t="s">
        <v>8348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 s="12">
        <v>1359680939</v>
      </c>
      <c r="J792" s="1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36"/>
        <v>41306.047905092593</v>
      </c>
      <c r="P792" s="10">
        <f t="shared" si="37"/>
        <v>41276.047905092593</v>
      </c>
      <c r="Q792">
        <f t="shared" si="38"/>
        <v>2013</v>
      </c>
      <c r="R792" t="s">
        <v>8348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 s="12">
        <v>1384322340</v>
      </c>
      <c r="J793" s="12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36"/>
        <v>41591.249305555553</v>
      </c>
      <c r="P793" s="10">
        <f t="shared" si="37"/>
        <v>41557.780624999999</v>
      </c>
      <c r="Q793">
        <f t="shared" si="38"/>
        <v>2013</v>
      </c>
      <c r="R793" t="s">
        <v>8348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 s="12">
        <v>1383861483</v>
      </c>
      <c r="J794" s="12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36"/>
        <v>41585.915312500001</v>
      </c>
      <c r="P794" s="10">
        <f t="shared" si="37"/>
        <v>41555.87364583333</v>
      </c>
      <c r="Q794">
        <f t="shared" si="38"/>
        <v>2013</v>
      </c>
      <c r="R794" t="s">
        <v>8348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 s="12">
        <v>1372827540</v>
      </c>
      <c r="J795" s="12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36"/>
        <v>41458.207638888889</v>
      </c>
      <c r="P795" s="10">
        <f t="shared" si="37"/>
        <v>41442.741249999999</v>
      </c>
      <c r="Q795">
        <f t="shared" si="38"/>
        <v>2013</v>
      </c>
      <c r="R795" t="s">
        <v>8348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 s="12">
        <v>1315242360</v>
      </c>
      <c r="J796" s="12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36"/>
        <v>40791.712500000001</v>
      </c>
      <c r="P796" s="10">
        <f t="shared" si="37"/>
        <v>40736.115011574075</v>
      </c>
      <c r="Q796">
        <f t="shared" si="38"/>
        <v>2011</v>
      </c>
      <c r="R796" t="s">
        <v>8348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 s="12">
        <v>1333774740</v>
      </c>
      <c r="J797" s="12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36"/>
        <v>41006.207638888889</v>
      </c>
      <c r="P797" s="10">
        <f t="shared" si="37"/>
        <v>40963.613032407404</v>
      </c>
      <c r="Q797">
        <f t="shared" si="38"/>
        <v>2012</v>
      </c>
      <c r="R797" t="s">
        <v>8348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 s="12">
        <v>1379279400</v>
      </c>
      <c r="J798" s="12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36"/>
        <v>41532.881944444445</v>
      </c>
      <c r="P798" s="10">
        <f t="shared" si="37"/>
        <v>41502.882928240739</v>
      </c>
      <c r="Q798">
        <f t="shared" si="38"/>
        <v>2013</v>
      </c>
      <c r="R798" t="s">
        <v>8348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 s="12">
        <v>1335672000</v>
      </c>
      <c r="J799" s="12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36"/>
        <v>41028.166666666664</v>
      </c>
      <c r="P799" s="10">
        <f t="shared" si="37"/>
        <v>40996.994074074071</v>
      </c>
      <c r="Q799">
        <f t="shared" si="38"/>
        <v>2012</v>
      </c>
      <c r="R799" t="s">
        <v>8348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 s="12">
        <v>1412086187</v>
      </c>
      <c r="J800" s="12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36"/>
        <v>41912.590127314819</v>
      </c>
      <c r="P800" s="10">
        <f t="shared" si="37"/>
        <v>41882.590127314819</v>
      </c>
      <c r="Q800">
        <f t="shared" si="38"/>
        <v>2014</v>
      </c>
      <c r="R800" t="s">
        <v>8348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 s="12">
        <v>1335542446</v>
      </c>
      <c r="J801" s="12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36"/>
        <v>41026.667199074072</v>
      </c>
      <c r="P801" s="10">
        <f t="shared" si="37"/>
        <v>40996.667199074072</v>
      </c>
      <c r="Q801">
        <f t="shared" si="38"/>
        <v>2012</v>
      </c>
      <c r="R801" t="s">
        <v>8348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 s="12">
        <v>1410431054</v>
      </c>
      <c r="J802" s="1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36"/>
        <v>41893.433495370373</v>
      </c>
      <c r="P802" s="10">
        <f t="shared" si="37"/>
        <v>41863.433495370373</v>
      </c>
      <c r="Q802">
        <f t="shared" si="38"/>
        <v>2014</v>
      </c>
      <c r="R802" t="s">
        <v>8348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 s="12">
        <v>1309547120</v>
      </c>
      <c r="J803" s="12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36"/>
        <v>40725.795370370368</v>
      </c>
      <c r="P803" s="10">
        <f t="shared" si="37"/>
        <v>40695.795370370368</v>
      </c>
      <c r="Q803">
        <f t="shared" si="38"/>
        <v>2011</v>
      </c>
      <c r="R803" t="s">
        <v>8348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 s="12">
        <v>1347854700</v>
      </c>
      <c r="J804" s="12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36"/>
        <v>41169.170138888891</v>
      </c>
      <c r="P804" s="10">
        <f t="shared" si="37"/>
        <v>41123.022268518514</v>
      </c>
      <c r="Q804">
        <f t="shared" si="38"/>
        <v>2012</v>
      </c>
      <c r="R804" t="s">
        <v>8348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 s="12">
        <v>1306630800</v>
      </c>
      <c r="J805" s="12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36"/>
        <v>40692.041666666664</v>
      </c>
      <c r="P805" s="10">
        <f t="shared" si="37"/>
        <v>40665.949976851851</v>
      </c>
      <c r="Q805">
        <f t="shared" si="38"/>
        <v>2011</v>
      </c>
      <c r="R805" t="s">
        <v>8348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 s="12">
        <v>1311393540</v>
      </c>
      <c r="J806" s="12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36"/>
        <v>40747.165972222225</v>
      </c>
      <c r="P806" s="10">
        <f t="shared" si="37"/>
        <v>40730.105624999997</v>
      </c>
      <c r="Q806">
        <f t="shared" si="38"/>
        <v>2011</v>
      </c>
      <c r="R806" t="s">
        <v>8348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 s="12">
        <v>1310857200</v>
      </c>
      <c r="J807" s="12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36"/>
        <v>40740.958333333336</v>
      </c>
      <c r="P807" s="10">
        <f t="shared" si="37"/>
        <v>40690.823055555556</v>
      </c>
      <c r="Q807">
        <f t="shared" si="38"/>
        <v>2011</v>
      </c>
      <c r="R807" t="s">
        <v>8348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 s="12">
        <v>1315413339</v>
      </c>
      <c r="J808" s="12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36"/>
        <v>40793.691423611112</v>
      </c>
      <c r="P808" s="10">
        <f t="shared" si="37"/>
        <v>40763.691423611112</v>
      </c>
      <c r="Q808">
        <f t="shared" si="38"/>
        <v>2011</v>
      </c>
      <c r="R808" t="s">
        <v>8348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 s="12">
        <v>1488333600</v>
      </c>
      <c r="J809" s="12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36"/>
        <v>42795.083333333328</v>
      </c>
      <c r="P809" s="10">
        <f t="shared" si="37"/>
        <v>42759.628599537042</v>
      </c>
      <c r="Q809">
        <f t="shared" si="38"/>
        <v>2017</v>
      </c>
      <c r="R809" t="s">
        <v>8348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 s="12">
        <v>1419224340</v>
      </c>
      <c r="J810" s="12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36"/>
        <v>41995.207638888889</v>
      </c>
      <c r="P810" s="10">
        <f t="shared" si="37"/>
        <v>41962.100532407407</v>
      </c>
      <c r="Q810">
        <f t="shared" si="38"/>
        <v>2014</v>
      </c>
      <c r="R810" t="s">
        <v>8348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 s="12">
        <v>1390161630</v>
      </c>
      <c r="J811" s="12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36"/>
        <v>41658.833680555559</v>
      </c>
      <c r="P811" s="10">
        <f t="shared" si="37"/>
        <v>41628.833680555559</v>
      </c>
      <c r="Q811">
        <f t="shared" si="38"/>
        <v>2013</v>
      </c>
      <c r="R811" t="s">
        <v>8348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 s="12">
        <v>1346462462</v>
      </c>
      <c r="J812" s="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36"/>
        <v>41153.056273148148</v>
      </c>
      <c r="P812" s="10">
        <f t="shared" si="37"/>
        <v>41123.056273148148</v>
      </c>
      <c r="Q812">
        <f t="shared" si="38"/>
        <v>2012</v>
      </c>
      <c r="R812" t="s">
        <v>8348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 s="12">
        <v>1373475120</v>
      </c>
      <c r="J813" s="12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36"/>
        <v>41465.702777777777</v>
      </c>
      <c r="P813" s="10">
        <f t="shared" si="37"/>
        <v>41443.643541666665</v>
      </c>
      <c r="Q813">
        <f t="shared" si="38"/>
        <v>2013</v>
      </c>
      <c r="R813" t="s">
        <v>8348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 s="12">
        <v>1362146280</v>
      </c>
      <c r="J814" s="12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36"/>
        <v>41334.581944444442</v>
      </c>
      <c r="P814" s="10">
        <f t="shared" si="37"/>
        <v>41282.017962962964</v>
      </c>
      <c r="Q814">
        <f t="shared" si="38"/>
        <v>2013</v>
      </c>
      <c r="R814" t="s">
        <v>8348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 s="12">
        <v>1342825365</v>
      </c>
      <c r="J815" s="12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36"/>
        <v>41110.960243055553</v>
      </c>
      <c r="P815" s="10">
        <f t="shared" si="37"/>
        <v>41080.960243055553</v>
      </c>
      <c r="Q815">
        <f t="shared" si="38"/>
        <v>2012</v>
      </c>
      <c r="R815" t="s">
        <v>8348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 s="12">
        <v>1306865040</v>
      </c>
      <c r="J816" s="12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36"/>
        <v>40694.75277777778</v>
      </c>
      <c r="P816" s="10">
        <f t="shared" si="37"/>
        <v>40679.743067129632</v>
      </c>
      <c r="Q816">
        <f t="shared" si="38"/>
        <v>2011</v>
      </c>
      <c r="R816" t="s">
        <v>8348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 s="12">
        <v>1414879303</v>
      </c>
      <c r="J817" s="12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36"/>
        <v>41944.917858796296</v>
      </c>
      <c r="P817" s="10">
        <f t="shared" si="37"/>
        <v>41914.917858796296</v>
      </c>
      <c r="Q817">
        <f t="shared" si="38"/>
        <v>2014</v>
      </c>
      <c r="R817" t="s">
        <v>8348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 s="12">
        <v>1365489000</v>
      </c>
      <c r="J818" s="12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36"/>
        <v>41373.270833333336</v>
      </c>
      <c r="P818" s="10">
        <f t="shared" si="37"/>
        <v>41341.870868055557</v>
      </c>
      <c r="Q818">
        <f t="shared" si="38"/>
        <v>2013</v>
      </c>
      <c r="R818" t="s">
        <v>8348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 s="12">
        <v>1331441940</v>
      </c>
      <c r="J819" s="12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36"/>
        <v>40979.207638888889</v>
      </c>
      <c r="P819" s="10">
        <f t="shared" si="37"/>
        <v>40925.599664351852</v>
      </c>
      <c r="Q819">
        <f t="shared" si="38"/>
        <v>2012</v>
      </c>
      <c r="R819" t="s">
        <v>8348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 s="12">
        <v>1344358860</v>
      </c>
      <c r="J820" s="12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36"/>
        <v>41128.709027777775</v>
      </c>
      <c r="P820" s="10">
        <f t="shared" si="37"/>
        <v>41120.882881944446</v>
      </c>
      <c r="Q820">
        <f t="shared" si="38"/>
        <v>2012</v>
      </c>
      <c r="R820" t="s">
        <v>8348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 s="12">
        <v>1387601040</v>
      </c>
      <c r="J821" s="12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36"/>
        <v>41629.197222222225</v>
      </c>
      <c r="P821" s="10">
        <f t="shared" si="37"/>
        <v>41619.998310185183</v>
      </c>
      <c r="Q821">
        <f t="shared" si="38"/>
        <v>2013</v>
      </c>
      <c r="R821" t="s">
        <v>8348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 s="12">
        <v>1402290000</v>
      </c>
      <c r="J822" s="1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36"/>
        <v>41799.208333333336</v>
      </c>
      <c r="P822" s="10">
        <f t="shared" si="37"/>
        <v>41768.841921296298</v>
      </c>
      <c r="Q822">
        <f t="shared" si="38"/>
        <v>2014</v>
      </c>
      <c r="R822" t="s">
        <v>8348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 s="12">
        <v>1430712060</v>
      </c>
      <c r="J823" s="12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36"/>
        <v>42128.167361111111</v>
      </c>
      <c r="P823" s="10">
        <f t="shared" si="37"/>
        <v>42093.922048611115</v>
      </c>
      <c r="Q823">
        <f t="shared" si="38"/>
        <v>2015</v>
      </c>
      <c r="R823" t="s">
        <v>8348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 s="12">
        <v>1349477050</v>
      </c>
      <c r="J824" s="12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36"/>
        <v>41187.947337962964</v>
      </c>
      <c r="P824" s="10">
        <f t="shared" si="37"/>
        <v>41157.947337962964</v>
      </c>
      <c r="Q824">
        <f t="shared" si="38"/>
        <v>2012</v>
      </c>
      <c r="R824" t="s">
        <v>8348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 s="12">
        <v>1427062852</v>
      </c>
      <c r="J825" s="12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36"/>
        <v>42085.931157407409</v>
      </c>
      <c r="P825" s="10">
        <f t="shared" si="37"/>
        <v>42055.972824074073</v>
      </c>
      <c r="Q825">
        <f t="shared" si="38"/>
        <v>2015</v>
      </c>
      <c r="R825" t="s">
        <v>8348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 s="12">
        <v>1271573940</v>
      </c>
      <c r="J826" s="12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36"/>
        <v>40286.290972222225</v>
      </c>
      <c r="P826" s="10">
        <f t="shared" si="37"/>
        <v>40250.242106481484</v>
      </c>
      <c r="Q826">
        <f t="shared" si="38"/>
        <v>2010</v>
      </c>
      <c r="R826" t="s">
        <v>8348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 s="12">
        <v>1351495284</v>
      </c>
      <c r="J827" s="12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36"/>
        <v>41211.306527777779</v>
      </c>
      <c r="P827" s="10">
        <f t="shared" si="37"/>
        <v>41186.306527777779</v>
      </c>
      <c r="Q827">
        <f t="shared" si="38"/>
        <v>2012</v>
      </c>
      <c r="R827" t="s">
        <v>8348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 s="12">
        <v>1332719730</v>
      </c>
      <c r="J828" s="12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36"/>
        <v>40993.996874999997</v>
      </c>
      <c r="P828" s="10">
        <f t="shared" si="37"/>
        <v>40973.038541666669</v>
      </c>
      <c r="Q828">
        <f t="shared" si="38"/>
        <v>2012</v>
      </c>
      <c r="R828" t="s">
        <v>8348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 s="12">
        <v>1329248940</v>
      </c>
      <c r="J829" s="12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36"/>
        <v>40953.825694444444</v>
      </c>
      <c r="P829" s="10">
        <f t="shared" si="37"/>
        <v>40927.473460648151</v>
      </c>
      <c r="Q829">
        <f t="shared" si="38"/>
        <v>2012</v>
      </c>
      <c r="R829" t="s">
        <v>8348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 s="12">
        <v>1340641440</v>
      </c>
      <c r="J830" s="12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36"/>
        <v>41085.683333333334</v>
      </c>
      <c r="P830" s="10">
        <f t="shared" si="37"/>
        <v>41073.050717592589</v>
      </c>
      <c r="Q830">
        <f t="shared" si="38"/>
        <v>2012</v>
      </c>
      <c r="R830" t="s">
        <v>8348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 s="12">
        <v>1468437240</v>
      </c>
      <c r="J831" s="12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36"/>
        <v>42564.801388888889</v>
      </c>
      <c r="P831" s="10">
        <f t="shared" si="37"/>
        <v>42504.801388888889</v>
      </c>
      <c r="Q831">
        <f t="shared" si="38"/>
        <v>2016</v>
      </c>
      <c r="R831" t="s">
        <v>8348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 s="12">
        <v>1363952225</v>
      </c>
      <c r="J832" s="1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36"/>
        <v>41355.484085648146</v>
      </c>
      <c r="P832" s="10">
        <f t="shared" si="37"/>
        <v>41325.525752314818</v>
      </c>
      <c r="Q832">
        <f t="shared" si="38"/>
        <v>2013</v>
      </c>
      <c r="R832" t="s">
        <v>8348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 s="12">
        <v>1335540694</v>
      </c>
      <c r="J833" s="12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36"/>
        <v>41026.646921296298</v>
      </c>
      <c r="P833" s="10">
        <f t="shared" si="37"/>
        <v>40996.646921296298</v>
      </c>
      <c r="Q833">
        <f t="shared" si="38"/>
        <v>2012</v>
      </c>
      <c r="R833" t="s">
        <v>8348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 s="12">
        <v>1327133580</v>
      </c>
      <c r="J834" s="12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36"/>
        <v>40929.342361111107</v>
      </c>
      <c r="P834" s="10">
        <f t="shared" si="37"/>
        <v>40869.675173611111</v>
      </c>
      <c r="Q834">
        <f t="shared" si="38"/>
        <v>2011</v>
      </c>
      <c r="R834" t="s">
        <v>8348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 s="12">
        <v>1397941475</v>
      </c>
      <c r="J835" s="12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39">DATE(1970,1,1)+I835/86400</f>
        <v>41748.878182870372</v>
      </c>
      <c r="P835" s="10">
        <f t="shared" ref="P835:P898" si="40">DATE(1970,1,1)+J835/86400</f>
        <v>41718.878182870372</v>
      </c>
      <c r="Q835">
        <f t="shared" ref="Q835:Q898" si="41">YEAR(P:P)</f>
        <v>2014</v>
      </c>
      <c r="R835" t="s">
        <v>8348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 s="12">
        <v>1372651140</v>
      </c>
      <c r="J836" s="12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39"/>
        <v>41456.165972222225</v>
      </c>
      <c r="P836" s="10">
        <f t="shared" si="40"/>
        <v>41422.822824074072</v>
      </c>
      <c r="Q836">
        <f t="shared" si="41"/>
        <v>2013</v>
      </c>
      <c r="R836" t="s">
        <v>8348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 s="12">
        <v>1337396400</v>
      </c>
      <c r="J837" s="12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39"/>
        <v>41048.125</v>
      </c>
      <c r="P837" s="10">
        <f t="shared" si="40"/>
        <v>41005.45784722222</v>
      </c>
      <c r="Q837">
        <f t="shared" si="41"/>
        <v>2012</v>
      </c>
      <c r="R837" t="s">
        <v>8348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 s="12">
        <v>1381108918</v>
      </c>
      <c r="J838" s="12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39"/>
        <v>41554.056921296295</v>
      </c>
      <c r="P838" s="10">
        <f t="shared" si="40"/>
        <v>41524.056921296295</v>
      </c>
      <c r="Q838">
        <f t="shared" si="41"/>
        <v>2013</v>
      </c>
      <c r="R838" t="s">
        <v>8348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 s="12">
        <v>1398988662</v>
      </c>
      <c r="J839" s="12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39"/>
        <v>41760.998402777775</v>
      </c>
      <c r="P839" s="10">
        <f t="shared" si="40"/>
        <v>41730.998402777775</v>
      </c>
      <c r="Q839">
        <f t="shared" si="41"/>
        <v>2014</v>
      </c>
      <c r="R839" t="s">
        <v>8348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 s="12">
        <v>1326835985</v>
      </c>
      <c r="J840" s="12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39"/>
        <v>40925.897974537038</v>
      </c>
      <c r="P840" s="10">
        <f t="shared" si="40"/>
        <v>40895.897974537038</v>
      </c>
      <c r="Q840">
        <f t="shared" si="41"/>
        <v>2011</v>
      </c>
      <c r="R840" t="s">
        <v>8348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 s="12">
        <v>1348337956</v>
      </c>
      <c r="J841" s="12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39"/>
        <v>41174.763379629629</v>
      </c>
      <c r="P841" s="10">
        <f t="shared" si="40"/>
        <v>41144.763379629629</v>
      </c>
      <c r="Q841">
        <f t="shared" si="41"/>
        <v>2012</v>
      </c>
      <c r="R841" t="s">
        <v>8348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 s="12">
        <v>1474694787</v>
      </c>
      <c r="J842" s="1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39"/>
        <v>42637.226701388892</v>
      </c>
      <c r="P842" s="10">
        <f t="shared" si="40"/>
        <v>42607.226701388892</v>
      </c>
      <c r="Q842">
        <f t="shared" si="41"/>
        <v>2016</v>
      </c>
      <c r="R842" t="s">
        <v>8348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 s="12">
        <v>1415653663</v>
      </c>
      <c r="J843" s="12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39"/>
        <v>41953.880358796298</v>
      </c>
      <c r="P843" s="10">
        <f t="shared" si="40"/>
        <v>41923.838692129633</v>
      </c>
      <c r="Q843">
        <f t="shared" si="41"/>
        <v>2014</v>
      </c>
      <c r="R843" t="s">
        <v>8348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 s="12">
        <v>1381723140</v>
      </c>
      <c r="J844" s="12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39"/>
        <v>41561.165972222225</v>
      </c>
      <c r="P844" s="10">
        <f t="shared" si="40"/>
        <v>41526.59239583333</v>
      </c>
      <c r="Q844">
        <f t="shared" si="41"/>
        <v>2013</v>
      </c>
      <c r="R844" t="s">
        <v>8348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 s="12">
        <v>1481184000</v>
      </c>
      <c r="J845" s="12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39"/>
        <v>42712.333333333328</v>
      </c>
      <c r="P845" s="10">
        <f t="shared" si="40"/>
        <v>42695.257870370369</v>
      </c>
      <c r="Q845">
        <f t="shared" si="41"/>
        <v>2016</v>
      </c>
      <c r="R845" t="s">
        <v>8348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 s="12">
        <v>1414817940</v>
      </c>
      <c r="J846" s="12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39"/>
        <v>41944.207638888889</v>
      </c>
      <c r="P846" s="10">
        <f t="shared" si="40"/>
        <v>41905.684629629628</v>
      </c>
      <c r="Q846">
        <f t="shared" si="41"/>
        <v>2014</v>
      </c>
      <c r="R846" t="s">
        <v>8348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 s="12">
        <v>1473047940</v>
      </c>
      <c r="J847" s="12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39"/>
        <v>42618.165972222225</v>
      </c>
      <c r="P847" s="10">
        <f t="shared" si="40"/>
        <v>42578.205972222218</v>
      </c>
      <c r="Q847">
        <f t="shared" si="41"/>
        <v>2016</v>
      </c>
      <c r="R847" t="s">
        <v>8348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 s="12">
        <v>1394460000</v>
      </c>
      <c r="J848" s="12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39"/>
        <v>41708.583333333336</v>
      </c>
      <c r="P848" s="10">
        <f t="shared" si="40"/>
        <v>41694.391840277778</v>
      </c>
      <c r="Q848">
        <f t="shared" si="41"/>
        <v>2014</v>
      </c>
      <c r="R848" t="s">
        <v>8348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 s="12">
        <v>1436555376</v>
      </c>
      <c r="J849" s="12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39"/>
        <v>42195.798333333332</v>
      </c>
      <c r="P849" s="10">
        <f t="shared" si="40"/>
        <v>42165.798333333332</v>
      </c>
      <c r="Q849">
        <f t="shared" si="41"/>
        <v>2015</v>
      </c>
      <c r="R849" t="s">
        <v>8348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 s="12">
        <v>1429038033</v>
      </c>
      <c r="J850" s="12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39"/>
        <v>42108.792048611111</v>
      </c>
      <c r="P850" s="10">
        <f t="shared" si="40"/>
        <v>42078.792048611111</v>
      </c>
      <c r="Q850">
        <f t="shared" si="41"/>
        <v>2015</v>
      </c>
      <c r="R850" t="s">
        <v>8348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 s="12">
        <v>1426473264</v>
      </c>
      <c r="J851" s="12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39"/>
        <v>42079.107222222221</v>
      </c>
      <c r="P851" s="10">
        <f t="shared" si="40"/>
        <v>42051.148888888885</v>
      </c>
      <c r="Q851">
        <f t="shared" si="41"/>
        <v>2015</v>
      </c>
      <c r="R851" t="s">
        <v>8348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 s="12">
        <v>1461560340</v>
      </c>
      <c r="J852" s="1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39"/>
        <v>42485.207638888889</v>
      </c>
      <c r="P852" s="10">
        <f t="shared" si="40"/>
        <v>42452.827743055561</v>
      </c>
      <c r="Q852">
        <f t="shared" si="41"/>
        <v>2016</v>
      </c>
      <c r="R852" t="s">
        <v>8348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 s="12">
        <v>1469994300</v>
      </c>
      <c r="J853" s="12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39"/>
        <v>42582.822916666672</v>
      </c>
      <c r="P853" s="10">
        <f t="shared" si="40"/>
        <v>42522.880243055552</v>
      </c>
      <c r="Q853">
        <f t="shared" si="41"/>
        <v>2016</v>
      </c>
      <c r="R853" t="s">
        <v>8348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 s="12">
        <v>1477342800</v>
      </c>
      <c r="J854" s="12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39"/>
        <v>42667.875</v>
      </c>
      <c r="P854" s="10">
        <f t="shared" si="40"/>
        <v>42656.805497685185</v>
      </c>
      <c r="Q854">
        <f t="shared" si="41"/>
        <v>2016</v>
      </c>
      <c r="R854" t="s">
        <v>8348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 s="12">
        <v>1424116709</v>
      </c>
      <c r="J855" s="12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39"/>
        <v>42051.832280092596</v>
      </c>
      <c r="P855" s="10">
        <f t="shared" si="40"/>
        <v>42021.832280092596</v>
      </c>
      <c r="Q855">
        <f t="shared" si="41"/>
        <v>2015</v>
      </c>
      <c r="R855" t="s">
        <v>8348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 s="12">
        <v>1482901546</v>
      </c>
      <c r="J856" s="12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39"/>
        <v>42732.212337962963</v>
      </c>
      <c r="P856" s="10">
        <f t="shared" si="40"/>
        <v>42702.212337962963</v>
      </c>
      <c r="Q856">
        <f t="shared" si="41"/>
        <v>2016</v>
      </c>
      <c r="R856" t="s">
        <v>8348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 s="12">
        <v>1469329217</v>
      </c>
      <c r="J857" s="12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39"/>
        <v>42575.125196759254</v>
      </c>
      <c r="P857" s="10">
        <f t="shared" si="40"/>
        <v>42545.125196759254</v>
      </c>
      <c r="Q857">
        <f t="shared" si="41"/>
        <v>2016</v>
      </c>
      <c r="R857" t="s">
        <v>8348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 s="12">
        <v>1477422000</v>
      </c>
      <c r="J858" s="12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39"/>
        <v>42668.791666666672</v>
      </c>
      <c r="P858" s="10">
        <f t="shared" si="40"/>
        <v>42609.311990740738</v>
      </c>
      <c r="Q858">
        <f t="shared" si="41"/>
        <v>2016</v>
      </c>
      <c r="R858" t="s">
        <v>8348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 s="12">
        <v>1448463431</v>
      </c>
      <c r="J859" s="12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39"/>
        <v>42333.623043981483</v>
      </c>
      <c r="P859" s="10">
        <f t="shared" si="40"/>
        <v>42291.581377314811</v>
      </c>
      <c r="Q859">
        <f t="shared" si="41"/>
        <v>2015</v>
      </c>
      <c r="R859" t="s">
        <v>8348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 s="12">
        <v>1429138740</v>
      </c>
      <c r="J860" s="12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39"/>
        <v>42109.957638888889</v>
      </c>
      <c r="P860" s="10">
        <f t="shared" si="40"/>
        <v>42079.745578703703</v>
      </c>
      <c r="Q860">
        <f t="shared" si="41"/>
        <v>2015</v>
      </c>
      <c r="R860" t="s">
        <v>8348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 s="12">
        <v>1433376000</v>
      </c>
      <c r="J861" s="12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39"/>
        <v>42159</v>
      </c>
      <c r="P861" s="10">
        <f t="shared" si="40"/>
        <v>42128.820231481484</v>
      </c>
      <c r="Q861">
        <f t="shared" si="41"/>
        <v>2015</v>
      </c>
      <c r="R861" t="s">
        <v>8348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 s="12">
        <v>1385123713</v>
      </c>
      <c r="J862" s="1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39"/>
        <v>41600.524456018517</v>
      </c>
      <c r="P862" s="10">
        <f t="shared" si="40"/>
        <v>41570.482789351852</v>
      </c>
      <c r="Q862">
        <f t="shared" si="41"/>
        <v>2013</v>
      </c>
      <c r="R862" t="s">
        <v>8348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 s="12">
        <v>1474067404</v>
      </c>
      <c r="J863" s="12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39"/>
        <v>42629.965324074074</v>
      </c>
      <c r="P863" s="10">
        <f t="shared" si="40"/>
        <v>42599.965324074074</v>
      </c>
      <c r="Q863">
        <f t="shared" si="41"/>
        <v>2016</v>
      </c>
      <c r="R863" t="s">
        <v>8348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 s="12">
        <v>1384179548</v>
      </c>
      <c r="J864" s="12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39"/>
        <v>41589.596620370372</v>
      </c>
      <c r="P864" s="10">
        <f t="shared" si="40"/>
        <v>41559.5549537037</v>
      </c>
      <c r="Q864">
        <f t="shared" si="41"/>
        <v>2013</v>
      </c>
      <c r="R864" t="s">
        <v>8348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 s="12">
        <v>1329014966</v>
      </c>
      <c r="J865" s="12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39"/>
        <v>40951.117662037039</v>
      </c>
      <c r="P865" s="10">
        <f t="shared" si="40"/>
        <v>40921.117662037039</v>
      </c>
      <c r="Q865">
        <f t="shared" si="41"/>
        <v>2012</v>
      </c>
      <c r="R865" t="s">
        <v>8348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 s="12">
        <v>1381917540</v>
      </c>
      <c r="J866" s="12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39"/>
        <v>41563.415972222225</v>
      </c>
      <c r="P866" s="10">
        <f t="shared" si="40"/>
        <v>41541.106921296298</v>
      </c>
      <c r="Q866">
        <f t="shared" si="41"/>
        <v>2013</v>
      </c>
      <c r="R866" t="s">
        <v>8348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 s="12">
        <v>1358361197</v>
      </c>
      <c r="J867" s="12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39"/>
        <v>41290.773113425923</v>
      </c>
      <c r="P867" s="10">
        <f t="shared" si="40"/>
        <v>41230.773113425923</v>
      </c>
      <c r="Q867">
        <f t="shared" si="41"/>
        <v>2012</v>
      </c>
      <c r="R867" t="s">
        <v>8348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 s="12">
        <v>1425136200</v>
      </c>
      <c r="J868" s="12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39"/>
        <v>42063.631944444445</v>
      </c>
      <c r="P868" s="10">
        <f t="shared" si="40"/>
        <v>42025.637939814813</v>
      </c>
      <c r="Q868">
        <f t="shared" si="41"/>
        <v>2015</v>
      </c>
      <c r="R868" t="s">
        <v>8348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 s="12">
        <v>1259643540</v>
      </c>
      <c r="J869" s="12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39"/>
        <v>40148.207638888889</v>
      </c>
      <c r="P869" s="10">
        <f t="shared" si="40"/>
        <v>40088.105393518519</v>
      </c>
      <c r="Q869">
        <f t="shared" si="41"/>
        <v>2009</v>
      </c>
      <c r="R869" t="s">
        <v>8348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 s="12">
        <v>1389055198</v>
      </c>
      <c r="J870" s="12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39"/>
        <v>41646.027754629627</v>
      </c>
      <c r="P870" s="10">
        <f t="shared" si="40"/>
        <v>41616.027754629627</v>
      </c>
      <c r="Q870">
        <f t="shared" si="41"/>
        <v>2013</v>
      </c>
      <c r="R870" t="s">
        <v>8348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 s="12">
        <v>1365448657</v>
      </c>
      <c r="J871" s="12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39"/>
        <v>41372.803900462961</v>
      </c>
      <c r="P871" s="10">
        <f t="shared" si="40"/>
        <v>41342.845567129625</v>
      </c>
      <c r="Q871">
        <f t="shared" si="41"/>
        <v>2013</v>
      </c>
      <c r="R871" t="s">
        <v>8348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 s="12">
        <v>1377995523</v>
      </c>
      <c r="J872" s="1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39"/>
        <v>41518.022256944445</v>
      </c>
      <c r="P872" s="10">
        <f t="shared" si="40"/>
        <v>41488.022256944445</v>
      </c>
      <c r="Q872">
        <f t="shared" si="41"/>
        <v>2013</v>
      </c>
      <c r="R872" t="s">
        <v>8348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 s="12">
        <v>1385735295</v>
      </c>
      <c r="J873" s="12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39"/>
        <v>41607.602951388893</v>
      </c>
      <c r="P873" s="10">
        <f t="shared" si="40"/>
        <v>41577.561284722222</v>
      </c>
      <c r="Q873">
        <f t="shared" si="41"/>
        <v>2013</v>
      </c>
      <c r="R873" t="s">
        <v>8348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 s="12">
        <v>1299786527</v>
      </c>
      <c r="J874" s="12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39"/>
        <v>40612.825543981482</v>
      </c>
      <c r="P874" s="10">
        <f t="shared" si="40"/>
        <v>40567.825543981482</v>
      </c>
      <c r="Q874">
        <f t="shared" si="41"/>
        <v>2011</v>
      </c>
      <c r="R874" t="s">
        <v>8348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 s="12">
        <v>1352610040</v>
      </c>
      <c r="J875" s="12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39"/>
        <v>41224.208796296298</v>
      </c>
      <c r="P875" s="10">
        <f t="shared" si="40"/>
        <v>41184.167129629626</v>
      </c>
      <c r="Q875">
        <f t="shared" si="41"/>
        <v>2012</v>
      </c>
      <c r="R875" t="s">
        <v>8348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 s="12">
        <v>1367676034</v>
      </c>
      <c r="J876" s="12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39"/>
        <v>41398.583726851852</v>
      </c>
      <c r="P876" s="10">
        <f t="shared" si="40"/>
        <v>41368.583726851852</v>
      </c>
      <c r="Q876">
        <f t="shared" si="41"/>
        <v>2013</v>
      </c>
      <c r="R876" t="s">
        <v>8348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 s="12">
        <v>1442856131</v>
      </c>
      <c r="J877" s="12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39"/>
        <v>42268.723738425921</v>
      </c>
      <c r="P877" s="10">
        <f t="shared" si="40"/>
        <v>42248.723738425921</v>
      </c>
      <c r="Q877">
        <f t="shared" si="41"/>
        <v>2015</v>
      </c>
      <c r="R877" t="s">
        <v>8348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 s="12">
        <v>1359978927</v>
      </c>
      <c r="J878" s="12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39"/>
        <v>41309.496840277774</v>
      </c>
      <c r="P878" s="10">
        <f t="shared" si="40"/>
        <v>41276.496840277774</v>
      </c>
      <c r="Q878">
        <f t="shared" si="41"/>
        <v>2013</v>
      </c>
      <c r="R878" t="s">
        <v>8348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 s="12">
        <v>1387479360</v>
      </c>
      <c r="J879" s="12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39"/>
        <v>41627.788888888885</v>
      </c>
      <c r="P879" s="10">
        <f t="shared" si="40"/>
        <v>41597.788888888885</v>
      </c>
      <c r="Q879">
        <f t="shared" si="41"/>
        <v>2013</v>
      </c>
      <c r="R879" t="s">
        <v>8348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 s="12">
        <v>1293082524</v>
      </c>
      <c r="J880" s="12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39"/>
        <v>40535.232916666668</v>
      </c>
      <c r="P880" s="10">
        <f t="shared" si="40"/>
        <v>40505.232916666668</v>
      </c>
      <c r="Q880">
        <f t="shared" si="41"/>
        <v>2010</v>
      </c>
      <c r="R880" t="s">
        <v>8348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 s="12">
        <v>1338321305</v>
      </c>
      <c r="J881" s="12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39"/>
        <v>41058.829918981479</v>
      </c>
      <c r="P881" s="10">
        <f t="shared" si="40"/>
        <v>41037.829918981479</v>
      </c>
      <c r="Q881">
        <f t="shared" si="41"/>
        <v>2012</v>
      </c>
      <c r="R881" t="s">
        <v>8348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 s="12">
        <v>1351582938</v>
      </c>
      <c r="J882" s="1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39"/>
        <v>41212.32104166667</v>
      </c>
      <c r="P882" s="10">
        <f t="shared" si="40"/>
        <v>41179.32104166667</v>
      </c>
      <c r="Q882">
        <f t="shared" si="41"/>
        <v>2012</v>
      </c>
      <c r="R882" t="s">
        <v>8348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 s="12">
        <v>1326520886</v>
      </c>
      <c r="J883" s="12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39"/>
        <v>40922.25099537037</v>
      </c>
      <c r="P883" s="10">
        <f t="shared" si="40"/>
        <v>40877.25099537037</v>
      </c>
      <c r="Q883">
        <f t="shared" si="41"/>
        <v>2011</v>
      </c>
      <c r="R883" t="s">
        <v>8348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 s="12">
        <v>1315341550</v>
      </c>
      <c r="J884" s="12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39"/>
        <v>40792.860532407409</v>
      </c>
      <c r="P884" s="10">
        <f t="shared" si="40"/>
        <v>40759.860532407409</v>
      </c>
      <c r="Q884">
        <f t="shared" si="41"/>
        <v>2011</v>
      </c>
      <c r="R884" t="s">
        <v>8348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 s="12">
        <v>1456957635</v>
      </c>
      <c r="J885" s="12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39"/>
        <v>42431.935590277775</v>
      </c>
      <c r="P885" s="10">
        <f t="shared" si="40"/>
        <v>42371.935590277775</v>
      </c>
      <c r="Q885">
        <f t="shared" si="41"/>
        <v>2016</v>
      </c>
      <c r="R885" t="s">
        <v>8348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 s="12">
        <v>1336789860</v>
      </c>
      <c r="J886" s="12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39"/>
        <v>41041.104861111111</v>
      </c>
      <c r="P886" s="10">
        <f t="shared" si="40"/>
        <v>40981.802615740744</v>
      </c>
      <c r="Q886">
        <f t="shared" si="41"/>
        <v>2012</v>
      </c>
      <c r="R886" t="s">
        <v>8348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 s="12">
        <v>1483137311</v>
      </c>
      <c r="J887" s="12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39"/>
        <v>42734.941099537042</v>
      </c>
      <c r="P887" s="10">
        <f t="shared" si="40"/>
        <v>42713.941099537042</v>
      </c>
      <c r="Q887">
        <f t="shared" si="41"/>
        <v>2016</v>
      </c>
      <c r="R887" t="s">
        <v>8348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 s="12">
        <v>1473972813</v>
      </c>
      <c r="J888" s="12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39"/>
        <v>42628.870520833334</v>
      </c>
      <c r="P888" s="10">
        <f t="shared" si="40"/>
        <v>42603.870520833334</v>
      </c>
      <c r="Q888">
        <f t="shared" si="41"/>
        <v>2016</v>
      </c>
      <c r="R888" t="s">
        <v>8348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 s="12">
        <v>1338159655</v>
      </c>
      <c r="J889" s="12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39"/>
        <v>41056.958969907406</v>
      </c>
      <c r="P889" s="10">
        <f t="shared" si="40"/>
        <v>41026.958969907406</v>
      </c>
      <c r="Q889">
        <f t="shared" si="41"/>
        <v>2012</v>
      </c>
      <c r="R889" t="s">
        <v>8348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 s="12">
        <v>1314856800</v>
      </c>
      <c r="J890" s="12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39"/>
        <v>40787.25</v>
      </c>
      <c r="P890" s="10">
        <f t="shared" si="40"/>
        <v>40751.753298611111</v>
      </c>
      <c r="Q890">
        <f t="shared" si="41"/>
        <v>2011</v>
      </c>
      <c r="R890" t="s">
        <v>8348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 s="12">
        <v>1412534943</v>
      </c>
      <c r="J891" s="12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39"/>
        <v>41917.784062500003</v>
      </c>
      <c r="P891" s="10">
        <f t="shared" si="40"/>
        <v>41887.784062500003</v>
      </c>
      <c r="Q891">
        <f t="shared" si="41"/>
        <v>2014</v>
      </c>
      <c r="R891" t="s">
        <v>8348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 s="12">
        <v>1385055979</v>
      </c>
      <c r="J892" s="1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39"/>
        <v>41599.740497685183</v>
      </c>
      <c r="P892" s="10">
        <f t="shared" si="40"/>
        <v>41569.698831018519</v>
      </c>
      <c r="Q892">
        <f t="shared" si="41"/>
        <v>2013</v>
      </c>
      <c r="R892" t="s">
        <v>8348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 s="12">
        <v>1408581930</v>
      </c>
      <c r="J893" s="12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39"/>
        <v>41872.031597222223</v>
      </c>
      <c r="P893" s="10">
        <f t="shared" si="40"/>
        <v>41842.031597222223</v>
      </c>
      <c r="Q893">
        <f t="shared" si="41"/>
        <v>2014</v>
      </c>
      <c r="R893" t="s">
        <v>8348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 s="12">
        <v>1280635200</v>
      </c>
      <c r="J894" s="12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39"/>
        <v>40391.166666666664</v>
      </c>
      <c r="P894" s="10">
        <f t="shared" si="40"/>
        <v>40304.20003472222</v>
      </c>
      <c r="Q894">
        <f t="shared" si="41"/>
        <v>2010</v>
      </c>
      <c r="R894" t="s">
        <v>8348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 s="12">
        <v>1427920363</v>
      </c>
      <c r="J895" s="12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39"/>
        <v>42095.856053240743</v>
      </c>
      <c r="P895" s="10">
        <f t="shared" si="40"/>
        <v>42065.897719907407</v>
      </c>
      <c r="Q895">
        <f t="shared" si="41"/>
        <v>2015</v>
      </c>
      <c r="R895" t="s">
        <v>8348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 s="12">
        <v>1465169610</v>
      </c>
      <c r="J896" s="12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39"/>
        <v>42526.98159722222</v>
      </c>
      <c r="P896" s="10">
        <f t="shared" si="40"/>
        <v>42496.98159722222</v>
      </c>
      <c r="Q896">
        <f t="shared" si="41"/>
        <v>2016</v>
      </c>
      <c r="R896" t="s">
        <v>8348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 s="12">
        <v>1287975829</v>
      </c>
      <c r="J897" s="12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39"/>
        <v>40476.127650462964</v>
      </c>
      <c r="P897" s="10">
        <f t="shared" si="40"/>
        <v>40431.127650462964</v>
      </c>
      <c r="Q897">
        <f t="shared" si="41"/>
        <v>2010</v>
      </c>
      <c r="R897" t="s">
        <v>8348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 s="12">
        <v>1440734400</v>
      </c>
      <c r="J898" s="12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39"/>
        <v>42244.166666666672</v>
      </c>
      <c r="P898" s="10">
        <f t="shared" si="40"/>
        <v>42218.872986111106</v>
      </c>
      <c r="Q898">
        <f t="shared" si="41"/>
        <v>2015</v>
      </c>
      <c r="R898" t="s">
        <v>8348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 s="12">
        <v>1354123908</v>
      </c>
      <c r="J899" s="12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42">DATE(1970,1,1)+I899/86400</f>
        <v>41241.730416666665</v>
      </c>
      <c r="P899" s="10">
        <f t="shared" ref="P899:P962" si="43">DATE(1970,1,1)+J899/86400</f>
        <v>41211.688750000001</v>
      </c>
      <c r="Q899">
        <f t="shared" ref="Q899:Q962" si="44">YEAR(P:P)</f>
        <v>2012</v>
      </c>
      <c r="R899" t="s">
        <v>8348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 s="12">
        <v>1326651110</v>
      </c>
      <c r="J900" s="12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42"/>
        <v>40923.758217592593</v>
      </c>
      <c r="P900" s="10">
        <f t="shared" si="43"/>
        <v>40878.758217592593</v>
      </c>
      <c r="Q900">
        <f t="shared" si="44"/>
        <v>2011</v>
      </c>
      <c r="R900" t="s">
        <v>8348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 s="12">
        <v>1306549362</v>
      </c>
      <c r="J901" s="12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42"/>
        <v>40691.099097222221</v>
      </c>
      <c r="P901" s="10">
        <f t="shared" si="43"/>
        <v>40646.099097222221</v>
      </c>
      <c r="Q901">
        <f t="shared" si="44"/>
        <v>2011</v>
      </c>
      <c r="R901" t="s">
        <v>8348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 s="12">
        <v>1459365802</v>
      </c>
      <c r="J902" s="1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42"/>
        <v>42459.807893518519</v>
      </c>
      <c r="P902" s="10">
        <f t="shared" si="43"/>
        <v>42429.84956018519</v>
      </c>
      <c r="Q902">
        <f t="shared" si="44"/>
        <v>2016</v>
      </c>
      <c r="R902" t="s">
        <v>8348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 s="12">
        <v>1276024260</v>
      </c>
      <c r="J903" s="12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42"/>
        <v>40337.799305555556</v>
      </c>
      <c r="P903" s="10">
        <f t="shared" si="43"/>
        <v>40291.81150462963</v>
      </c>
      <c r="Q903">
        <f t="shared" si="44"/>
        <v>2010</v>
      </c>
      <c r="R903" t="s">
        <v>8348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 s="12">
        <v>1409412600</v>
      </c>
      <c r="J904" s="12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42"/>
        <v>41881.645833333336</v>
      </c>
      <c r="P904" s="10">
        <f t="shared" si="43"/>
        <v>41829.965532407405</v>
      </c>
      <c r="Q904">
        <f t="shared" si="44"/>
        <v>2014</v>
      </c>
      <c r="R904" t="s">
        <v>8348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 s="12">
        <v>1348367100</v>
      </c>
      <c r="J905" s="12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42"/>
        <v>41175.100694444445</v>
      </c>
      <c r="P905" s="10">
        <f t="shared" si="43"/>
        <v>41149.796064814815</v>
      </c>
      <c r="Q905">
        <f t="shared" si="44"/>
        <v>2012</v>
      </c>
      <c r="R905" t="s">
        <v>8348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 s="12">
        <v>1451786137</v>
      </c>
      <c r="J906" s="12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42"/>
        <v>42372.080289351856</v>
      </c>
      <c r="P906" s="10">
        <f t="shared" si="43"/>
        <v>42342.080289351856</v>
      </c>
      <c r="Q906">
        <f t="shared" si="44"/>
        <v>2015</v>
      </c>
      <c r="R906" t="s">
        <v>8348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 s="12">
        <v>1295847926</v>
      </c>
      <c r="J907" s="12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42"/>
        <v>40567.239884259259</v>
      </c>
      <c r="P907" s="10">
        <f t="shared" si="43"/>
        <v>40507.239884259259</v>
      </c>
      <c r="Q907">
        <f t="shared" si="44"/>
        <v>2010</v>
      </c>
      <c r="R907" t="s">
        <v>8348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 s="12">
        <v>1394681590</v>
      </c>
      <c r="J908" s="12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42"/>
        <v>41711.148032407407</v>
      </c>
      <c r="P908" s="10">
        <f t="shared" si="43"/>
        <v>41681.189699074072</v>
      </c>
      <c r="Q908">
        <f t="shared" si="44"/>
        <v>2014</v>
      </c>
      <c r="R908" t="s">
        <v>8348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 s="12">
        <v>1315715823</v>
      </c>
      <c r="J909" s="12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42"/>
        <v>40797.192395833335</v>
      </c>
      <c r="P909" s="10">
        <f t="shared" si="43"/>
        <v>40767.192395833335</v>
      </c>
      <c r="Q909">
        <f t="shared" si="44"/>
        <v>2011</v>
      </c>
      <c r="R909" t="s">
        <v>8348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 s="12">
        <v>1280206740</v>
      </c>
      <c r="J910" s="12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42"/>
        <v>40386.207638888889</v>
      </c>
      <c r="P910" s="10">
        <f t="shared" si="43"/>
        <v>40340.801562499997</v>
      </c>
      <c r="Q910">
        <f t="shared" si="44"/>
        <v>2010</v>
      </c>
      <c r="R910" t="s">
        <v>8348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 s="12">
        <v>1343016000</v>
      </c>
      <c r="J911" s="12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42"/>
        <v>41113.166666666664</v>
      </c>
      <c r="P911" s="10">
        <f t="shared" si="43"/>
        <v>41081.69027777778</v>
      </c>
      <c r="Q911">
        <f t="shared" si="44"/>
        <v>2012</v>
      </c>
      <c r="R911" t="s">
        <v>8348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 s="12">
        <v>1488546319</v>
      </c>
      <c r="J912" s="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42"/>
        <v>42797.545358796298</v>
      </c>
      <c r="P912" s="10">
        <f t="shared" si="43"/>
        <v>42737.545358796298</v>
      </c>
      <c r="Q912">
        <f t="shared" si="44"/>
        <v>2017</v>
      </c>
      <c r="R912" t="s">
        <v>8348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 s="12">
        <v>1390522045</v>
      </c>
      <c r="J913" s="12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42"/>
        <v>41663.005150462966</v>
      </c>
      <c r="P913" s="10">
        <f t="shared" si="43"/>
        <v>41642.005150462966</v>
      </c>
      <c r="Q913">
        <f t="shared" si="44"/>
        <v>2014</v>
      </c>
      <c r="R913" t="s">
        <v>8348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 s="12">
        <v>1355197047</v>
      </c>
      <c r="J914" s="12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42"/>
        <v>41254.151006944448</v>
      </c>
      <c r="P914" s="10">
        <f t="shared" si="43"/>
        <v>41194.109340277777</v>
      </c>
      <c r="Q914">
        <f t="shared" si="44"/>
        <v>2012</v>
      </c>
      <c r="R914" t="s">
        <v>8348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 s="12">
        <v>1336188019</v>
      </c>
      <c r="J915" s="12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42"/>
        <v>41034.139108796298</v>
      </c>
      <c r="P915" s="10">
        <f t="shared" si="43"/>
        <v>41004.139108796298</v>
      </c>
      <c r="Q915">
        <f t="shared" si="44"/>
        <v>2012</v>
      </c>
      <c r="R915" t="s">
        <v>8348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 s="12">
        <v>1345918747</v>
      </c>
      <c r="J916" s="12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42"/>
        <v>41146.763275462959</v>
      </c>
      <c r="P916" s="10">
        <f t="shared" si="43"/>
        <v>41116.763275462959</v>
      </c>
      <c r="Q916">
        <f t="shared" si="44"/>
        <v>2012</v>
      </c>
      <c r="R916" t="s">
        <v>8348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 s="12">
        <v>1330577940</v>
      </c>
      <c r="J917" s="12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42"/>
        <v>40969.207638888889</v>
      </c>
      <c r="P917" s="10">
        <f t="shared" si="43"/>
        <v>40937.679560185185</v>
      </c>
      <c r="Q917">
        <f t="shared" si="44"/>
        <v>2012</v>
      </c>
      <c r="R917" t="s">
        <v>8348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 s="12">
        <v>1287723600</v>
      </c>
      <c r="J918" s="12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42"/>
        <v>40473.208333333336</v>
      </c>
      <c r="P918" s="10">
        <f t="shared" si="43"/>
        <v>40434.853402777779</v>
      </c>
      <c r="Q918">
        <f t="shared" si="44"/>
        <v>2010</v>
      </c>
      <c r="R918" t="s">
        <v>8348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 s="12">
        <v>1405305000</v>
      </c>
      <c r="J919" s="12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42"/>
        <v>41834.104166666664</v>
      </c>
      <c r="P919" s="10">
        <f t="shared" si="43"/>
        <v>41802.94363425926</v>
      </c>
      <c r="Q919">
        <f t="shared" si="44"/>
        <v>2014</v>
      </c>
      <c r="R919" t="s">
        <v>8348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 s="12">
        <v>1417474761</v>
      </c>
      <c r="J920" s="12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42"/>
        <v>41974.957881944443</v>
      </c>
      <c r="P920" s="10">
        <f t="shared" si="43"/>
        <v>41944.916215277779</v>
      </c>
      <c r="Q920">
        <f t="shared" si="44"/>
        <v>2014</v>
      </c>
      <c r="R920" t="s">
        <v>8348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 s="12">
        <v>1355930645</v>
      </c>
      <c r="J921" s="12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42"/>
        <v>41262.641724537039</v>
      </c>
      <c r="P921" s="10">
        <f t="shared" si="43"/>
        <v>41227.641724537039</v>
      </c>
      <c r="Q921">
        <f t="shared" si="44"/>
        <v>2012</v>
      </c>
      <c r="R921" t="s">
        <v>8348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 s="12">
        <v>1384448822</v>
      </c>
      <c r="J922" s="1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42"/>
        <v>41592.713217592594</v>
      </c>
      <c r="P922" s="10">
        <f t="shared" si="43"/>
        <v>41562.671550925923</v>
      </c>
      <c r="Q922">
        <f t="shared" si="44"/>
        <v>2013</v>
      </c>
      <c r="R922" t="s">
        <v>8348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 s="12">
        <v>1323666376</v>
      </c>
      <c r="J923" s="12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42"/>
        <v>40889.212685185186</v>
      </c>
      <c r="P923" s="10">
        <f t="shared" si="43"/>
        <v>40847.171018518522</v>
      </c>
      <c r="Q923">
        <f t="shared" si="44"/>
        <v>2011</v>
      </c>
      <c r="R923" t="s">
        <v>8348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 s="12">
        <v>1412167393</v>
      </c>
      <c r="J924" s="12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42"/>
        <v>41913.530011574076</v>
      </c>
      <c r="P924" s="10">
        <f t="shared" si="43"/>
        <v>41878.530011574076</v>
      </c>
      <c r="Q924">
        <f t="shared" si="44"/>
        <v>2014</v>
      </c>
      <c r="R924" t="s">
        <v>8348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 s="12">
        <v>1416614523</v>
      </c>
      <c r="J925" s="12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42"/>
        <v>41965.001423611116</v>
      </c>
      <c r="P925" s="10">
        <f t="shared" si="43"/>
        <v>41934.959756944445</v>
      </c>
      <c r="Q925">
        <f t="shared" si="44"/>
        <v>2014</v>
      </c>
      <c r="R925" t="s">
        <v>8348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 s="12">
        <v>1360795069</v>
      </c>
      <c r="J926" s="12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42"/>
        <v>41318.942928240736</v>
      </c>
      <c r="P926" s="10">
        <f t="shared" si="43"/>
        <v>41288.942928240736</v>
      </c>
      <c r="Q926">
        <f t="shared" si="44"/>
        <v>2013</v>
      </c>
      <c r="R926" t="s">
        <v>8348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 s="12">
        <v>1385590111</v>
      </c>
      <c r="J927" s="12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42"/>
        <v>41605.922581018516</v>
      </c>
      <c r="P927" s="10">
        <f t="shared" si="43"/>
        <v>41575.880914351852</v>
      </c>
      <c r="Q927">
        <f t="shared" si="44"/>
        <v>2013</v>
      </c>
      <c r="R927" t="s">
        <v>8348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 s="12">
        <v>1278628800</v>
      </c>
      <c r="J928" s="12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42"/>
        <v>40367.944444444445</v>
      </c>
      <c r="P928" s="10">
        <f t="shared" si="43"/>
        <v>40338.02002314815</v>
      </c>
      <c r="Q928">
        <f t="shared" si="44"/>
        <v>2010</v>
      </c>
      <c r="R928" t="s">
        <v>8348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 s="12">
        <v>1337024695</v>
      </c>
      <c r="J929" s="12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42"/>
        <v>41043.822858796295</v>
      </c>
      <c r="P929" s="10">
        <f t="shared" si="43"/>
        <v>41013.822858796295</v>
      </c>
      <c r="Q929">
        <f t="shared" si="44"/>
        <v>2012</v>
      </c>
      <c r="R929" t="s">
        <v>8348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 s="12">
        <v>1353196800</v>
      </c>
      <c r="J930" s="12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42"/>
        <v>41231</v>
      </c>
      <c r="P930" s="10">
        <f t="shared" si="43"/>
        <v>41180.86241898148</v>
      </c>
      <c r="Q930">
        <f t="shared" si="44"/>
        <v>2012</v>
      </c>
      <c r="R930" t="s">
        <v>8348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 s="12">
        <v>1333946569</v>
      </c>
      <c r="J931" s="12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42"/>
        <v>41008.196400462963</v>
      </c>
      <c r="P931" s="10">
        <f t="shared" si="43"/>
        <v>40978.238067129627</v>
      </c>
      <c r="Q931">
        <f t="shared" si="44"/>
        <v>2012</v>
      </c>
      <c r="R931" t="s">
        <v>8348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 s="12">
        <v>1277501520</v>
      </c>
      <c r="J932" s="1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42"/>
        <v>40354.897222222222</v>
      </c>
      <c r="P932" s="10">
        <f t="shared" si="43"/>
        <v>40312.915578703702</v>
      </c>
      <c r="Q932">
        <f t="shared" si="44"/>
        <v>2010</v>
      </c>
      <c r="R932" t="s">
        <v>8348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 s="12">
        <v>1395007200</v>
      </c>
      <c r="J933" s="12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42"/>
        <v>41714.916666666664</v>
      </c>
      <c r="P933" s="10">
        <f t="shared" si="43"/>
        <v>41680.359976851854</v>
      </c>
      <c r="Q933">
        <f t="shared" si="44"/>
        <v>2014</v>
      </c>
      <c r="R933" t="s">
        <v>8348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 s="12">
        <v>1363990545</v>
      </c>
      <c r="J934" s="12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42"/>
        <v>41355.927604166667</v>
      </c>
      <c r="P934" s="10">
        <f t="shared" si="43"/>
        <v>41310.969270833331</v>
      </c>
      <c r="Q934">
        <f t="shared" si="44"/>
        <v>2013</v>
      </c>
      <c r="R934" t="s">
        <v>8348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 s="12">
        <v>1399867409</v>
      </c>
      <c r="J935" s="12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42"/>
        <v>41771.169085648144</v>
      </c>
      <c r="P935" s="10">
        <f t="shared" si="43"/>
        <v>41711.169085648144</v>
      </c>
      <c r="Q935">
        <f t="shared" si="44"/>
        <v>2014</v>
      </c>
      <c r="R935" t="s">
        <v>8348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 s="12">
        <v>1399183200</v>
      </c>
      <c r="J936" s="12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42"/>
        <v>41763.25</v>
      </c>
      <c r="P936" s="10">
        <f t="shared" si="43"/>
        <v>41733.737083333333</v>
      </c>
      <c r="Q936">
        <f t="shared" si="44"/>
        <v>2014</v>
      </c>
      <c r="R936" t="s">
        <v>8348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 s="12">
        <v>1454054429</v>
      </c>
      <c r="J937" s="12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42"/>
        <v>42398.333668981482</v>
      </c>
      <c r="P937" s="10">
        <f t="shared" si="43"/>
        <v>42368.333668981482</v>
      </c>
      <c r="Q937">
        <f t="shared" si="44"/>
        <v>2015</v>
      </c>
      <c r="R937" t="s">
        <v>8348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 s="12">
        <v>1326916800</v>
      </c>
      <c r="J938" s="12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42"/>
        <v>40926.833333333336</v>
      </c>
      <c r="P938" s="10">
        <f t="shared" si="43"/>
        <v>40883.024178240739</v>
      </c>
      <c r="Q938">
        <f t="shared" si="44"/>
        <v>2011</v>
      </c>
      <c r="R938" t="s">
        <v>8348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 s="12">
        <v>1383509357</v>
      </c>
      <c r="J939" s="12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42"/>
        <v>41581.839780092589</v>
      </c>
      <c r="P939" s="10">
        <f t="shared" si="43"/>
        <v>41551.798113425924</v>
      </c>
      <c r="Q939">
        <f t="shared" si="44"/>
        <v>2013</v>
      </c>
      <c r="R939" t="s">
        <v>8348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 s="12">
        <v>1346585448</v>
      </c>
      <c r="J940" s="12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42"/>
        <v>41154.479722222226</v>
      </c>
      <c r="P940" s="10">
        <f t="shared" si="43"/>
        <v>41124.479722222226</v>
      </c>
      <c r="Q940">
        <f t="shared" si="44"/>
        <v>2012</v>
      </c>
      <c r="R940" t="s">
        <v>8348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 s="12">
        <v>1372622280</v>
      </c>
      <c r="J941" s="12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42"/>
        <v>41455.831944444442</v>
      </c>
      <c r="P941" s="10">
        <f t="shared" si="43"/>
        <v>41416.763171296298</v>
      </c>
      <c r="Q941">
        <f t="shared" si="44"/>
        <v>2013</v>
      </c>
      <c r="R941" t="s">
        <v>8348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 s="12">
        <v>1439251926</v>
      </c>
      <c r="J942" s="1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42"/>
        <v>42227.008402777778</v>
      </c>
      <c r="P942" s="10">
        <f t="shared" si="43"/>
        <v>42182.008402777778</v>
      </c>
      <c r="Q942">
        <f t="shared" si="44"/>
        <v>2015</v>
      </c>
      <c r="R942" t="s">
        <v>8348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 s="12">
        <v>1486693145</v>
      </c>
      <c r="J943" s="12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42"/>
        <v>42776.096585648149</v>
      </c>
      <c r="P943" s="10">
        <f t="shared" si="43"/>
        <v>42746.096585648149</v>
      </c>
      <c r="Q943">
        <f t="shared" si="44"/>
        <v>2017</v>
      </c>
      <c r="R943" t="s">
        <v>8348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 s="12">
        <v>1455826460</v>
      </c>
      <c r="J944" s="12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42"/>
        <v>42418.843287037038</v>
      </c>
      <c r="P944" s="10">
        <f t="shared" si="43"/>
        <v>42382.843287037038</v>
      </c>
      <c r="Q944">
        <f t="shared" si="44"/>
        <v>2016</v>
      </c>
      <c r="R944" t="s">
        <v>8348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 s="12">
        <v>1480438905</v>
      </c>
      <c r="J945" s="12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42"/>
        <v>42703.709548611107</v>
      </c>
      <c r="P945" s="10">
        <f t="shared" si="43"/>
        <v>42673.66788194445</v>
      </c>
      <c r="Q945">
        <f t="shared" si="44"/>
        <v>2016</v>
      </c>
      <c r="R945" t="s">
        <v>8348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 s="12">
        <v>1460988000</v>
      </c>
      <c r="J946" s="12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42"/>
        <v>42478.583333333328</v>
      </c>
      <c r="P946" s="10">
        <f t="shared" si="43"/>
        <v>42444.583912037036</v>
      </c>
      <c r="Q946">
        <f t="shared" si="44"/>
        <v>2016</v>
      </c>
      <c r="R946" t="s">
        <v>8348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 s="12">
        <v>1487462340</v>
      </c>
      <c r="J947" s="12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42"/>
        <v>42784.999305555553</v>
      </c>
      <c r="P947" s="10">
        <f t="shared" si="43"/>
        <v>42732.872986111106</v>
      </c>
      <c r="Q947">
        <f t="shared" si="44"/>
        <v>2016</v>
      </c>
      <c r="R947" t="s">
        <v>8348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 s="12">
        <v>1473444048</v>
      </c>
      <c r="J948" s="12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42"/>
        <v>42622.750555555554</v>
      </c>
      <c r="P948" s="10">
        <f t="shared" si="43"/>
        <v>42592.750555555554</v>
      </c>
      <c r="Q948">
        <f t="shared" si="44"/>
        <v>2016</v>
      </c>
      <c r="R948" t="s">
        <v>8348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 s="12">
        <v>1467312306</v>
      </c>
      <c r="J949" s="12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42"/>
        <v>42551.781319444446</v>
      </c>
      <c r="P949" s="10">
        <f t="shared" si="43"/>
        <v>42491.781319444446</v>
      </c>
      <c r="Q949">
        <f t="shared" si="44"/>
        <v>2016</v>
      </c>
      <c r="R949" t="s">
        <v>8348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 s="12">
        <v>1457812364</v>
      </c>
      <c r="J950" s="12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42"/>
        <v>42441.828287037039</v>
      </c>
      <c r="P950" s="10">
        <f t="shared" si="43"/>
        <v>42411.828287037039</v>
      </c>
      <c r="Q950">
        <f t="shared" si="44"/>
        <v>2016</v>
      </c>
      <c r="R950" t="s">
        <v>8348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 s="12">
        <v>1456016576</v>
      </c>
      <c r="J951" s="12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42"/>
        <v>42421.043703703705</v>
      </c>
      <c r="P951" s="10">
        <f t="shared" si="43"/>
        <v>42361.043703703705</v>
      </c>
      <c r="Q951">
        <f t="shared" si="44"/>
        <v>2015</v>
      </c>
      <c r="R951" t="s">
        <v>8348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 s="12">
        <v>1453053661</v>
      </c>
      <c r="J952" s="1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42"/>
        <v>42386.750706018516</v>
      </c>
      <c r="P952" s="10">
        <f t="shared" si="43"/>
        <v>42356.750706018516</v>
      </c>
      <c r="Q952">
        <f t="shared" si="44"/>
        <v>2015</v>
      </c>
      <c r="R952" t="s">
        <v>8348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 s="12">
        <v>1465054872</v>
      </c>
      <c r="J953" s="12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42"/>
        <v>42525.653611111113</v>
      </c>
      <c r="P953" s="10">
        <f t="shared" si="43"/>
        <v>42480.653611111113</v>
      </c>
      <c r="Q953">
        <f t="shared" si="44"/>
        <v>2016</v>
      </c>
      <c r="R953" t="s">
        <v>8348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 s="12">
        <v>1479483812</v>
      </c>
      <c r="J954" s="12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42"/>
        <v>42692.655231481476</v>
      </c>
      <c r="P954" s="10">
        <f t="shared" si="43"/>
        <v>42662.613564814819</v>
      </c>
      <c r="Q954">
        <f t="shared" si="44"/>
        <v>2016</v>
      </c>
      <c r="R954" t="s">
        <v>8348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 s="12">
        <v>1422158199</v>
      </c>
      <c r="J955" s="12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42"/>
        <v>42029.164340277777</v>
      </c>
      <c r="P955" s="10">
        <f t="shared" si="43"/>
        <v>41999.164340277777</v>
      </c>
      <c r="Q955">
        <f t="shared" si="44"/>
        <v>2014</v>
      </c>
      <c r="R955" t="s">
        <v>8348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 s="12">
        <v>1440100839</v>
      </c>
      <c r="J956" s="12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42"/>
        <v>42236.833784722221</v>
      </c>
      <c r="P956" s="10">
        <f t="shared" si="43"/>
        <v>42194.833784722221</v>
      </c>
      <c r="Q956">
        <f t="shared" si="44"/>
        <v>2015</v>
      </c>
      <c r="R956" t="s">
        <v>8348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 s="12">
        <v>1473750300</v>
      </c>
      <c r="J957" s="12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42"/>
        <v>42626.295138888891</v>
      </c>
      <c r="P957" s="10">
        <f t="shared" si="43"/>
        <v>42586.295138888891</v>
      </c>
      <c r="Q957">
        <f t="shared" si="44"/>
        <v>2016</v>
      </c>
      <c r="R957" t="s">
        <v>8348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 s="12">
        <v>1430081759</v>
      </c>
      <c r="J958" s="12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42"/>
        <v>42120.872210648144</v>
      </c>
      <c r="P958" s="10">
        <f t="shared" si="43"/>
        <v>42060.913877314815</v>
      </c>
      <c r="Q958">
        <f t="shared" si="44"/>
        <v>2015</v>
      </c>
      <c r="R958" t="s">
        <v>8348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 s="12">
        <v>1479392133</v>
      </c>
      <c r="J959" s="12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42"/>
        <v>42691.594131944439</v>
      </c>
      <c r="P959" s="10">
        <f t="shared" si="43"/>
        <v>42660.552465277782</v>
      </c>
      <c r="Q959">
        <f t="shared" si="44"/>
        <v>2016</v>
      </c>
      <c r="R959" t="s">
        <v>8348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 s="12">
        <v>1428641940</v>
      </c>
      <c r="J960" s="12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42"/>
        <v>42104.207638888889</v>
      </c>
      <c r="P960" s="10">
        <f t="shared" si="43"/>
        <v>42082.802812499998</v>
      </c>
      <c r="Q960">
        <f t="shared" si="44"/>
        <v>2015</v>
      </c>
      <c r="R960" t="s">
        <v>8348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 s="12">
        <v>1421640665</v>
      </c>
      <c r="J961" s="12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42"/>
        <v>42023.174363425926</v>
      </c>
      <c r="P961" s="10">
        <f t="shared" si="43"/>
        <v>41993.174363425926</v>
      </c>
      <c r="Q961">
        <f t="shared" si="44"/>
        <v>2014</v>
      </c>
      <c r="R961" t="s">
        <v>8348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 s="12">
        <v>1489500155</v>
      </c>
      <c r="J962" s="1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42"/>
        <v>42808.585127314815</v>
      </c>
      <c r="P962" s="10">
        <f t="shared" si="43"/>
        <v>42766.626793981486</v>
      </c>
      <c r="Q962">
        <f t="shared" si="44"/>
        <v>2017</v>
      </c>
      <c r="R962" t="s">
        <v>8348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 s="12">
        <v>1487617200</v>
      </c>
      <c r="J963" s="12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45">DATE(1970,1,1)+I963/86400</f>
        <v>42786.791666666672</v>
      </c>
      <c r="P963" s="10">
        <f t="shared" ref="P963:P1026" si="46">DATE(1970,1,1)+J963/86400</f>
        <v>42740.693692129629</v>
      </c>
      <c r="Q963">
        <f t="shared" ref="Q963:Q1026" si="47">YEAR(P:P)</f>
        <v>2017</v>
      </c>
      <c r="R963" t="s">
        <v>8348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 s="12">
        <v>1455210353</v>
      </c>
      <c r="J964" s="12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45"/>
        <v>42411.712418981479</v>
      </c>
      <c r="P964" s="10">
        <f t="shared" si="46"/>
        <v>42373.712418981479</v>
      </c>
      <c r="Q964">
        <f t="shared" si="47"/>
        <v>2016</v>
      </c>
      <c r="R964" t="s">
        <v>8348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 s="12">
        <v>1476717319</v>
      </c>
      <c r="J965" s="12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45"/>
        <v>42660.635636574079</v>
      </c>
      <c r="P965" s="10">
        <f t="shared" si="46"/>
        <v>42625.635636574079</v>
      </c>
      <c r="Q965">
        <f t="shared" si="47"/>
        <v>2016</v>
      </c>
      <c r="R965" t="s">
        <v>8348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 s="12">
        <v>1441119919</v>
      </c>
      <c r="J966" s="12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45"/>
        <v>42248.628692129627</v>
      </c>
      <c r="P966" s="10">
        <f t="shared" si="46"/>
        <v>42208.628692129627</v>
      </c>
      <c r="Q966">
        <f t="shared" si="47"/>
        <v>2015</v>
      </c>
      <c r="R966" t="s">
        <v>8348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 s="12">
        <v>1477454340</v>
      </c>
      <c r="J967" s="12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45"/>
        <v>42669.165972222225</v>
      </c>
      <c r="P967" s="10">
        <f t="shared" si="46"/>
        <v>42637.016736111109</v>
      </c>
      <c r="Q967">
        <f t="shared" si="47"/>
        <v>2016</v>
      </c>
      <c r="R967" t="s">
        <v>8348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 s="12">
        <v>1475766932</v>
      </c>
      <c r="J968" s="12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45"/>
        <v>42649.635787037041</v>
      </c>
      <c r="P968" s="10">
        <f t="shared" si="46"/>
        <v>42619.635787037041</v>
      </c>
      <c r="Q968">
        <f t="shared" si="47"/>
        <v>2016</v>
      </c>
      <c r="R968" t="s">
        <v>8348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 s="12">
        <v>1461301574</v>
      </c>
      <c r="J969" s="12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45"/>
        <v>42482.21266203704</v>
      </c>
      <c r="P969" s="10">
        <f t="shared" si="46"/>
        <v>42422.254328703704</v>
      </c>
      <c r="Q969">
        <f t="shared" si="47"/>
        <v>2016</v>
      </c>
      <c r="R969" t="s">
        <v>8348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 s="12">
        <v>1408134034</v>
      </c>
      <c r="J970" s="12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45"/>
        <v>41866.847615740742</v>
      </c>
      <c r="P970" s="10">
        <f t="shared" si="46"/>
        <v>41836.847615740742</v>
      </c>
      <c r="Q970">
        <f t="shared" si="47"/>
        <v>2014</v>
      </c>
      <c r="R970" t="s">
        <v>8348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 s="12">
        <v>1486624607</v>
      </c>
      <c r="J971" s="12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45"/>
        <v>42775.30332175926</v>
      </c>
      <c r="P971" s="10">
        <f t="shared" si="46"/>
        <v>42742.30332175926</v>
      </c>
      <c r="Q971">
        <f t="shared" si="47"/>
        <v>2017</v>
      </c>
      <c r="R971" t="s">
        <v>8348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 s="12">
        <v>1485147540</v>
      </c>
      <c r="J972" s="1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45"/>
        <v>42758.207638888889</v>
      </c>
      <c r="P972" s="10">
        <f t="shared" si="46"/>
        <v>42721.220520833333</v>
      </c>
      <c r="Q972">
        <f t="shared" si="47"/>
        <v>2016</v>
      </c>
      <c r="R972" t="s">
        <v>8348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 s="12">
        <v>1433178060</v>
      </c>
      <c r="J973" s="12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45"/>
        <v>42156.709027777775</v>
      </c>
      <c r="P973" s="10">
        <f t="shared" si="46"/>
        <v>42111.709027777775</v>
      </c>
      <c r="Q973">
        <f t="shared" si="47"/>
        <v>2015</v>
      </c>
      <c r="R973" t="s">
        <v>8348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 s="12">
        <v>1409813940</v>
      </c>
      <c r="J974" s="12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45"/>
        <v>41886.290972222225</v>
      </c>
      <c r="P974" s="10">
        <f t="shared" si="46"/>
        <v>41856.865717592591</v>
      </c>
      <c r="Q974">
        <f t="shared" si="47"/>
        <v>2014</v>
      </c>
      <c r="R974" t="s">
        <v>8348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 s="12">
        <v>1447032093</v>
      </c>
      <c r="J975" s="12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45"/>
        <v>42317.056631944448</v>
      </c>
      <c r="P975" s="10">
        <f t="shared" si="46"/>
        <v>42257.014965277776</v>
      </c>
      <c r="Q975">
        <f t="shared" si="47"/>
        <v>2015</v>
      </c>
      <c r="R975" t="s">
        <v>8348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 s="12">
        <v>1458925156</v>
      </c>
      <c r="J976" s="12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45"/>
        <v>42454.707824074074</v>
      </c>
      <c r="P976" s="10">
        <f t="shared" si="46"/>
        <v>42424.749490740738</v>
      </c>
      <c r="Q976">
        <f t="shared" si="47"/>
        <v>2016</v>
      </c>
      <c r="R976" t="s">
        <v>8348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 s="12">
        <v>1467132185</v>
      </c>
      <c r="J977" s="12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45"/>
        <v>42549.696585648147</v>
      </c>
      <c r="P977" s="10">
        <f t="shared" si="46"/>
        <v>42489.696585648147</v>
      </c>
      <c r="Q977">
        <f t="shared" si="47"/>
        <v>2016</v>
      </c>
      <c r="R977" t="s">
        <v>8348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 s="12">
        <v>1439515497</v>
      </c>
      <c r="J978" s="12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45"/>
        <v>42230.058993055558</v>
      </c>
      <c r="P978" s="10">
        <f t="shared" si="46"/>
        <v>42185.058993055558</v>
      </c>
      <c r="Q978">
        <f t="shared" si="47"/>
        <v>2015</v>
      </c>
      <c r="R978" t="s">
        <v>8348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 s="12">
        <v>1456094197</v>
      </c>
      <c r="J979" s="12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45"/>
        <v>42421.942094907412</v>
      </c>
      <c r="P979" s="10">
        <f t="shared" si="46"/>
        <v>42391.942094907412</v>
      </c>
      <c r="Q979">
        <f t="shared" si="47"/>
        <v>2016</v>
      </c>
      <c r="R979" t="s">
        <v>8348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 s="12">
        <v>1456385101</v>
      </c>
      <c r="J980" s="12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45"/>
        <v>42425.309039351851</v>
      </c>
      <c r="P980" s="10">
        <f t="shared" si="46"/>
        <v>42395.309039351851</v>
      </c>
      <c r="Q980">
        <f t="shared" si="47"/>
        <v>2016</v>
      </c>
      <c r="R980" t="s">
        <v>8348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 s="12">
        <v>1466449140</v>
      </c>
      <c r="J981" s="12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45"/>
        <v>42541.790972222225</v>
      </c>
      <c r="P981" s="10">
        <f t="shared" si="46"/>
        <v>42506.416990740741</v>
      </c>
      <c r="Q981">
        <f t="shared" si="47"/>
        <v>2016</v>
      </c>
      <c r="R981" t="s">
        <v>8348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 s="12">
        <v>1417387322</v>
      </c>
      <c r="J982" s="1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45"/>
        <v>41973.945856481485</v>
      </c>
      <c r="P982" s="10">
        <f t="shared" si="46"/>
        <v>41928.904189814813</v>
      </c>
      <c r="Q982">
        <f t="shared" si="47"/>
        <v>2014</v>
      </c>
      <c r="R982" t="s">
        <v>8348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 s="12">
        <v>1407624222</v>
      </c>
      <c r="J983" s="12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45"/>
        <v>41860.947013888886</v>
      </c>
      <c r="P983" s="10">
        <f t="shared" si="46"/>
        <v>41830.947013888886</v>
      </c>
      <c r="Q983">
        <f t="shared" si="47"/>
        <v>2014</v>
      </c>
      <c r="R983" t="s">
        <v>8348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 s="12">
        <v>1475431486</v>
      </c>
      <c r="J984" s="12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45"/>
        <v>42645.753310185188</v>
      </c>
      <c r="P984" s="10">
        <f t="shared" si="46"/>
        <v>42615.753310185188</v>
      </c>
      <c r="Q984">
        <f t="shared" si="47"/>
        <v>2016</v>
      </c>
      <c r="R984" t="s">
        <v>8348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 s="12">
        <v>1471985640</v>
      </c>
      <c r="J985" s="12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45"/>
        <v>42605.870833333334</v>
      </c>
      <c r="P985" s="10">
        <f t="shared" si="46"/>
        <v>42574.667650462958</v>
      </c>
      <c r="Q985">
        <f t="shared" si="47"/>
        <v>2016</v>
      </c>
      <c r="R985" t="s">
        <v>8348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 s="12">
        <v>1427507208</v>
      </c>
      <c r="J986" s="12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45"/>
        <v>42091.074166666665</v>
      </c>
      <c r="P986" s="10">
        <f t="shared" si="46"/>
        <v>42061.11583333333</v>
      </c>
      <c r="Q986">
        <f t="shared" si="47"/>
        <v>2015</v>
      </c>
      <c r="R986" t="s">
        <v>8348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 s="12">
        <v>1451602800</v>
      </c>
      <c r="J987" s="12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45"/>
        <v>42369.958333333328</v>
      </c>
      <c r="P987" s="10">
        <f t="shared" si="46"/>
        <v>42339.967708333337</v>
      </c>
      <c r="Q987">
        <f t="shared" si="47"/>
        <v>2015</v>
      </c>
      <c r="R987" t="s">
        <v>8348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 s="12">
        <v>1452384000</v>
      </c>
      <c r="J988" s="12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45"/>
        <v>42379</v>
      </c>
      <c r="P988" s="10">
        <f t="shared" si="46"/>
        <v>42324.767361111109</v>
      </c>
      <c r="Q988">
        <f t="shared" si="47"/>
        <v>2015</v>
      </c>
      <c r="R988" t="s">
        <v>8348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 s="12">
        <v>1403507050</v>
      </c>
      <c r="J989" s="12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45"/>
        <v>41813.294560185182</v>
      </c>
      <c r="P989" s="10">
        <f t="shared" si="46"/>
        <v>41773.294560185182</v>
      </c>
      <c r="Q989">
        <f t="shared" si="47"/>
        <v>2014</v>
      </c>
      <c r="R989" t="s">
        <v>8348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 s="12">
        <v>1475310825</v>
      </c>
      <c r="J990" s="12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45"/>
        <v>42644.356770833328</v>
      </c>
      <c r="P990" s="10">
        <f t="shared" si="46"/>
        <v>42614.356770833328</v>
      </c>
      <c r="Q990">
        <f t="shared" si="47"/>
        <v>2016</v>
      </c>
      <c r="R990" t="s">
        <v>8348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 s="12">
        <v>1475101495</v>
      </c>
      <c r="J991" s="12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45"/>
        <v>42641.933969907404</v>
      </c>
      <c r="P991" s="10">
        <f t="shared" si="46"/>
        <v>42611.933969907404</v>
      </c>
      <c r="Q991">
        <f t="shared" si="47"/>
        <v>2016</v>
      </c>
      <c r="R991" t="s">
        <v>8348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 s="12">
        <v>1409770164</v>
      </c>
      <c r="J992" s="1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45"/>
        <v>41885.784305555557</v>
      </c>
      <c r="P992" s="10">
        <f t="shared" si="46"/>
        <v>41855.784305555557</v>
      </c>
      <c r="Q992">
        <f t="shared" si="47"/>
        <v>2014</v>
      </c>
      <c r="R992" t="s">
        <v>8348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 s="12">
        <v>1468349460</v>
      </c>
      <c r="J993" s="12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45"/>
        <v>42563.785416666666</v>
      </c>
      <c r="P993" s="10">
        <f t="shared" si="46"/>
        <v>42538.75680555556</v>
      </c>
      <c r="Q993">
        <f t="shared" si="47"/>
        <v>2016</v>
      </c>
      <c r="R993" t="s">
        <v>8348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 s="12">
        <v>1462655519</v>
      </c>
      <c r="J994" s="12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45"/>
        <v>42497.883321759262</v>
      </c>
      <c r="P994" s="10">
        <f t="shared" si="46"/>
        <v>42437.924988425926</v>
      </c>
      <c r="Q994">
        <f t="shared" si="47"/>
        <v>2016</v>
      </c>
      <c r="R994" t="s">
        <v>8348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 s="12">
        <v>1478926800</v>
      </c>
      <c r="J995" s="12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45"/>
        <v>42686.208333333328</v>
      </c>
      <c r="P995" s="10">
        <f t="shared" si="46"/>
        <v>42652.964907407411</v>
      </c>
      <c r="Q995">
        <f t="shared" si="47"/>
        <v>2016</v>
      </c>
      <c r="R995" t="s">
        <v>8348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 s="12">
        <v>1417388340</v>
      </c>
      <c r="J996" s="12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45"/>
        <v>41973.957638888889</v>
      </c>
      <c r="P996" s="10">
        <f t="shared" si="46"/>
        <v>41921.263078703705</v>
      </c>
      <c r="Q996">
        <f t="shared" si="47"/>
        <v>2014</v>
      </c>
      <c r="R996" t="s">
        <v>8348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 s="12">
        <v>1417276800</v>
      </c>
      <c r="J997" s="12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45"/>
        <v>41972.666666666672</v>
      </c>
      <c r="P997" s="10">
        <f t="shared" si="46"/>
        <v>41947.940740740742</v>
      </c>
      <c r="Q997">
        <f t="shared" si="47"/>
        <v>2014</v>
      </c>
      <c r="R997" t="s">
        <v>8348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 s="12">
        <v>1406474820</v>
      </c>
      <c r="J998" s="12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45"/>
        <v>41847.643750000003</v>
      </c>
      <c r="P998" s="10">
        <f t="shared" si="46"/>
        <v>41817.866435185184</v>
      </c>
      <c r="Q998">
        <f t="shared" si="47"/>
        <v>2014</v>
      </c>
      <c r="R998" t="s">
        <v>8348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 s="12">
        <v>1417145297</v>
      </c>
      <c r="J999" s="12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45"/>
        <v>41971.144641203704</v>
      </c>
      <c r="P999" s="10">
        <f t="shared" si="46"/>
        <v>41941.10297453704</v>
      </c>
      <c r="Q999">
        <f t="shared" si="47"/>
        <v>2014</v>
      </c>
      <c r="R999" t="s">
        <v>8348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 s="12">
        <v>1447909401</v>
      </c>
      <c r="J1000" s="12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45"/>
        <v>42327.210659722223</v>
      </c>
      <c r="P1000" s="10">
        <f t="shared" si="46"/>
        <v>42282.168993055559</v>
      </c>
      <c r="Q1000">
        <f t="shared" si="47"/>
        <v>2015</v>
      </c>
      <c r="R1000" t="s">
        <v>8348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 s="12">
        <v>1415865720</v>
      </c>
      <c r="J1001" s="12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45"/>
        <v>41956.334722222222</v>
      </c>
      <c r="P1001" s="10">
        <f t="shared" si="46"/>
        <v>41926.29965277778</v>
      </c>
      <c r="Q1001">
        <f t="shared" si="47"/>
        <v>2014</v>
      </c>
      <c r="R1001" t="s">
        <v>8348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 s="12">
        <v>1489537560</v>
      </c>
      <c r="J1002" s="1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45"/>
        <v>42809.018055555556</v>
      </c>
      <c r="P1002" s="10">
        <f t="shared" si="46"/>
        <v>42749.05972222222</v>
      </c>
      <c r="Q1002">
        <f t="shared" si="47"/>
        <v>2017</v>
      </c>
      <c r="R1002" t="s">
        <v>8348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 s="12">
        <v>1485796613</v>
      </c>
      <c r="J1003" s="12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45"/>
        <v>42765.720057870371</v>
      </c>
      <c r="P1003" s="10">
        <f t="shared" si="46"/>
        <v>42720.720057870371</v>
      </c>
      <c r="Q1003">
        <f t="shared" si="47"/>
        <v>2016</v>
      </c>
      <c r="R1003" t="s">
        <v>8348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 s="12">
        <v>1450331940</v>
      </c>
      <c r="J1004" s="12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45"/>
        <v>42355.249305555553</v>
      </c>
      <c r="P1004" s="10">
        <f t="shared" si="46"/>
        <v>42325.684189814812</v>
      </c>
      <c r="Q1004">
        <f t="shared" si="47"/>
        <v>2015</v>
      </c>
      <c r="R1004" t="s">
        <v>8348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 s="12">
        <v>1489680061</v>
      </c>
      <c r="J1005" s="12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45"/>
        <v>42810.667372685188</v>
      </c>
      <c r="P1005" s="10">
        <f t="shared" si="46"/>
        <v>42780.709039351852</v>
      </c>
      <c r="Q1005">
        <f t="shared" si="47"/>
        <v>2017</v>
      </c>
      <c r="R1005" t="s">
        <v>8348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 s="12">
        <v>1455814827</v>
      </c>
      <c r="J1006" s="12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45"/>
        <v>42418.708645833336</v>
      </c>
      <c r="P1006" s="10">
        <f t="shared" si="46"/>
        <v>42388.708645833336</v>
      </c>
      <c r="Q1006">
        <f t="shared" si="47"/>
        <v>2016</v>
      </c>
      <c r="R1006" t="s">
        <v>8348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 s="12">
        <v>1446217183</v>
      </c>
      <c r="J1007" s="12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45"/>
        <v>42307.624803240746</v>
      </c>
      <c r="P1007" s="10">
        <f t="shared" si="46"/>
        <v>42276.624803240746</v>
      </c>
      <c r="Q1007">
        <f t="shared" si="47"/>
        <v>2015</v>
      </c>
      <c r="R1007" t="s">
        <v>8348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 s="12">
        <v>1418368260</v>
      </c>
      <c r="J1008" s="12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45"/>
        <v>41985.299305555556</v>
      </c>
      <c r="P1008" s="10">
        <f t="shared" si="46"/>
        <v>41977.040185185186</v>
      </c>
      <c r="Q1008">
        <f t="shared" si="47"/>
        <v>2014</v>
      </c>
      <c r="R1008" t="s">
        <v>8348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 s="12">
        <v>1481727623</v>
      </c>
      <c r="J1009" s="12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45"/>
        <v>42718.6252662037</v>
      </c>
      <c r="P1009" s="10">
        <f t="shared" si="46"/>
        <v>42676.583599537036</v>
      </c>
      <c r="Q1009">
        <f t="shared" si="47"/>
        <v>2016</v>
      </c>
      <c r="R1009" t="s">
        <v>8348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 s="12">
        <v>1482953115</v>
      </c>
      <c r="J1010" s="12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45"/>
        <v>42732.809201388889</v>
      </c>
      <c r="P1010" s="10">
        <f t="shared" si="46"/>
        <v>42702.809201388889</v>
      </c>
      <c r="Q1010">
        <f t="shared" si="47"/>
        <v>2016</v>
      </c>
      <c r="R1010" t="s">
        <v>8348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 s="12">
        <v>1466346646</v>
      </c>
      <c r="J1011" s="12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45"/>
        <v>42540.604699074072</v>
      </c>
      <c r="P1011" s="10">
        <f t="shared" si="46"/>
        <v>42510.604699074072</v>
      </c>
      <c r="Q1011">
        <f t="shared" si="47"/>
        <v>2016</v>
      </c>
      <c r="R1011" t="s">
        <v>8348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 s="12">
        <v>1473044340</v>
      </c>
      <c r="J1012" s="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45"/>
        <v>42618.124305555553</v>
      </c>
      <c r="P1012" s="10">
        <f t="shared" si="46"/>
        <v>42561.829421296294</v>
      </c>
      <c r="Q1012">
        <f t="shared" si="47"/>
        <v>2016</v>
      </c>
      <c r="R1012" t="s">
        <v>8348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 s="12">
        <v>1418938395</v>
      </c>
      <c r="J1013" s="12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45"/>
        <v>41991.898090277777</v>
      </c>
      <c r="P1013" s="10">
        <f t="shared" si="46"/>
        <v>41946.898090277777</v>
      </c>
      <c r="Q1013">
        <f t="shared" si="47"/>
        <v>2014</v>
      </c>
      <c r="R1013" t="s">
        <v>8348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 s="12">
        <v>1485254052</v>
      </c>
      <c r="J1014" s="12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45"/>
        <v>42759.440416666665</v>
      </c>
      <c r="P1014" s="10">
        <f t="shared" si="46"/>
        <v>42714.440416666665</v>
      </c>
      <c r="Q1014">
        <f t="shared" si="47"/>
        <v>2016</v>
      </c>
      <c r="R1014" t="s">
        <v>8348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 s="12">
        <v>1451419200</v>
      </c>
      <c r="J1015" s="12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45"/>
        <v>42367.833333333328</v>
      </c>
      <c r="P1015" s="10">
        <f t="shared" si="46"/>
        <v>42339.833981481483</v>
      </c>
      <c r="Q1015">
        <f t="shared" si="47"/>
        <v>2015</v>
      </c>
      <c r="R1015" t="s">
        <v>8348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 s="12">
        <v>1420070615</v>
      </c>
      <c r="J1016" s="12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45"/>
        <v>42005.002488425926</v>
      </c>
      <c r="P1016" s="10">
        <f t="shared" si="46"/>
        <v>41955.002488425926</v>
      </c>
      <c r="Q1016">
        <f t="shared" si="47"/>
        <v>2014</v>
      </c>
      <c r="R1016" t="s">
        <v>8348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 s="12">
        <v>1448489095</v>
      </c>
      <c r="J1017" s="12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45"/>
        <v>42333.920081018514</v>
      </c>
      <c r="P1017" s="10">
        <f t="shared" si="46"/>
        <v>42303.878414351857</v>
      </c>
      <c r="Q1017">
        <f t="shared" si="47"/>
        <v>2015</v>
      </c>
      <c r="R1017" t="s">
        <v>8348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 s="12">
        <v>1459992856</v>
      </c>
      <c r="J1018" s="12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45"/>
        <v>42467.065462962964</v>
      </c>
      <c r="P1018" s="10">
        <f t="shared" si="46"/>
        <v>42422.107129629629</v>
      </c>
      <c r="Q1018">
        <f t="shared" si="47"/>
        <v>2016</v>
      </c>
      <c r="R1018" t="s">
        <v>8348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 s="12">
        <v>1448125935</v>
      </c>
      <c r="J1019" s="12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45"/>
        <v>42329.716840277775</v>
      </c>
      <c r="P1019" s="10">
        <f t="shared" si="46"/>
        <v>42289.675173611111</v>
      </c>
      <c r="Q1019">
        <f t="shared" si="47"/>
        <v>2015</v>
      </c>
      <c r="R1019" t="s">
        <v>8348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 s="12">
        <v>1468496933</v>
      </c>
      <c r="J1020" s="12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45"/>
        <v>42565.492280092592</v>
      </c>
      <c r="P1020" s="10">
        <f t="shared" si="46"/>
        <v>42535.492280092592</v>
      </c>
      <c r="Q1020">
        <f t="shared" si="47"/>
        <v>2016</v>
      </c>
      <c r="R1020" t="s">
        <v>8348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 s="12">
        <v>1423092149</v>
      </c>
      <c r="J1021" s="12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45"/>
        <v>42039.973946759259</v>
      </c>
      <c r="P1021" s="10">
        <f t="shared" si="46"/>
        <v>42009.973946759259</v>
      </c>
      <c r="Q1021">
        <f t="shared" si="47"/>
        <v>2015</v>
      </c>
      <c r="R1021" t="s">
        <v>8348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 s="12">
        <v>1433206020</v>
      </c>
      <c r="J1022" s="1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45"/>
        <v>42157.032638888893</v>
      </c>
      <c r="P1022" s="10">
        <f t="shared" si="46"/>
        <v>42127.069548611107</v>
      </c>
      <c r="Q1022">
        <f t="shared" si="47"/>
        <v>2015</v>
      </c>
      <c r="R1022" t="s">
        <v>8348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 s="12">
        <v>1445054400</v>
      </c>
      <c r="J1023" s="12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45"/>
        <v>42294.166666666672</v>
      </c>
      <c r="P1023" s="10">
        <f t="shared" si="46"/>
        <v>42271.251979166671</v>
      </c>
      <c r="Q1023">
        <f t="shared" si="47"/>
        <v>2015</v>
      </c>
      <c r="R1023" t="s">
        <v>8348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 s="12">
        <v>1431876677</v>
      </c>
      <c r="J1024" s="12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45"/>
        <v>42141.646724537037</v>
      </c>
      <c r="P1024" s="10">
        <f t="shared" si="46"/>
        <v>42111.646724537037</v>
      </c>
      <c r="Q1024">
        <f t="shared" si="47"/>
        <v>2015</v>
      </c>
      <c r="R1024" t="s">
        <v>8348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 s="12">
        <v>1434837861</v>
      </c>
      <c r="J1025" s="12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45"/>
        <v>42175.919687500005</v>
      </c>
      <c r="P1025" s="10">
        <f t="shared" si="46"/>
        <v>42145.919687500005</v>
      </c>
      <c r="Q1025">
        <f t="shared" si="47"/>
        <v>2015</v>
      </c>
      <c r="R1025" t="s">
        <v>8348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 s="12">
        <v>1454248563</v>
      </c>
      <c r="J1026" s="12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45"/>
        <v>42400.580590277779</v>
      </c>
      <c r="P1026" s="10">
        <f t="shared" si="46"/>
        <v>42370.580590277779</v>
      </c>
      <c r="Q1026">
        <f t="shared" si="47"/>
        <v>2016</v>
      </c>
      <c r="R1026" t="s">
        <v>8348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 s="12">
        <v>1426532437</v>
      </c>
      <c r="J1027" s="12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48">DATE(1970,1,1)+I1027/86400</f>
        <v>42079.792094907403</v>
      </c>
      <c r="P1027" s="10">
        <f t="shared" ref="P1027:P1090" si="49">DATE(1970,1,1)+J1027/86400</f>
        <v>42049.833761574075</v>
      </c>
      <c r="Q1027">
        <f t="shared" ref="Q1027:Q1090" si="50">YEAR(P:P)</f>
        <v>2015</v>
      </c>
      <c r="R1027" t="s">
        <v>8348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 s="12">
        <v>1459414016</v>
      </c>
      <c r="J1028" s="12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48"/>
        <v>42460.365925925929</v>
      </c>
      <c r="P1028" s="10">
        <f t="shared" si="49"/>
        <v>42426.407592592594</v>
      </c>
      <c r="Q1028">
        <f t="shared" si="50"/>
        <v>2016</v>
      </c>
      <c r="R1028" t="s">
        <v>8348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 s="12">
        <v>1414025347</v>
      </c>
      <c r="J1029" s="12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48"/>
        <v>41935.034108796295</v>
      </c>
      <c r="P1029" s="10">
        <f t="shared" si="49"/>
        <v>41905.034108796295</v>
      </c>
      <c r="Q1029">
        <f t="shared" si="50"/>
        <v>2014</v>
      </c>
      <c r="R1029" t="s">
        <v>8348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 s="12">
        <v>1488830400</v>
      </c>
      <c r="J1030" s="12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48"/>
        <v>42800.833333333328</v>
      </c>
      <c r="P1030" s="10">
        <f t="shared" si="49"/>
        <v>42755.627372685187</v>
      </c>
      <c r="Q1030">
        <f t="shared" si="50"/>
        <v>2017</v>
      </c>
      <c r="R1030" t="s">
        <v>8348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 s="12">
        <v>1428184740</v>
      </c>
      <c r="J1031" s="12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48"/>
        <v>42098.915972222225</v>
      </c>
      <c r="P1031" s="10">
        <f t="shared" si="49"/>
        <v>42044.711886574078</v>
      </c>
      <c r="Q1031">
        <f t="shared" si="50"/>
        <v>2015</v>
      </c>
      <c r="R1031" t="s">
        <v>8348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 s="12">
        <v>1473680149</v>
      </c>
      <c r="J1032" s="1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48"/>
        <v>42625.483206018514</v>
      </c>
      <c r="P1032" s="10">
        <f t="shared" si="49"/>
        <v>42611.483206018514</v>
      </c>
      <c r="Q1032">
        <f t="shared" si="50"/>
        <v>2016</v>
      </c>
      <c r="R1032" t="s">
        <v>8348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 s="12">
        <v>1450290010</v>
      </c>
      <c r="J1033" s="12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48"/>
        <v>42354.764004629629</v>
      </c>
      <c r="P1033" s="10">
        <f t="shared" si="49"/>
        <v>42324.764004629629</v>
      </c>
      <c r="Q1033">
        <f t="shared" si="50"/>
        <v>2015</v>
      </c>
      <c r="R1033" t="s">
        <v>8348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 s="12">
        <v>1466697625</v>
      </c>
      <c r="J1034" s="12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48"/>
        <v>42544.666956018518</v>
      </c>
      <c r="P1034" s="10">
        <f t="shared" si="49"/>
        <v>42514.666956018518</v>
      </c>
      <c r="Q1034">
        <f t="shared" si="50"/>
        <v>2016</v>
      </c>
      <c r="R1034" t="s">
        <v>8348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 s="12">
        <v>1481564080</v>
      </c>
      <c r="J1035" s="12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48"/>
        <v>42716.732407407406</v>
      </c>
      <c r="P1035" s="10">
        <f t="shared" si="49"/>
        <v>42688.732407407406</v>
      </c>
      <c r="Q1035">
        <f t="shared" si="50"/>
        <v>2016</v>
      </c>
      <c r="R1035" t="s">
        <v>8348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 s="12">
        <v>1470369540</v>
      </c>
      <c r="J1036" s="12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48"/>
        <v>42587.165972222225</v>
      </c>
      <c r="P1036" s="10">
        <f t="shared" si="49"/>
        <v>42555.166712962964</v>
      </c>
      <c r="Q1036">
        <f t="shared" si="50"/>
        <v>2016</v>
      </c>
      <c r="R1036" t="s">
        <v>8348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 s="12">
        <v>1423668220</v>
      </c>
      <c r="J1037" s="12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48"/>
        <v>42046.641435185185</v>
      </c>
      <c r="P1037" s="10">
        <f t="shared" si="49"/>
        <v>42016.641435185185</v>
      </c>
      <c r="Q1037">
        <f t="shared" si="50"/>
        <v>2015</v>
      </c>
      <c r="R1037" t="s">
        <v>8348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 s="12">
        <v>1357545600</v>
      </c>
      <c r="J1038" s="12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48"/>
        <v>41281.333333333336</v>
      </c>
      <c r="P1038" s="10">
        <f t="shared" si="49"/>
        <v>41249.448958333334</v>
      </c>
      <c r="Q1038">
        <f t="shared" si="50"/>
        <v>2012</v>
      </c>
      <c r="R1038" t="s">
        <v>8348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 s="12">
        <v>1431925200</v>
      </c>
      <c r="J1039" s="12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48"/>
        <v>42142.208333333328</v>
      </c>
      <c r="P1039" s="10">
        <f t="shared" si="49"/>
        <v>42119.822476851856</v>
      </c>
      <c r="Q1039">
        <f t="shared" si="50"/>
        <v>2015</v>
      </c>
      <c r="R1039" t="s">
        <v>8348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 s="12">
        <v>1458362023</v>
      </c>
      <c r="J1040" s="12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48"/>
        <v>42448.190081018518</v>
      </c>
      <c r="P1040" s="10">
        <f t="shared" si="49"/>
        <v>42418.231747685189</v>
      </c>
      <c r="Q1040">
        <f t="shared" si="50"/>
        <v>2016</v>
      </c>
      <c r="R1040" t="s">
        <v>8348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 s="12">
        <v>1481615940</v>
      </c>
      <c r="J1041" s="12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48"/>
        <v>42717.332638888889</v>
      </c>
      <c r="P1041" s="10">
        <f t="shared" si="49"/>
        <v>42692.109328703707</v>
      </c>
      <c r="Q1041">
        <f t="shared" si="50"/>
        <v>2016</v>
      </c>
      <c r="R1041" t="s">
        <v>8348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 s="12">
        <v>1472317209</v>
      </c>
      <c r="J1042" s="1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48"/>
        <v>42609.708437499998</v>
      </c>
      <c r="P1042" s="10">
        <f t="shared" si="49"/>
        <v>42579.708437499998</v>
      </c>
      <c r="Q1042">
        <f t="shared" si="50"/>
        <v>2016</v>
      </c>
      <c r="R1042" t="s">
        <v>8348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 s="12">
        <v>1406769992</v>
      </c>
      <c r="J1043" s="12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48"/>
        <v>41851.06009259259</v>
      </c>
      <c r="P1043" s="10">
        <f t="shared" si="49"/>
        <v>41831.06009259259</v>
      </c>
      <c r="Q1043">
        <f t="shared" si="50"/>
        <v>2014</v>
      </c>
      <c r="R1043" t="s">
        <v>8348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 s="12">
        <v>1410516000</v>
      </c>
      <c r="J1044" s="12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48"/>
        <v>41894.416666666664</v>
      </c>
      <c r="P1044" s="10">
        <f t="shared" si="49"/>
        <v>41851.696157407408</v>
      </c>
      <c r="Q1044">
        <f t="shared" si="50"/>
        <v>2014</v>
      </c>
      <c r="R1044" t="s">
        <v>8348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 s="12">
        <v>1432101855</v>
      </c>
      <c r="J1045" s="12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48"/>
        <v>42144.252951388888</v>
      </c>
      <c r="P1045" s="10">
        <f t="shared" si="49"/>
        <v>42114.252951388888</v>
      </c>
      <c r="Q1045">
        <f t="shared" si="50"/>
        <v>2015</v>
      </c>
      <c r="R1045" t="s">
        <v>8348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 s="12">
        <v>1425587220</v>
      </c>
      <c r="J1046" s="12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48"/>
        <v>42068.852083333331</v>
      </c>
      <c r="P1046" s="10">
        <f t="shared" si="49"/>
        <v>42011.925937499997</v>
      </c>
      <c r="Q1046">
        <f t="shared" si="50"/>
        <v>2015</v>
      </c>
      <c r="R1046" t="s">
        <v>8348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 s="12">
        <v>1408827550</v>
      </c>
      <c r="J1047" s="12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48"/>
        <v>41874.874421296292</v>
      </c>
      <c r="P1047" s="10">
        <f t="shared" si="49"/>
        <v>41844.874421296292</v>
      </c>
      <c r="Q1047">
        <f t="shared" si="50"/>
        <v>2014</v>
      </c>
      <c r="R1047" t="s">
        <v>8348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 s="12">
        <v>1451161560</v>
      </c>
      <c r="J1048" s="12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48"/>
        <v>42364.851388888885</v>
      </c>
      <c r="P1048" s="10">
        <f t="shared" si="49"/>
        <v>42319.851388888885</v>
      </c>
      <c r="Q1048">
        <f t="shared" si="50"/>
        <v>2015</v>
      </c>
      <c r="R1048" t="s">
        <v>8348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 s="12">
        <v>1415219915</v>
      </c>
      <c r="J1049" s="12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48"/>
        <v>41948.860127314816</v>
      </c>
      <c r="P1049" s="10">
        <f t="shared" si="49"/>
        <v>41918.818460648152</v>
      </c>
      <c r="Q1049">
        <f t="shared" si="50"/>
        <v>2014</v>
      </c>
      <c r="R1049" t="s">
        <v>8348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 s="12">
        <v>1474766189</v>
      </c>
      <c r="J1050" s="12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48"/>
        <v>42638.053113425922</v>
      </c>
      <c r="P1050" s="10">
        <f t="shared" si="49"/>
        <v>42598.053113425922</v>
      </c>
      <c r="Q1050">
        <f t="shared" si="50"/>
        <v>2016</v>
      </c>
      <c r="R1050" t="s">
        <v>8348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 s="12">
        <v>1455272445</v>
      </c>
      <c r="J1051" s="12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48"/>
        <v>42412.431076388893</v>
      </c>
      <c r="P1051" s="10">
        <f t="shared" si="49"/>
        <v>42382.431076388893</v>
      </c>
      <c r="Q1051">
        <f t="shared" si="50"/>
        <v>2016</v>
      </c>
      <c r="R1051" t="s">
        <v>8348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 s="12">
        <v>1442257677</v>
      </c>
      <c r="J1052" s="1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48"/>
        <v>42261.7971875</v>
      </c>
      <c r="P1052" s="10">
        <f t="shared" si="49"/>
        <v>42231.7971875</v>
      </c>
      <c r="Q1052">
        <f t="shared" si="50"/>
        <v>2015</v>
      </c>
      <c r="R1052" t="s">
        <v>8348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 s="12">
        <v>1409098825</v>
      </c>
      <c r="J1053" s="12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48"/>
        <v>41878.014178240745</v>
      </c>
      <c r="P1053" s="10">
        <f t="shared" si="49"/>
        <v>41850.014178240745</v>
      </c>
      <c r="Q1053">
        <f t="shared" si="50"/>
        <v>2014</v>
      </c>
      <c r="R1053" t="s">
        <v>8348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 s="12">
        <v>1465243740</v>
      </c>
      <c r="J1054" s="12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48"/>
        <v>42527.839583333334</v>
      </c>
      <c r="P1054" s="10">
        <f t="shared" si="49"/>
        <v>42483.797395833331</v>
      </c>
      <c r="Q1054">
        <f t="shared" si="50"/>
        <v>2016</v>
      </c>
      <c r="R1054" t="s">
        <v>8348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 s="12">
        <v>1488773332</v>
      </c>
      <c r="J1055" s="12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48"/>
        <v>42800.172824074078</v>
      </c>
      <c r="P1055" s="10">
        <f t="shared" si="49"/>
        <v>42775.172824074078</v>
      </c>
      <c r="Q1055">
        <f t="shared" si="50"/>
        <v>2017</v>
      </c>
      <c r="R1055" t="s">
        <v>8348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 s="12">
        <v>1407708000</v>
      </c>
      <c r="J1056" s="12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48"/>
        <v>41861.916666666664</v>
      </c>
      <c r="P1056" s="10">
        <f t="shared" si="49"/>
        <v>41831.851840277777</v>
      </c>
      <c r="Q1056">
        <f t="shared" si="50"/>
        <v>2014</v>
      </c>
      <c r="R1056" t="s">
        <v>8348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 s="12">
        <v>1457394545</v>
      </c>
      <c r="J1057" s="12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48"/>
        <v>42436.992418981477</v>
      </c>
      <c r="P1057" s="10">
        <f t="shared" si="49"/>
        <v>42406.992418981477</v>
      </c>
      <c r="Q1057">
        <f t="shared" si="50"/>
        <v>2016</v>
      </c>
      <c r="R1057" t="s">
        <v>8348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 s="12">
        <v>1429892177</v>
      </c>
      <c r="J1058" s="12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48"/>
        <v>42118.677974537037</v>
      </c>
      <c r="P1058" s="10">
        <f t="shared" si="49"/>
        <v>42058.719641203701</v>
      </c>
      <c r="Q1058">
        <f t="shared" si="50"/>
        <v>2015</v>
      </c>
      <c r="R1058" t="s">
        <v>8348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 s="12">
        <v>1480888483</v>
      </c>
      <c r="J1059" s="12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48"/>
        <v>42708.912997685184</v>
      </c>
      <c r="P1059" s="10">
        <f t="shared" si="49"/>
        <v>42678.871331018519</v>
      </c>
      <c r="Q1059">
        <f t="shared" si="50"/>
        <v>2016</v>
      </c>
      <c r="R1059" t="s">
        <v>8348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 s="12">
        <v>1427328000</v>
      </c>
      <c r="J1060" s="12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48"/>
        <v>42089</v>
      </c>
      <c r="P1060" s="10">
        <f t="shared" si="49"/>
        <v>42047.900960648149</v>
      </c>
      <c r="Q1060">
        <f t="shared" si="50"/>
        <v>2015</v>
      </c>
      <c r="R1060" t="s">
        <v>8348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 s="12">
        <v>1426269456</v>
      </c>
      <c r="J1061" s="12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48"/>
        <v>42076.748333333337</v>
      </c>
      <c r="P1061" s="10">
        <f t="shared" si="49"/>
        <v>42046.79</v>
      </c>
      <c r="Q1061">
        <f t="shared" si="50"/>
        <v>2015</v>
      </c>
      <c r="R1061" t="s">
        <v>8348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 s="12">
        <v>1429134893</v>
      </c>
      <c r="J1062" s="1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48"/>
        <v>42109.913113425922</v>
      </c>
      <c r="P1062" s="10">
        <f t="shared" si="49"/>
        <v>42079.913113425922</v>
      </c>
      <c r="Q1062">
        <f t="shared" si="50"/>
        <v>2015</v>
      </c>
      <c r="R1062" t="s">
        <v>8348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 s="12">
        <v>1462150800</v>
      </c>
      <c r="J1063" s="12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48"/>
        <v>42492.041666666672</v>
      </c>
      <c r="P1063" s="10">
        <f t="shared" si="49"/>
        <v>42432.276712962965</v>
      </c>
      <c r="Q1063">
        <f t="shared" si="50"/>
        <v>2016</v>
      </c>
      <c r="R1063" t="s">
        <v>8348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 s="12">
        <v>1468351341</v>
      </c>
      <c r="J1064" s="12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48"/>
        <v>42563.807187500002</v>
      </c>
      <c r="P1064" s="10">
        <f t="shared" si="49"/>
        <v>42556.807187500002</v>
      </c>
      <c r="Q1064">
        <f t="shared" si="50"/>
        <v>2016</v>
      </c>
      <c r="R1064" t="s">
        <v>8348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 s="12">
        <v>1472604262</v>
      </c>
      <c r="J1065" s="12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48"/>
        <v>42613.030810185184</v>
      </c>
      <c r="P1065" s="10">
        <f t="shared" si="49"/>
        <v>42583.030810185184</v>
      </c>
      <c r="Q1065">
        <f t="shared" si="50"/>
        <v>2016</v>
      </c>
      <c r="R1065" t="s">
        <v>8348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 s="12">
        <v>1373174903</v>
      </c>
      <c r="J1066" s="12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48"/>
        <v>41462.228043981479</v>
      </c>
      <c r="P1066" s="10">
        <f t="shared" si="49"/>
        <v>41417.228043981479</v>
      </c>
      <c r="Q1066">
        <f t="shared" si="50"/>
        <v>2013</v>
      </c>
      <c r="R1066" t="s">
        <v>8348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 s="12">
        <v>1392800922</v>
      </c>
      <c r="J1067" s="12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48"/>
        <v>41689.381041666667</v>
      </c>
      <c r="P1067" s="10">
        <f t="shared" si="49"/>
        <v>41661.381041666667</v>
      </c>
      <c r="Q1067">
        <f t="shared" si="50"/>
        <v>2014</v>
      </c>
      <c r="R1067" t="s">
        <v>8348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 s="12">
        <v>1375657582</v>
      </c>
      <c r="J1068" s="12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48"/>
        <v>41490.962754629625</v>
      </c>
      <c r="P1068" s="10">
        <f t="shared" si="49"/>
        <v>41445.962754629625</v>
      </c>
      <c r="Q1068">
        <f t="shared" si="50"/>
        <v>2013</v>
      </c>
      <c r="R1068" t="s">
        <v>8348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 s="12">
        <v>1387657931</v>
      </c>
      <c r="J1069" s="12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48"/>
        <v>41629.855682870373</v>
      </c>
      <c r="P1069" s="10">
        <f t="shared" si="49"/>
        <v>41599.855682870373</v>
      </c>
      <c r="Q1069">
        <f t="shared" si="50"/>
        <v>2013</v>
      </c>
      <c r="R1069" t="s">
        <v>8348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 s="12">
        <v>1460274864</v>
      </c>
      <c r="J1070" s="12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48"/>
        <v>42470.329444444447</v>
      </c>
      <c r="P1070" s="10">
        <f t="shared" si="49"/>
        <v>42440.371111111112</v>
      </c>
      <c r="Q1070">
        <f t="shared" si="50"/>
        <v>2016</v>
      </c>
      <c r="R1070" t="s">
        <v>8348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 s="12">
        <v>1385447459</v>
      </c>
      <c r="J1071" s="12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48"/>
        <v>41604.271516203706</v>
      </c>
      <c r="P1071" s="10">
        <f t="shared" si="49"/>
        <v>41572.229849537034</v>
      </c>
      <c r="Q1071">
        <f t="shared" si="50"/>
        <v>2013</v>
      </c>
      <c r="R1071" t="s">
        <v>8348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 s="12">
        <v>1349050622</v>
      </c>
      <c r="J1072" s="1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48"/>
        <v>41183.011828703704</v>
      </c>
      <c r="P1072" s="10">
        <f t="shared" si="49"/>
        <v>41163.011828703704</v>
      </c>
      <c r="Q1072">
        <f t="shared" si="50"/>
        <v>2012</v>
      </c>
      <c r="R1072" t="s">
        <v>8348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 s="12">
        <v>1447787093</v>
      </c>
      <c r="J1073" s="12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48"/>
        <v>42325.795057870375</v>
      </c>
      <c r="P1073" s="10">
        <f t="shared" si="49"/>
        <v>42295.753391203703</v>
      </c>
      <c r="Q1073">
        <f t="shared" si="50"/>
        <v>2015</v>
      </c>
      <c r="R1073" t="s">
        <v>8348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 s="12">
        <v>1391630297</v>
      </c>
      <c r="J1074" s="12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48"/>
        <v>41675.832141203704</v>
      </c>
      <c r="P1074" s="10">
        <f t="shared" si="49"/>
        <v>41645.832141203704</v>
      </c>
      <c r="Q1074">
        <f t="shared" si="50"/>
        <v>2014</v>
      </c>
      <c r="R1074" t="s">
        <v>8348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 s="12">
        <v>1318806541</v>
      </c>
      <c r="J1075" s="12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48"/>
        <v>40832.964594907404</v>
      </c>
      <c r="P1075" s="10">
        <f t="shared" si="49"/>
        <v>40802.964594907404</v>
      </c>
      <c r="Q1075">
        <f t="shared" si="50"/>
        <v>2011</v>
      </c>
      <c r="R1075" t="s">
        <v>8348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 s="12">
        <v>1388808545</v>
      </c>
      <c r="J1076" s="12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48"/>
        <v>41643.172974537039</v>
      </c>
      <c r="P1076" s="10">
        <f t="shared" si="49"/>
        <v>41613.172974537039</v>
      </c>
      <c r="Q1076">
        <f t="shared" si="50"/>
        <v>2013</v>
      </c>
      <c r="R1076" t="s">
        <v>8348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 s="12">
        <v>1336340516</v>
      </c>
      <c r="J1077" s="12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48"/>
        <v>41035.904120370367</v>
      </c>
      <c r="P1077" s="10">
        <f t="shared" si="49"/>
        <v>41005.904120370367</v>
      </c>
      <c r="Q1077">
        <f t="shared" si="50"/>
        <v>2012</v>
      </c>
      <c r="R1077" t="s">
        <v>8348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 s="12">
        <v>1410426250</v>
      </c>
      <c r="J1078" s="12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48"/>
        <v>41893.377893518518</v>
      </c>
      <c r="P1078" s="10">
        <f t="shared" si="49"/>
        <v>41838.377893518518</v>
      </c>
      <c r="Q1078">
        <f t="shared" si="50"/>
        <v>2014</v>
      </c>
      <c r="R1078" t="s">
        <v>8348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 s="12">
        <v>1452744011</v>
      </c>
      <c r="J1079" s="12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48"/>
        <v>42383.16679398148</v>
      </c>
      <c r="P1079" s="10">
        <f t="shared" si="49"/>
        <v>42353.16679398148</v>
      </c>
      <c r="Q1079">
        <f t="shared" si="50"/>
        <v>2015</v>
      </c>
      <c r="R1079" t="s">
        <v>8348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 s="12">
        <v>1311309721</v>
      </c>
      <c r="J1080" s="12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48"/>
        <v>40746.195844907408</v>
      </c>
      <c r="P1080" s="10">
        <f t="shared" si="49"/>
        <v>40701.195844907408</v>
      </c>
      <c r="Q1080">
        <f t="shared" si="50"/>
        <v>2011</v>
      </c>
      <c r="R1080" t="s">
        <v>8348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 s="12">
        <v>1463232936</v>
      </c>
      <c r="J1081" s="12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48"/>
        <v>42504.566388888888</v>
      </c>
      <c r="P1081" s="10">
        <f t="shared" si="49"/>
        <v>42479.566388888888</v>
      </c>
      <c r="Q1081">
        <f t="shared" si="50"/>
        <v>2016</v>
      </c>
      <c r="R1081" t="s">
        <v>8348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 s="12">
        <v>1399778333</v>
      </c>
      <c r="J1082" s="1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48"/>
        <v>41770.138113425928</v>
      </c>
      <c r="P1082" s="10">
        <f t="shared" si="49"/>
        <v>41740.138113425928</v>
      </c>
      <c r="Q1082">
        <f t="shared" si="50"/>
        <v>2014</v>
      </c>
      <c r="R1082" t="s">
        <v>8348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 s="12">
        <v>1422483292</v>
      </c>
      <c r="J1083" s="12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48"/>
        <v>42032.926990740743</v>
      </c>
      <c r="P1083" s="10">
        <f t="shared" si="49"/>
        <v>42002.926990740743</v>
      </c>
      <c r="Q1083">
        <f t="shared" si="50"/>
        <v>2014</v>
      </c>
      <c r="R1083" t="s">
        <v>8348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 s="12">
        <v>1344635088</v>
      </c>
      <c r="J1084" s="12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48"/>
        <v>41131.906111111108</v>
      </c>
      <c r="P1084" s="10">
        <f t="shared" si="49"/>
        <v>41101.906111111108</v>
      </c>
      <c r="Q1084">
        <f t="shared" si="50"/>
        <v>2012</v>
      </c>
      <c r="R1084" t="s">
        <v>8348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 s="12">
        <v>1406994583</v>
      </c>
      <c r="J1085" s="12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48"/>
        <v>41853.659525462965</v>
      </c>
      <c r="P1085" s="10">
        <f t="shared" si="49"/>
        <v>41793.659525462965</v>
      </c>
      <c r="Q1085">
        <f t="shared" si="50"/>
        <v>2014</v>
      </c>
      <c r="R1085" t="s">
        <v>8348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 s="12">
        <v>1407534804</v>
      </c>
      <c r="J1086" s="12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48"/>
        <v>41859.912083333329</v>
      </c>
      <c r="P1086" s="10">
        <f t="shared" si="49"/>
        <v>41829.912083333329</v>
      </c>
      <c r="Q1086">
        <f t="shared" si="50"/>
        <v>2014</v>
      </c>
      <c r="R1086" t="s">
        <v>8348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 s="12">
        <v>1457967975</v>
      </c>
      <c r="J1087" s="12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48"/>
        <v>42443.629340277781</v>
      </c>
      <c r="P1087" s="10">
        <f t="shared" si="49"/>
        <v>42413.671006944445</v>
      </c>
      <c r="Q1087">
        <f t="shared" si="50"/>
        <v>2016</v>
      </c>
      <c r="R1087" t="s">
        <v>8348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 s="12">
        <v>1408913291</v>
      </c>
      <c r="J1088" s="12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48"/>
        <v>41875.866793981484</v>
      </c>
      <c r="P1088" s="10">
        <f t="shared" si="49"/>
        <v>41845.866793981484</v>
      </c>
      <c r="Q1088">
        <f t="shared" si="50"/>
        <v>2014</v>
      </c>
      <c r="R1088" t="s">
        <v>8348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 s="12">
        <v>1402852087</v>
      </c>
      <c r="J1089" s="12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48"/>
        <v>41805.713969907403</v>
      </c>
      <c r="P1089" s="10">
        <f t="shared" si="49"/>
        <v>41775.713969907403</v>
      </c>
      <c r="Q1089">
        <f t="shared" si="50"/>
        <v>2014</v>
      </c>
      <c r="R1089" t="s">
        <v>8348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 s="12">
        <v>1398366667</v>
      </c>
      <c r="J1090" s="12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48"/>
        <v>41753.799386574072</v>
      </c>
      <c r="P1090" s="10">
        <f t="shared" si="49"/>
        <v>41723.799386574072</v>
      </c>
      <c r="Q1090">
        <f t="shared" si="50"/>
        <v>2014</v>
      </c>
      <c r="R1090" t="s">
        <v>8348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 s="12">
        <v>1435293175</v>
      </c>
      <c r="J1091" s="12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51">DATE(1970,1,1)+I1091/86400</f>
        <v>42181.189525462964</v>
      </c>
      <c r="P1091" s="10">
        <f t="shared" ref="P1091:P1154" si="52">DATE(1970,1,1)+J1091/86400</f>
        <v>42151.189525462964</v>
      </c>
      <c r="Q1091">
        <f t="shared" ref="Q1091:Q1154" si="53">YEAR(P:P)</f>
        <v>2015</v>
      </c>
      <c r="R1091" t="s">
        <v>8348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 s="12">
        <v>1432873653</v>
      </c>
      <c r="J1092" s="1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51"/>
        <v>42153.185798611114</v>
      </c>
      <c r="P1092" s="10">
        <f t="shared" si="52"/>
        <v>42123.185798611114</v>
      </c>
      <c r="Q1092">
        <f t="shared" si="53"/>
        <v>2015</v>
      </c>
      <c r="R1092" t="s">
        <v>8348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 s="12">
        <v>1460313672</v>
      </c>
      <c r="J1093" s="12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51"/>
        <v>42470.778611111113</v>
      </c>
      <c r="P1093" s="10">
        <f t="shared" si="52"/>
        <v>42440.820277777777</v>
      </c>
      <c r="Q1093">
        <f t="shared" si="53"/>
        <v>2016</v>
      </c>
      <c r="R1093" t="s">
        <v>8348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 s="12">
        <v>1357432638</v>
      </c>
      <c r="J1094" s="12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51"/>
        <v>41280.025902777779</v>
      </c>
      <c r="P1094" s="10">
        <f t="shared" si="52"/>
        <v>41250.025902777779</v>
      </c>
      <c r="Q1094">
        <f t="shared" si="53"/>
        <v>2012</v>
      </c>
      <c r="R1094" t="s">
        <v>8348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 s="12">
        <v>1455232937</v>
      </c>
      <c r="J1095" s="12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51"/>
        <v>42411.973807870367</v>
      </c>
      <c r="P1095" s="10">
        <f t="shared" si="52"/>
        <v>42396.973807870367</v>
      </c>
      <c r="Q1095">
        <f t="shared" si="53"/>
        <v>2016</v>
      </c>
      <c r="R1095" t="s">
        <v>8348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 s="12">
        <v>1318180033</v>
      </c>
      <c r="J1096" s="12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51"/>
        <v>40825.71334490741</v>
      </c>
      <c r="P1096" s="10">
        <f t="shared" si="52"/>
        <v>40795.71334490741</v>
      </c>
      <c r="Q1096">
        <f t="shared" si="53"/>
        <v>2011</v>
      </c>
      <c r="R1096" t="s">
        <v>8348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 s="12">
        <v>1377867220</v>
      </c>
      <c r="J1097" s="12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51"/>
        <v>41516.537268518521</v>
      </c>
      <c r="P1097" s="10">
        <f t="shared" si="52"/>
        <v>41486.537268518521</v>
      </c>
      <c r="Q1097">
        <f t="shared" si="53"/>
        <v>2013</v>
      </c>
      <c r="R1097" t="s">
        <v>8348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 s="12">
        <v>1412393400</v>
      </c>
      <c r="J1098" s="12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51"/>
        <v>41916.145833333336</v>
      </c>
      <c r="P1098" s="10">
        <f t="shared" si="52"/>
        <v>41885.51798611111</v>
      </c>
      <c r="Q1098">
        <f t="shared" si="53"/>
        <v>2014</v>
      </c>
      <c r="R1098" t="s">
        <v>8348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 s="12">
        <v>1393786877</v>
      </c>
      <c r="J1099" s="12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51"/>
        <v>41700.792557870373</v>
      </c>
      <c r="P1099" s="10">
        <f t="shared" si="52"/>
        <v>41660.792557870373</v>
      </c>
      <c r="Q1099">
        <f t="shared" si="53"/>
        <v>2014</v>
      </c>
      <c r="R1099" t="s">
        <v>8348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 s="12">
        <v>1397413095</v>
      </c>
      <c r="J1100" s="12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51"/>
        <v>41742.762673611112</v>
      </c>
      <c r="P1100" s="10">
        <f t="shared" si="52"/>
        <v>41712.762673611112</v>
      </c>
      <c r="Q1100">
        <f t="shared" si="53"/>
        <v>2014</v>
      </c>
      <c r="R1100" t="s">
        <v>8348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 s="12">
        <v>1431547468</v>
      </c>
      <c r="J1101" s="12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51"/>
        <v>42137.836435185185</v>
      </c>
      <c r="P1101" s="10">
        <f t="shared" si="52"/>
        <v>42107.836435185185</v>
      </c>
      <c r="Q1101">
        <f t="shared" si="53"/>
        <v>2015</v>
      </c>
      <c r="R1101" t="s">
        <v>8348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 s="12">
        <v>1455417571</v>
      </c>
      <c r="J1102" s="1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51"/>
        <v>42414.110775462963</v>
      </c>
      <c r="P1102" s="10">
        <f t="shared" si="52"/>
        <v>42384.110775462963</v>
      </c>
      <c r="Q1102">
        <f t="shared" si="53"/>
        <v>2016</v>
      </c>
      <c r="R1102" t="s">
        <v>8348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 s="12">
        <v>1468519920</v>
      </c>
      <c r="J1103" s="12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51"/>
        <v>42565.758333333331</v>
      </c>
      <c r="P1103" s="10">
        <f t="shared" si="52"/>
        <v>42538.77243055556</v>
      </c>
      <c r="Q1103">
        <f t="shared" si="53"/>
        <v>2016</v>
      </c>
      <c r="R1103" t="s">
        <v>8348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 s="12">
        <v>1386568740</v>
      </c>
      <c r="J1104" s="12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51"/>
        <v>41617.249305555553</v>
      </c>
      <c r="P1104" s="10">
        <f t="shared" si="52"/>
        <v>41577.045428240745</v>
      </c>
      <c r="Q1104">
        <f t="shared" si="53"/>
        <v>2013</v>
      </c>
      <c r="R1104" t="s">
        <v>8348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 s="12">
        <v>1466227190</v>
      </c>
      <c r="J1105" s="12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51"/>
        <v>42539.22210648148</v>
      </c>
      <c r="P1105" s="10">
        <f t="shared" si="52"/>
        <v>42479.22210648148</v>
      </c>
      <c r="Q1105">
        <f t="shared" si="53"/>
        <v>2016</v>
      </c>
      <c r="R1105" t="s">
        <v>8348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 s="12">
        <v>1402480221</v>
      </c>
      <c r="J1106" s="12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51"/>
        <v>41801.40996527778</v>
      </c>
      <c r="P1106" s="10">
        <f t="shared" si="52"/>
        <v>41771.40996527778</v>
      </c>
      <c r="Q1106">
        <f t="shared" si="53"/>
        <v>2014</v>
      </c>
      <c r="R1106" t="s">
        <v>8348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 s="12">
        <v>1395627327</v>
      </c>
      <c r="J1107" s="12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51"/>
        <v>41722.0940625</v>
      </c>
      <c r="P1107" s="10">
        <f t="shared" si="52"/>
        <v>41692.135729166665</v>
      </c>
      <c r="Q1107">
        <f t="shared" si="53"/>
        <v>2014</v>
      </c>
      <c r="R1107" t="s">
        <v>8348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 s="12">
        <v>1333557975</v>
      </c>
      <c r="J1108" s="12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51"/>
        <v>41003.698784722219</v>
      </c>
      <c r="P1108" s="10">
        <f t="shared" si="52"/>
        <v>40973.740451388891</v>
      </c>
      <c r="Q1108">
        <f t="shared" si="53"/>
        <v>2012</v>
      </c>
      <c r="R1108" t="s">
        <v>8348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 s="12">
        <v>1406148024</v>
      </c>
      <c r="J1109" s="12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51"/>
        <v>41843.861388888887</v>
      </c>
      <c r="P1109" s="10">
        <f t="shared" si="52"/>
        <v>41813.861388888887</v>
      </c>
      <c r="Q1109">
        <f t="shared" si="53"/>
        <v>2014</v>
      </c>
      <c r="R1109" t="s">
        <v>8348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 s="12">
        <v>1334326635</v>
      </c>
      <c r="J1110" s="12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51"/>
        <v>41012.595312500001</v>
      </c>
      <c r="P1110" s="10">
        <f t="shared" si="52"/>
        <v>40952.636979166666</v>
      </c>
      <c r="Q1110">
        <f t="shared" si="53"/>
        <v>2012</v>
      </c>
      <c r="R1110" t="s">
        <v>8348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 s="12">
        <v>1479495790</v>
      </c>
      <c r="J1111" s="12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51"/>
        <v>42692.793865740736</v>
      </c>
      <c r="P1111" s="10">
        <f t="shared" si="52"/>
        <v>42662.752199074079</v>
      </c>
      <c r="Q1111">
        <f t="shared" si="53"/>
        <v>2016</v>
      </c>
      <c r="R1111" t="s">
        <v>8348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 s="12">
        <v>1354919022</v>
      </c>
      <c r="J1112" s="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51"/>
        <v>41250.933124999996</v>
      </c>
      <c r="P1112" s="10">
        <f t="shared" si="52"/>
        <v>41220.933124999996</v>
      </c>
      <c r="Q1112">
        <f t="shared" si="53"/>
        <v>2012</v>
      </c>
      <c r="R1112" t="s">
        <v>8348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 s="12">
        <v>1452228790</v>
      </c>
      <c r="J1113" s="12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51"/>
        <v>42377.203587962962</v>
      </c>
      <c r="P1113" s="10">
        <f t="shared" si="52"/>
        <v>42347.203587962962</v>
      </c>
      <c r="Q1113">
        <f t="shared" si="53"/>
        <v>2015</v>
      </c>
      <c r="R1113" t="s">
        <v>8348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 s="12">
        <v>1421656200</v>
      </c>
      <c r="J1114" s="12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51"/>
        <v>42023.354166666672</v>
      </c>
      <c r="P1114" s="10">
        <f t="shared" si="52"/>
        <v>41963.759386574078</v>
      </c>
      <c r="Q1114">
        <f t="shared" si="53"/>
        <v>2014</v>
      </c>
      <c r="R1114" t="s">
        <v>8348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 s="12">
        <v>1408058820</v>
      </c>
      <c r="J1115" s="12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51"/>
        <v>41865.977083333331</v>
      </c>
      <c r="P1115" s="10">
        <f t="shared" si="52"/>
        <v>41835.977083333331</v>
      </c>
      <c r="Q1115">
        <f t="shared" si="53"/>
        <v>2014</v>
      </c>
      <c r="R1115" t="s">
        <v>8348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 s="12">
        <v>1381306687</v>
      </c>
      <c r="J1116" s="12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51"/>
        <v>41556.345914351856</v>
      </c>
      <c r="P1116" s="10">
        <f t="shared" si="52"/>
        <v>41526.345914351856</v>
      </c>
      <c r="Q1116">
        <f t="shared" si="53"/>
        <v>2013</v>
      </c>
      <c r="R1116" t="s">
        <v>8348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 s="12">
        <v>1459352495</v>
      </c>
      <c r="J1117" s="12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51"/>
        <v>42459.653877314813</v>
      </c>
      <c r="P1117" s="10">
        <f t="shared" si="52"/>
        <v>42429.695543981477</v>
      </c>
      <c r="Q1117">
        <f t="shared" si="53"/>
        <v>2016</v>
      </c>
      <c r="R1117" t="s">
        <v>8348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 s="12">
        <v>1339273208</v>
      </c>
      <c r="J1118" s="12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51"/>
        <v>41069.847314814819</v>
      </c>
      <c r="P1118" s="10">
        <f t="shared" si="52"/>
        <v>41009.847314814819</v>
      </c>
      <c r="Q1118">
        <f t="shared" si="53"/>
        <v>2012</v>
      </c>
      <c r="R1118" t="s">
        <v>8348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 s="12">
        <v>1451053313</v>
      </c>
      <c r="J1119" s="12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51"/>
        <v>42363.598530092597</v>
      </c>
      <c r="P1119" s="10">
        <f t="shared" si="52"/>
        <v>42333.598530092597</v>
      </c>
      <c r="Q1119">
        <f t="shared" si="53"/>
        <v>2015</v>
      </c>
      <c r="R1119" t="s">
        <v>8348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 s="12">
        <v>1396666779</v>
      </c>
      <c r="J1120" s="12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51"/>
        <v>41734.124756944446</v>
      </c>
      <c r="P1120" s="10">
        <f t="shared" si="52"/>
        <v>41704.16642361111</v>
      </c>
      <c r="Q1120">
        <f t="shared" si="53"/>
        <v>2014</v>
      </c>
      <c r="R1120" t="s">
        <v>8348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 s="12">
        <v>1396810864</v>
      </c>
      <c r="J1121" s="12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51"/>
        <v>41735.792407407411</v>
      </c>
      <c r="P1121" s="10">
        <f t="shared" si="52"/>
        <v>41722.792407407411</v>
      </c>
      <c r="Q1121">
        <f t="shared" si="53"/>
        <v>2014</v>
      </c>
      <c r="R1121" t="s">
        <v>8348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 s="12">
        <v>1319835400</v>
      </c>
      <c r="J1122" s="1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51"/>
        <v>40844.872685185182</v>
      </c>
      <c r="P1122" s="10">
        <f t="shared" si="52"/>
        <v>40799.872685185182</v>
      </c>
      <c r="Q1122">
        <f t="shared" si="53"/>
        <v>2011</v>
      </c>
      <c r="R1122" t="s">
        <v>8348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 s="12">
        <v>1457904316</v>
      </c>
      <c r="J1123" s="12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51"/>
        <v>42442.892546296294</v>
      </c>
      <c r="P1123" s="10">
        <f t="shared" si="52"/>
        <v>42412.934212962966</v>
      </c>
      <c r="Q1123">
        <f t="shared" si="53"/>
        <v>2016</v>
      </c>
      <c r="R1123" t="s">
        <v>8348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 s="12">
        <v>1369932825</v>
      </c>
      <c r="J1124" s="12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51"/>
        <v>41424.703993055555</v>
      </c>
      <c r="P1124" s="10">
        <f t="shared" si="52"/>
        <v>41410.703993055555</v>
      </c>
      <c r="Q1124">
        <f t="shared" si="53"/>
        <v>2013</v>
      </c>
      <c r="R1124" t="s">
        <v>8348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 s="12">
        <v>1397910848</v>
      </c>
      <c r="J1125" s="12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51"/>
        <v>41748.5237037037</v>
      </c>
      <c r="P1125" s="10">
        <f t="shared" si="52"/>
        <v>41718.5237037037</v>
      </c>
      <c r="Q1125">
        <f t="shared" si="53"/>
        <v>2014</v>
      </c>
      <c r="R1125" t="s">
        <v>8348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 s="12">
        <v>1430409651</v>
      </c>
      <c r="J1126" s="12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51"/>
        <v>42124.667256944449</v>
      </c>
      <c r="P1126" s="10">
        <f t="shared" si="52"/>
        <v>42094.667256944449</v>
      </c>
      <c r="Q1126">
        <f t="shared" si="53"/>
        <v>2015</v>
      </c>
      <c r="R1126" t="s">
        <v>8348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 s="12">
        <v>1443193130</v>
      </c>
      <c r="J1127" s="12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51"/>
        <v>42272.624189814815</v>
      </c>
      <c r="P1127" s="10">
        <f t="shared" si="52"/>
        <v>42212.624189814815</v>
      </c>
      <c r="Q1127">
        <f t="shared" si="53"/>
        <v>2015</v>
      </c>
      <c r="R1127" t="s">
        <v>8348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 s="12">
        <v>1468482694</v>
      </c>
      <c r="J1128" s="12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51"/>
        <v>42565.327476851853</v>
      </c>
      <c r="P1128" s="10">
        <f t="shared" si="52"/>
        <v>42535.327476851853</v>
      </c>
      <c r="Q1128">
        <f t="shared" si="53"/>
        <v>2016</v>
      </c>
      <c r="R1128" t="s">
        <v>8348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 s="12">
        <v>1416000600</v>
      </c>
      <c r="J1129" s="12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51"/>
        <v>41957.895833333328</v>
      </c>
      <c r="P1129" s="10">
        <f t="shared" si="52"/>
        <v>41926.854166666664</v>
      </c>
      <c r="Q1129">
        <f t="shared" si="53"/>
        <v>2014</v>
      </c>
      <c r="R1129" t="s">
        <v>8348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 s="12">
        <v>1407425717</v>
      </c>
      <c r="J1130" s="12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51"/>
        <v>41858.649502314816</v>
      </c>
      <c r="P1130" s="10">
        <f t="shared" si="52"/>
        <v>41828.649502314816</v>
      </c>
      <c r="Q1130">
        <f t="shared" si="53"/>
        <v>2014</v>
      </c>
      <c r="R1130" t="s">
        <v>8348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 s="12">
        <v>1465107693</v>
      </c>
      <c r="J1131" s="12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51"/>
        <v>42526.264965277776</v>
      </c>
      <c r="P1131" s="10">
        <f t="shared" si="52"/>
        <v>42496.264965277776</v>
      </c>
      <c r="Q1131">
        <f t="shared" si="53"/>
        <v>2016</v>
      </c>
      <c r="R1131" t="s">
        <v>8348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 s="12">
        <v>1416963300</v>
      </c>
      <c r="J1132" s="1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51"/>
        <v>41969.038194444445</v>
      </c>
      <c r="P1132" s="10">
        <f t="shared" si="52"/>
        <v>41908.996527777781</v>
      </c>
      <c r="Q1132">
        <f t="shared" si="53"/>
        <v>2014</v>
      </c>
      <c r="R1132" t="s">
        <v>8348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 s="12">
        <v>1450993668</v>
      </c>
      <c r="J1133" s="12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51"/>
        <v>42362.908194444448</v>
      </c>
      <c r="P1133" s="10">
        <f t="shared" si="52"/>
        <v>42332.908194444448</v>
      </c>
      <c r="Q1133">
        <f t="shared" si="53"/>
        <v>2015</v>
      </c>
      <c r="R1133" t="s">
        <v>8348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 s="12">
        <v>1483238771</v>
      </c>
      <c r="J1134" s="12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51"/>
        <v>42736.115405092598</v>
      </c>
      <c r="P1134" s="10">
        <f t="shared" si="52"/>
        <v>42706.115405092598</v>
      </c>
      <c r="Q1134">
        <f t="shared" si="53"/>
        <v>2016</v>
      </c>
      <c r="R1134" t="s">
        <v>8348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 s="12">
        <v>1406799981</v>
      </c>
      <c r="J1135" s="12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51"/>
        <v>41851.407187500001</v>
      </c>
      <c r="P1135" s="10">
        <f t="shared" si="52"/>
        <v>41821.407187500001</v>
      </c>
      <c r="Q1135">
        <f t="shared" si="53"/>
        <v>2014</v>
      </c>
      <c r="R1135" t="s">
        <v>8348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 s="12">
        <v>1417235580</v>
      </c>
      <c r="J1136" s="12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51"/>
        <v>41972.189583333333</v>
      </c>
      <c r="P1136" s="10">
        <f t="shared" si="52"/>
        <v>41958.285046296296</v>
      </c>
      <c r="Q1136">
        <f t="shared" si="53"/>
        <v>2014</v>
      </c>
      <c r="R1136" t="s">
        <v>8348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 s="12">
        <v>1470527094</v>
      </c>
      <c r="J1137" s="12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51"/>
        <v>42588.98951388889</v>
      </c>
      <c r="P1137" s="10">
        <f t="shared" si="52"/>
        <v>42558.98951388889</v>
      </c>
      <c r="Q1137">
        <f t="shared" si="53"/>
        <v>2016</v>
      </c>
      <c r="R1137" t="s">
        <v>8348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 s="12">
        <v>1450541229</v>
      </c>
      <c r="J1138" s="12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51"/>
        <v>42357.671631944446</v>
      </c>
      <c r="P1138" s="10">
        <f t="shared" si="52"/>
        <v>42327.671631944446</v>
      </c>
      <c r="Q1138">
        <f t="shared" si="53"/>
        <v>2015</v>
      </c>
      <c r="R1138" t="s">
        <v>8348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 s="12">
        <v>1461440421</v>
      </c>
      <c r="J1139" s="12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51"/>
        <v>42483.819687499999</v>
      </c>
      <c r="P1139" s="10">
        <f t="shared" si="52"/>
        <v>42453.819687499999</v>
      </c>
      <c r="Q1139">
        <f t="shared" si="53"/>
        <v>2016</v>
      </c>
      <c r="R1139" t="s">
        <v>8348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 s="12">
        <v>1485035131</v>
      </c>
      <c r="J1140" s="12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51"/>
        <v>42756.9066087963</v>
      </c>
      <c r="P1140" s="10">
        <f t="shared" si="52"/>
        <v>42736.9066087963</v>
      </c>
      <c r="Q1140">
        <f t="shared" si="53"/>
        <v>2017</v>
      </c>
      <c r="R1140" t="s">
        <v>8348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 s="12">
        <v>1420100426</v>
      </c>
      <c r="J1141" s="12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51"/>
        <v>42005.34752314815</v>
      </c>
      <c r="P1141" s="10">
        <f t="shared" si="52"/>
        <v>41975.34752314815</v>
      </c>
      <c r="Q1141">
        <f t="shared" si="53"/>
        <v>2014</v>
      </c>
      <c r="R1141" t="s">
        <v>8348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 s="12">
        <v>1438859121</v>
      </c>
      <c r="J1142" s="1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51"/>
        <v>42222.462048611109</v>
      </c>
      <c r="P1142" s="10">
        <f t="shared" si="52"/>
        <v>42192.462048611109</v>
      </c>
      <c r="Q1142">
        <f t="shared" si="53"/>
        <v>2015</v>
      </c>
      <c r="R1142" t="s">
        <v>8348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 s="12">
        <v>1436460450</v>
      </c>
      <c r="J1143" s="12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51"/>
        <v>42194.699652777781</v>
      </c>
      <c r="P1143" s="10">
        <f t="shared" si="52"/>
        <v>42164.699652777781</v>
      </c>
      <c r="Q1143">
        <f t="shared" si="53"/>
        <v>2015</v>
      </c>
      <c r="R1143" t="s">
        <v>8348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 s="12">
        <v>1424131727</v>
      </c>
      <c r="J1144" s="12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51"/>
        <v>42052.006099537037</v>
      </c>
      <c r="P1144" s="10">
        <f t="shared" si="52"/>
        <v>42022.006099537037</v>
      </c>
      <c r="Q1144">
        <f t="shared" si="53"/>
        <v>2015</v>
      </c>
      <c r="R1144" t="s">
        <v>8348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 s="12">
        <v>1450327126</v>
      </c>
      <c r="J1145" s="12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51"/>
        <v>42355.19358796296</v>
      </c>
      <c r="P1145" s="10">
        <f t="shared" si="52"/>
        <v>42325.19358796296</v>
      </c>
      <c r="Q1145">
        <f t="shared" si="53"/>
        <v>2015</v>
      </c>
      <c r="R1145" t="s">
        <v>8348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 s="12">
        <v>1430281320</v>
      </c>
      <c r="J1146" s="12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51"/>
        <v>42123.181944444441</v>
      </c>
      <c r="P1146" s="10">
        <f t="shared" si="52"/>
        <v>42093.181944444441</v>
      </c>
      <c r="Q1146">
        <f t="shared" si="53"/>
        <v>2015</v>
      </c>
      <c r="R1146" t="s">
        <v>8348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 s="12">
        <v>1412272592</v>
      </c>
      <c r="J1147" s="12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51"/>
        <v>41914.74759259259</v>
      </c>
      <c r="P1147" s="10">
        <f t="shared" si="52"/>
        <v>41854.74759259259</v>
      </c>
      <c r="Q1147">
        <f t="shared" si="53"/>
        <v>2014</v>
      </c>
      <c r="R1147" t="s">
        <v>8348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 s="12">
        <v>1399071173</v>
      </c>
      <c r="J1148" s="12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51"/>
        <v>41761.9533912037</v>
      </c>
      <c r="P1148" s="10">
        <f t="shared" si="52"/>
        <v>41723.9533912037</v>
      </c>
      <c r="Q1148">
        <f t="shared" si="53"/>
        <v>2014</v>
      </c>
      <c r="R1148" t="s">
        <v>8348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 s="12">
        <v>1413760783</v>
      </c>
      <c r="J1149" s="12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51"/>
        <v>41931.972025462965</v>
      </c>
      <c r="P1149" s="10">
        <f t="shared" si="52"/>
        <v>41871.972025462965</v>
      </c>
      <c r="Q1149">
        <f t="shared" si="53"/>
        <v>2014</v>
      </c>
      <c r="R1149" t="s">
        <v>8348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 s="12">
        <v>1480568781</v>
      </c>
      <c r="J1150" s="12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51"/>
        <v>42705.212743055556</v>
      </c>
      <c r="P1150" s="10">
        <f t="shared" si="52"/>
        <v>42675.171076388884</v>
      </c>
      <c r="Q1150">
        <f t="shared" si="53"/>
        <v>2016</v>
      </c>
      <c r="R1150" t="s">
        <v>8348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 s="12">
        <v>1466096566</v>
      </c>
      <c r="J1151" s="12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51"/>
        <v>42537.71025462963</v>
      </c>
      <c r="P1151" s="10">
        <f t="shared" si="52"/>
        <v>42507.71025462963</v>
      </c>
      <c r="Q1151">
        <f t="shared" si="53"/>
        <v>2016</v>
      </c>
      <c r="R1151" t="s">
        <v>8348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 s="12">
        <v>1452293675</v>
      </c>
      <c r="J1152" s="1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51"/>
        <v>42377.954571759255</v>
      </c>
      <c r="P1152" s="10">
        <f t="shared" si="52"/>
        <v>42317.954571759255</v>
      </c>
      <c r="Q1152">
        <f t="shared" si="53"/>
        <v>2015</v>
      </c>
      <c r="R1152" t="s">
        <v>8348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 s="12">
        <v>1441592863</v>
      </c>
      <c r="J1153" s="12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51"/>
        <v>42254.102581018524</v>
      </c>
      <c r="P1153" s="10">
        <f t="shared" si="52"/>
        <v>42224.102581018524</v>
      </c>
      <c r="Q1153">
        <f t="shared" si="53"/>
        <v>2015</v>
      </c>
      <c r="R1153" t="s">
        <v>8348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 s="12">
        <v>1431709312</v>
      </c>
      <c r="J1154" s="12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51"/>
        <v>42139.709629629629</v>
      </c>
      <c r="P1154" s="10">
        <f t="shared" si="52"/>
        <v>42109.709629629629</v>
      </c>
      <c r="Q1154">
        <f t="shared" si="53"/>
        <v>2015</v>
      </c>
      <c r="R1154" t="s">
        <v>8348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 s="12">
        <v>1434647305</v>
      </c>
      <c r="J1155" s="12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54">DATE(1970,1,1)+I1155/86400</f>
        <v>42173.714178240742</v>
      </c>
      <c r="P1155" s="10">
        <f t="shared" ref="P1155:P1218" si="55">DATE(1970,1,1)+J1155/86400</f>
        <v>42143.714178240742</v>
      </c>
      <c r="Q1155">
        <f t="shared" ref="Q1155:Q1218" si="56">YEAR(P:P)</f>
        <v>2015</v>
      </c>
      <c r="R1155" t="s">
        <v>8348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 s="12">
        <v>1441507006</v>
      </c>
      <c r="J1156" s="12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54"/>
        <v>42253.108865740738</v>
      </c>
      <c r="P1156" s="10">
        <f t="shared" si="55"/>
        <v>42223.108865740738</v>
      </c>
      <c r="Q1156">
        <f t="shared" si="56"/>
        <v>2015</v>
      </c>
      <c r="R1156" t="s">
        <v>8348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 s="12">
        <v>1408040408</v>
      </c>
      <c r="J1157" s="12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54"/>
        <v>41865.763981481483</v>
      </c>
      <c r="P1157" s="10">
        <f t="shared" si="55"/>
        <v>41835.763981481483</v>
      </c>
      <c r="Q1157">
        <f t="shared" si="56"/>
        <v>2014</v>
      </c>
      <c r="R1157" t="s">
        <v>8348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 s="12">
        <v>1424742162</v>
      </c>
      <c r="J1158" s="12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54"/>
        <v>42059.07131944444</v>
      </c>
      <c r="P1158" s="10">
        <f t="shared" si="55"/>
        <v>42029.07131944444</v>
      </c>
      <c r="Q1158">
        <f t="shared" si="56"/>
        <v>2015</v>
      </c>
      <c r="R1158" t="s">
        <v>8348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 s="12">
        <v>1417795480</v>
      </c>
      <c r="J1159" s="12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54"/>
        <v>41978.669907407406</v>
      </c>
      <c r="P1159" s="10">
        <f t="shared" si="55"/>
        <v>41918.628240740742</v>
      </c>
      <c r="Q1159">
        <f t="shared" si="56"/>
        <v>2014</v>
      </c>
      <c r="R1159" t="s">
        <v>8348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 s="12">
        <v>1418091128</v>
      </c>
      <c r="J1160" s="12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54"/>
        <v>41982.09175925926</v>
      </c>
      <c r="P1160" s="10">
        <f t="shared" si="55"/>
        <v>41952.09175925926</v>
      </c>
      <c r="Q1160">
        <f t="shared" si="56"/>
        <v>2014</v>
      </c>
      <c r="R1160" t="s">
        <v>8348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 s="12">
        <v>1435679100</v>
      </c>
      <c r="J1161" s="12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54"/>
        <v>42185.65625</v>
      </c>
      <c r="P1161" s="10">
        <f t="shared" si="55"/>
        <v>42154.726446759261</v>
      </c>
      <c r="Q1161">
        <f t="shared" si="56"/>
        <v>2015</v>
      </c>
      <c r="R1161" t="s">
        <v>8348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 s="12">
        <v>1427510586</v>
      </c>
      <c r="J1162" s="1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54"/>
        <v>42091.113263888888</v>
      </c>
      <c r="P1162" s="10">
        <f t="shared" si="55"/>
        <v>42061.154930555553</v>
      </c>
      <c r="Q1162">
        <f t="shared" si="56"/>
        <v>2015</v>
      </c>
      <c r="R1162" t="s">
        <v>8348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 s="12">
        <v>1432047989</v>
      </c>
      <c r="J1163" s="12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54"/>
        <v>42143.629502314812</v>
      </c>
      <c r="P1163" s="10">
        <f t="shared" si="55"/>
        <v>42122.629502314812</v>
      </c>
      <c r="Q1163">
        <f t="shared" si="56"/>
        <v>2015</v>
      </c>
      <c r="R1163" t="s">
        <v>8348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 s="12">
        <v>1411662264</v>
      </c>
      <c r="J1164" s="12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54"/>
        <v>41907.683611111112</v>
      </c>
      <c r="P1164" s="10">
        <f t="shared" si="55"/>
        <v>41876.683611111112</v>
      </c>
      <c r="Q1164">
        <f t="shared" si="56"/>
        <v>2014</v>
      </c>
      <c r="R1164" t="s">
        <v>8348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 s="12">
        <v>1407604920</v>
      </c>
      <c r="J1165" s="12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54"/>
        <v>41860.723611111112</v>
      </c>
      <c r="P1165" s="10">
        <f t="shared" si="55"/>
        <v>41830.723611111112</v>
      </c>
      <c r="Q1165">
        <f t="shared" si="56"/>
        <v>2014</v>
      </c>
      <c r="R1165" t="s">
        <v>8348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 s="12">
        <v>1466270582</v>
      </c>
      <c r="J1166" s="12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54"/>
        <v>42539.724328703705</v>
      </c>
      <c r="P1166" s="10">
        <f t="shared" si="55"/>
        <v>42509.724328703705</v>
      </c>
      <c r="Q1166">
        <f t="shared" si="56"/>
        <v>2016</v>
      </c>
      <c r="R1166" t="s">
        <v>8348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 s="12">
        <v>1404623330</v>
      </c>
      <c r="J1167" s="12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54"/>
        <v>41826.214467592596</v>
      </c>
      <c r="P1167" s="10">
        <f t="shared" si="55"/>
        <v>41792.214467592596</v>
      </c>
      <c r="Q1167">
        <f t="shared" si="56"/>
        <v>2014</v>
      </c>
      <c r="R1167" t="s">
        <v>8348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 s="12">
        <v>1435291200</v>
      </c>
      <c r="J1168" s="12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54"/>
        <v>42181.166666666672</v>
      </c>
      <c r="P1168" s="10">
        <f t="shared" si="55"/>
        <v>42150.485439814816</v>
      </c>
      <c r="Q1168">
        <f t="shared" si="56"/>
        <v>2015</v>
      </c>
      <c r="R1168" t="s">
        <v>8348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 s="12">
        <v>1410543495</v>
      </c>
      <c r="J1169" s="12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54"/>
        <v>41894.734895833331</v>
      </c>
      <c r="P1169" s="10">
        <f t="shared" si="55"/>
        <v>41863.734895833331</v>
      </c>
      <c r="Q1169">
        <f t="shared" si="56"/>
        <v>2014</v>
      </c>
      <c r="R1169" t="s">
        <v>8348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 s="12">
        <v>1474507065</v>
      </c>
      <c r="J1170" s="12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54"/>
        <v>42635.053993055553</v>
      </c>
      <c r="P1170" s="10">
        <f t="shared" si="55"/>
        <v>42605.053993055553</v>
      </c>
      <c r="Q1170">
        <f t="shared" si="56"/>
        <v>2016</v>
      </c>
      <c r="R1170" t="s">
        <v>8348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 s="12">
        <v>1424593763</v>
      </c>
      <c r="J1171" s="12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54"/>
        <v>42057.353738425925</v>
      </c>
      <c r="P1171" s="10">
        <f t="shared" si="55"/>
        <v>42027.353738425925</v>
      </c>
      <c r="Q1171">
        <f t="shared" si="56"/>
        <v>2015</v>
      </c>
      <c r="R1171" t="s">
        <v>8348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 s="12">
        <v>1433021171</v>
      </c>
      <c r="J1172" s="1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54"/>
        <v>42154.893182870372</v>
      </c>
      <c r="P1172" s="10">
        <f t="shared" si="55"/>
        <v>42124.893182870372</v>
      </c>
      <c r="Q1172">
        <f t="shared" si="56"/>
        <v>2015</v>
      </c>
      <c r="R1172" t="s">
        <v>8348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 s="12">
        <v>1415909927</v>
      </c>
      <c r="J1173" s="12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54"/>
        <v>41956.846377314811</v>
      </c>
      <c r="P1173" s="10">
        <f t="shared" si="55"/>
        <v>41938.804710648146</v>
      </c>
      <c r="Q1173">
        <f t="shared" si="56"/>
        <v>2014</v>
      </c>
      <c r="R1173" t="s">
        <v>8348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 s="12">
        <v>1408551752</v>
      </c>
      <c r="J1174" s="12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54"/>
        <v>41871.682314814811</v>
      </c>
      <c r="P1174" s="10">
        <f t="shared" si="55"/>
        <v>41841.682314814811</v>
      </c>
      <c r="Q1174">
        <f t="shared" si="56"/>
        <v>2014</v>
      </c>
      <c r="R1174" t="s">
        <v>8348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 s="12">
        <v>1438576057</v>
      </c>
      <c r="J1175" s="12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54"/>
        <v>42219.185844907406</v>
      </c>
      <c r="P1175" s="10">
        <f t="shared" si="55"/>
        <v>42184.185844907406</v>
      </c>
      <c r="Q1175">
        <f t="shared" si="56"/>
        <v>2015</v>
      </c>
      <c r="R1175" t="s">
        <v>8348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 s="12">
        <v>1462738327</v>
      </c>
      <c r="J1176" s="12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54"/>
        <v>42498.84174768519</v>
      </c>
      <c r="P1176" s="10">
        <f t="shared" si="55"/>
        <v>42468.84174768519</v>
      </c>
      <c r="Q1176">
        <f t="shared" si="56"/>
        <v>2016</v>
      </c>
      <c r="R1176" t="s">
        <v>8348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 s="12">
        <v>1436981339</v>
      </c>
      <c r="J1177" s="12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54"/>
        <v>42200.728460648148</v>
      </c>
      <c r="P1177" s="10">
        <f t="shared" si="55"/>
        <v>42170.728460648148</v>
      </c>
      <c r="Q1177">
        <f t="shared" si="56"/>
        <v>2015</v>
      </c>
      <c r="R1177" t="s">
        <v>8348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 s="12">
        <v>1488805200</v>
      </c>
      <c r="J1178" s="12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54"/>
        <v>42800.541666666672</v>
      </c>
      <c r="P1178" s="10">
        <f t="shared" si="55"/>
        <v>42746.019652777773</v>
      </c>
      <c r="Q1178">
        <f t="shared" si="56"/>
        <v>2017</v>
      </c>
      <c r="R1178" t="s">
        <v>8348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 s="12">
        <v>1413388296</v>
      </c>
      <c r="J1179" s="12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54"/>
        <v>41927.660833333335</v>
      </c>
      <c r="P1179" s="10">
        <f t="shared" si="55"/>
        <v>41897.660833333335</v>
      </c>
      <c r="Q1179">
        <f t="shared" si="56"/>
        <v>2014</v>
      </c>
      <c r="R1179" t="s">
        <v>8348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 s="12">
        <v>1408225452</v>
      </c>
      <c r="J1180" s="12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54"/>
        <v>41867.905694444446</v>
      </c>
      <c r="P1180" s="10">
        <f t="shared" si="55"/>
        <v>41837.905694444446</v>
      </c>
      <c r="Q1180">
        <f t="shared" si="56"/>
        <v>2014</v>
      </c>
      <c r="R1180" t="s">
        <v>8348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 s="12">
        <v>1446052627</v>
      </c>
      <c r="J1181" s="12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54"/>
        <v>42305.720219907409</v>
      </c>
      <c r="P1181" s="10">
        <f t="shared" si="55"/>
        <v>42275.720219907409</v>
      </c>
      <c r="Q1181">
        <f t="shared" si="56"/>
        <v>2015</v>
      </c>
      <c r="R1181" t="s">
        <v>8348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 s="12">
        <v>1403983314</v>
      </c>
      <c r="J1182" s="1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54"/>
        <v>41818.806875000002</v>
      </c>
      <c r="P1182" s="10">
        <f t="shared" si="55"/>
        <v>41781.806875000002</v>
      </c>
      <c r="Q1182">
        <f t="shared" si="56"/>
        <v>2014</v>
      </c>
      <c r="R1182" t="s">
        <v>8348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 s="12">
        <v>1425197321</v>
      </c>
      <c r="J1183" s="12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54"/>
        <v>42064.339363425926</v>
      </c>
      <c r="P1183" s="10">
        <f t="shared" si="55"/>
        <v>42034.339363425926</v>
      </c>
      <c r="Q1183">
        <f t="shared" si="56"/>
        <v>2015</v>
      </c>
      <c r="R1183" t="s">
        <v>8348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 s="12">
        <v>1484239320</v>
      </c>
      <c r="J1184" s="12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54"/>
        <v>42747.695833333331</v>
      </c>
      <c r="P1184" s="10">
        <f t="shared" si="55"/>
        <v>42728.827407407407</v>
      </c>
      <c r="Q1184">
        <f t="shared" si="56"/>
        <v>2016</v>
      </c>
      <c r="R1184" t="s">
        <v>8348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 s="12">
        <v>1478059140</v>
      </c>
      <c r="J1185" s="12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54"/>
        <v>42676.165972222225</v>
      </c>
      <c r="P1185" s="10">
        <f t="shared" si="55"/>
        <v>42656.86137731481</v>
      </c>
      <c r="Q1185">
        <f t="shared" si="56"/>
        <v>2016</v>
      </c>
      <c r="R1185" t="s">
        <v>8348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 s="12">
        <v>1486391011</v>
      </c>
      <c r="J1186" s="12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54"/>
        <v>42772.599664351852</v>
      </c>
      <c r="P1186" s="10">
        <f t="shared" si="55"/>
        <v>42741.599664351852</v>
      </c>
      <c r="Q1186">
        <f t="shared" si="56"/>
        <v>2017</v>
      </c>
      <c r="R1186" t="s">
        <v>8348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 s="12">
        <v>1433736000</v>
      </c>
      <c r="J1187" s="12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54"/>
        <v>42163.166666666672</v>
      </c>
      <c r="P1187" s="10">
        <f t="shared" si="55"/>
        <v>42130.865150462967</v>
      </c>
      <c r="Q1187">
        <f t="shared" si="56"/>
        <v>2015</v>
      </c>
      <c r="R1187" t="s">
        <v>8348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 s="12">
        <v>1433198520</v>
      </c>
      <c r="J1188" s="12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54"/>
        <v>42156.945833333331</v>
      </c>
      <c r="P1188" s="10">
        <f t="shared" si="55"/>
        <v>42123.86336805555</v>
      </c>
      <c r="Q1188">
        <f t="shared" si="56"/>
        <v>2015</v>
      </c>
      <c r="R1188" t="s">
        <v>8348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 s="12">
        <v>1431885600</v>
      </c>
      <c r="J1189" s="12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54"/>
        <v>42141.75</v>
      </c>
      <c r="P1189" s="10">
        <f t="shared" si="55"/>
        <v>42109.894942129627</v>
      </c>
      <c r="Q1189">
        <f t="shared" si="56"/>
        <v>2015</v>
      </c>
      <c r="R1189" t="s">
        <v>8348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 s="12">
        <v>1482943740</v>
      </c>
      <c r="J1190" s="12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54"/>
        <v>42732.700694444444</v>
      </c>
      <c r="P1190" s="10">
        <f t="shared" si="55"/>
        <v>42711.700694444444</v>
      </c>
      <c r="Q1190">
        <f t="shared" si="56"/>
        <v>2016</v>
      </c>
      <c r="R1190" t="s">
        <v>8348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 s="12">
        <v>1467242995</v>
      </c>
      <c r="J1191" s="12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54"/>
        <v>42550.979108796295</v>
      </c>
      <c r="P1191" s="10">
        <f t="shared" si="55"/>
        <v>42529.979108796295</v>
      </c>
      <c r="Q1191">
        <f t="shared" si="56"/>
        <v>2016</v>
      </c>
      <c r="R1191" t="s">
        <v>8348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 s="12">
        <v>1409500725</v>
      </c>
      <c r="J1192" s="1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54"/>
        <v>41882.665798611109</v>
      </c>
      <c r="P1192" s="10">
        <f t="shared" si="55"/>
        <v>41852.665798611109</v>
      </c>
      <c r="Q1192">
        <f t="shared" si="56"/>
        <v>2014</v>
      </c>
      <c r="R1192" t="s">
        <v>8348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 s="12">
        <v>1458480560</v>
      </c>
      <c r="J1193" s="12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54"/>
        <v>42449.562037037038</v>
      </c>
      <c r="P1193" s="10">
        <f t="shared" si="55"/>
        <v>42419.603703703702</v>
      </c>
      <c r="Q1193">
        <f t="shared" si="56"/>
        <v>2016</v>
      </c>
      <c r="R1193" t="s">
        <v>8348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 s="12">
        <v>1486814978</v>
      </c>
      <c r="J1194" s="12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54"/>
        <v>42777.506689814814</v>
      </c>
      <c r="P1194" s="10">
        <f t="shared" si="55"/>
        <v>42747.506689814814</v>
      </c>
      <c r="Q1194">
        <f t="shared" si="56"/>
        <v>2017</v>
      </c>
      <c r="R1194" t="s">
        <v>8348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 s="12">
        <v>1460223453</v>
      </c>
      <c r="J1195" s="12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54"/>
        <v>42469.734409722223</v>
      </c>
      <c r="P1195" s="10">
        <f t="shared" si="55"/>
        <v>42409.776076388887</v>
      </c>
      <c r="Q1195">
        <f t="shared" si="56"/>
        <v>2016</v>
      </c>
      <c r="R1195" t="s">
        <v>8348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 s="12">
        <v>1428493379</v>
      </c>
      <c r="J1196" s="12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54"/>
        <v>42102.488182870366</v>
      </c>
      <c r="P1196" s="10">
        <f t="shared" si="55"/>
        <v>42072.488182870366</v>
      </c>
      <c r="Q1196">
        <f t="shared" si="56"/>
        <v>2015</v>
      </c>
      <c r="R1196" t="s">
        <v>8348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 s="12">
        <v>1450602000</v>
      </c>
      <c r="J1197" s="12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54"/>
        <v>42358.375</v>
      </c>
      <c r="P1197" s="10">
        <f t="shared" si="55"/>
        <v>42298.34783564815</v>
      </c>
      <c r="Q1197">
        <f t="shared" si="56"/>
        <v>2015</v>
      </c>
      <c r="R1197" t="s">
        <v>8348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 s="12">
        <v>1450467539</v>
      </c>
      <c r="J1198" s="12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54"/>
        <v>42356.818738425922</v>
      </c>
      <c r="P1198" s="10">
        <f t="shared" si="55"/>
        <v>42326.818738425922</v>
      </c>
      <c r="Q1198">
        <f t="shared" si="56"/>
        <v>2015</v>
      </c>
      <c r="R1198" t="s">
        <v>8348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 s="12">
        <v>1465797540</v>
      </c>
      <c r="J1199" s="12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54"/>
        <v>42534.249305555553</v>
      </c>
      <c r="P1199" s="10">
        <f t="shared" si="55"/>
        <v>42503.66474537037</v>
      </c>
      <c r="Q1199">
        <f t="shared" si="56"/>
        <v>2016</v>
      </c>
      <c r="R1199" t="s">
        <v>8348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 s="12">
        <v>1451530800</v>
      </c>
      <c r="J1200" s="12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54"/>
        <v>42369.125</v>
      </c>
      <c r="P1200" s="10">
        <f t="shared" si="55"/>
        <v>42333.619050925925</v>
      </c>
      <c r="Q1200">
        <f t="shared" si="56"/>
        <v>2015</v>
      </c>
      <c r="R1200" t="s">
        <v>8348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 s="12">
        <v>1436380200</v>
      </c>
      <c r="J1201" s="12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54"/>
        <v>42193.770833333328</v>
      </c>
      <c r="P1201" s="10">
        <f t="shared" si="55"/>
        <v>42161.770833333328</v>
      </c>
      <c r="Q1201">
        <f t="shared" si="56"/>
        <v>2015</v>
      </c>
      <c r="R1201" t="s">
        <v>8348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 s="12">
        <v>1429183656</v>
      </c>
      <c r="J1202" s="1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54"/>
        <v>42110.477500000001</v>
      </c>
      <c r="P1202" s="10">
        <f t="shared" si="55"/>
        <v>42089.477500000001</v>
      </c>
      <c r="Q1202">
        <f t="shared" si="56"/>
        <v>2015</v>
      </c>
      <c r="R1202" t="s">
        <v>8348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 s="12">
        <v>1468593246</v>
      </c>
      <c r="J1203" s="12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54"/>
        <v>42566.60701388889</v>
      </c>
      <c r="P1203" s="10">
        <f t="shared" si="55"/>
        <v>42536.60701388889</v>
      </c>
      <c r="Q1203">
        <f t="shared" si="56"/>
        <v>2016</v>
      </c>
      <c r="R1203" t="s">
        <v>8348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 s="12">
        <v>1435388154</v>
      </c>
      <c r="J1204" s="12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54"/>
        <v>42182.288819444446</v>
      </c>
      <c r="P1204" s="10">
        <f t="shared" si="55"/>
        <v>42152.288819444446</v>
      </c>
      <c r="Q1204">
        <f t="shared" si="56"/>
        <v>2015</v>
      </c>
      <c r="R1204" t="s">
        <v>8348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 s="12">
        <v>1433083527</v>
      </c>
      <c r="J1205" s="12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54"/>
        <v>42155.614895833336</v>
      </c>
      <c r="P1205" s="10">
        <f t="shared" si="55"/>
        <v>42125.614895833336</v>
      </c>
      <c r="Q1205">
        <f t="shared" si="56"/>
        <v>2015</v>
      </c>
      <c r="R1205" t="s">
        <v>8348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 s="12">
        <v>1449205200</v>
      </c>
      <c r="J1206" s="12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54"/>
        <v>42342.208333333328</v>
      </c>
      <c r="P1206" s="10">
        <f t="shared" si="55"/>
        <v>42297.748067129629</v>
      </c>
      <c r="Q1206">
        <f t="shared" si="56"/>
        <v>2015</v>
      </c>
      <c r="R1206" t="s">
        <v>8348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 s="12">
        <v>1434197351</v>
      </c>
      <c r="J1207" s="12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54"/>
        <v>42168.506377314814</v>
      </c>
      <c r="P1207" s="10">
        <f t="shared" si="55"/>
        <v>42138.506377314814</v>
      </c>
      <c r="Q1207">
        <f t="shared" si="56"/>
        <v>2015</v>
      </c>
      <c r="R1207" t="s">
        <v>8348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 s="12">
        <v>1489238940</v>
      </c>
      <c r="J1208" s="12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54"/>
        <v>42805.561805555553</v>
      </c>
      <c r="P1208" s="10">
        <f t="shared" si="55"/>
        <v>42772.776076388887</v>
      </c>
      <c r="Q1208">
        <f t="shared" si="56"/>
        <v>2017</v>
      </c>
      <c r="R1208" t="s">
        <v>8348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 s="12">
        <v>1459418400</v>
      </c>
      <c r="J1209" s="12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54"/>
        <v>42460.416666666672</v>
      </c>
      <c r="P1209" s="10">
        <f t="shared" si="55"/>
        <v>42430.430243055554</v>
      </c>
      <c r="Q1209">
        <f t="shared" si="56"/>
        <v>2016</v>
      </c>
      <c r="R1209" t="s">
        <v>8348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 s="12">
        <v>1458835264</v>
      </c>
      <c r="J1210" s="12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54"/>
        <v>42453.667407407411</v>
      </c>
      <c r="P1210" s="10">
        <f t="shared" si="55"/>
        <v>42423.709074074075</v>
      </c>
      <c r="Q1210">
        <f t="shared" si="56"/>
        <v>2016</v>
      </c>
      <c r="R1210" t="s">
        <v>8348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 s="12">
        <v>1488053905</v>
      </c>
      <c r="J1211" s="12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54"/>
        <v>42791.846122685187</v>
      </c>
      <c r="P1211" s="10">
        <f t="shared" si="55"/>
        <v>42761.846122685187</v>
      </c>
      <c r="Q1211">
        <f t="shared" si="56"/>
        <v>2017</v>
      </c>
      <c r="R1211" t="s">
        <v>8348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 s="12">
        <v>1433106000</v>
      </c>
      <c r="J1212" s="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54"/>
        <v>42155.875</v>
      </c>
      <c r="P1212" s="10">
        <f t="shared" si="55"/>
        <v>42132.941805555558</v>
      </c>
      <c r="Q1212">
        <f t="shared" si="56"/>
        <v>2015</v>
      </c>
      <c r="R1212" t="s">
        <v>8348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 s="12">
        <v>1465505261</v>
      </c>
      <c r="J1213" s="12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54"/>
        <v>42530.866446759261</v>
      </c>
      <c r="P1213" s="10">
        <f t="shared" si="55"/>
        <v>42515.866446759261</v>
      </c>
      <c r="Q1213">
        <f t="shared" si="56"/>
        <v>2016</v>
      </c>
      <c r="R1213" t="s">
        <v>8348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 s="12">
        <v>1448586000</v>
      </c>
      <c r="J1214" s="12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54"/>
        <v>42335.041666666672</v>
      </c>
      <c r="P1214" s="10">
        <f t="shared" si="55"/>
        <v>42318.950173611112</v>
      </c>
      <c r="Q1214">
        <f t="shared" si="56"/>
        <v>2015</v>
      </c>
      <c r="R1214" t="s">
        <v>8348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 s="12">
        <v>1485886100</v>
      </c>
      <c r="J1215" s="12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54"/>
        <v>42766.755787037036</v>
      </c>
      <c r="P1215" s="10">
        <f t="shared" si="55"/>
        <v>42731.755787037036</v>
      </c>
      <c r="Q1215">
        <f t="shared" si="56"/>
        <v>2016</v>
      </c>
      <c r="R1215" t="s">
        <v>8348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 s="12">
        <v>1433880605</v>
      </c>
      <c r="J1216" s="12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54"/>
        <v>42164.840335648143</v>
      </c>
      <c r="P1216" s="10">
        <f t="shared" si="55"/>
        <v>42104.840335648143</v>
      </c>
      <c r="Q1216">
        <f t="shared" si="56"/>
        <v>2015</v>
      </c>
      <c r="R1216" t="s">
        <v>8348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 s="12">
        <v>1401487756</v>
      </c>
      <c r="J1217" s="12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54"/>
        <v>41789.923101851848</v>
      </c>
      <c r="P1217" s="10">
        <f t="shared" si="55"/>
        <v>41759.923101851848</v>
      </c>
      <c r="Q1217">
        <f t="shared" si="56"/>
        <v>2014</v>
      </c>
      <c r="R1217" t="s">
        <v>8348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 s="12">
        <v>1443826980</v>
      </c>
      <c r="J1218" s="12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54"/>
        <v>42279.960416666669</v>
      </c>
      <c r="P1218" s="10">
        <f t="shared" si="55"/>
        <v>42247.616400462968</v>
      </c>
      <c r="Q1218">
        <f t="shared" si="56"/>
        <v>2015</v>
      </c>
      <c r="R1218" t="s">
        <v>8348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 s="12">
        <v>1468524340</v>
      </c>
      <c r="J1219" s="12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57">DATE(1970,1,1)+I1219/86400</f>
        <v>42565.809490740736</v>
      </c>
      <c r="P1219" s="10">
        <f t="shared" ref="P1219:P1282" si="58">DATE(1970,1,1)+J1219/86400</f>
        <v>42535.809490740736</v>
      </c>
      <c r="Q1219">
        <f t="shared" ref="Q1219:Q1282" si="59">YEAR(P:P)</f>
        <v>2016</v>
      </c>
      <c r="R1219" t="s">
        <v>8348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 s="12">
        <v>1446346800</v>
      </c>
      <c r="J1220" s="12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57"/>
        <v>42309.125</v>
      </c>
      <c r="P1220" s="10">
        <f t="shared" si="58"/>
        <v>42278.662037037036</v>
      </c>
      <c r="Q1220">
        <f t="shared" si="59"/>
        <v>2015</v>
      </c>
      <c r="R1220" t="s">
        <v>8348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 s="12">
        <v>1476961513</v>
      </c>
      <c r="J1221" s="12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57"/>
        <v>42663.461956018524</v>
      </c>
      <c r="P1221" s="10">
        <f t="shared" si="58"/>
        <v>42633.461956018524</v>
      </c>
      <c r="Q1221">
        <f t="shared" si="59"/>
        <v>2016</v>
      </c>
      <c r="R1221" t="s">
        <v>8348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 s="12">
        <v>1440515112</v>
      </c>
      <c r="J1222" s="1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57"/>
        <v>42241.628611111111</v>
      </c>
      <c r="P1222" s="10">
        <f t="shared" si="58"/>
        <v>42211.628611111111</v>
      </c>
      <c r="Q1222">
        <f t="shared" si="59"/>
        <v>2015</v>
      </c>
      <c r="R1222" t="s">
        <v>8348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 s="12">
        <v>1480809600</v>
      </c>
      <c r="J1223" s="12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57"/>
        <v>42708</v>
      </c>
      <c r="P1223" s="10">
        <f t="shared" si="58"/>
        <v>42680.47555555556</v>
      </c>
      <c r="Q1223">
        <f t="shared" si="59"/>
        <v>2016</v>
      </c>
      <c r="R1223" t="s">
        <v>8348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 s="12">
        <v>1459483200</v>
      </c>
      <c r="J1224" s="12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57"/>
        <v>42461.166666666672</v>
      </c>
      <c r="P1224" s="10">
        <f t="shared" si="58"/>
        <v>42430.720451388886</v>
      </c>
      <c r="Q1224">
        <f t="shared" si="59"/>
        <v>2016</v>
      </c>
      <c r="R1224" t="s">
        <v>8348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 s="12">
        <v>1478754909</v>
      </c>
      <c r="J1225" s="12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57"/>
        <v>42684.218854166669</v>
      </c>
      <c r="P1225" s="10">
        <f t="shared" si="58"/>
        <v>42654.177187499998</v>
      </c>
      <c r="Q1225">
        <f t="shared" si="59"/>
        <v>2016</v>
      </c>
      <c r="R1225" t="s">
        <v>8348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 s="12">
        <v>1402060302</v>
      </c>
      <c r="J1226" s="12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57"/>
        <v>41796.549791666665</v>
      </c>
      <c r="P1226" s="10">
        <f t="shared" si="58"/>
        <v>41736.549791666665</v>
      </c>
      <c r="Q1226">
        <f t="shared" si="59"/>
        <v>2014</v>
      </c>
      <c r="R1226" t="s">
        <v>8348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 s="12">
        <v>1382478278</v>
      </c>
      <c r="J1227" s="12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57"/>
        <v>41569.905995370369</v>
      </c>
      <c r="P1227" s="10">
        <f t="shared" si="58"/>
        <v>41509.905995370369</v>
      </c>
      <c r="Q1227">
        <f t="shared" si="59"/>
        <v>2013</v>
      </c>
      <c r="R1227" t="s">
        <v>8348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 s="12">
        <v>1398042000</v>
      </c>
      <c r="J1228" s="12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57"/>
        <v>41750.041666666664</v>
      </c>
      <c r="P1228" s="10">
        <f t="shared" si="58"/>
        <v>41715.874780092592</v>
      </c>
      <c r="Q1228">
        <f t="shared" si="59"/>
        <v>2014</v>
      </c>
      <c r="R1228" t="s">
        <v>8348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 s="12">
        <v>1407394800</v>
      </c>
      <c r="J1229" s="12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57"/>
        <v>41858.291666666664</v>
      </c>
      <c r="P1229" s="10">
        <f t="shared" si="58"/>
        <v>41827.919166666667</v>
      </c>
      <c r="Q1229">
        <f t="shared" si="59"/>
        <v>2014</v>
      </c>
      <c r="R1229" t="s">
        <v>8348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 s="12">
        <v>1317231008</v>
      </c>
      <c r="J1230" s="12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57"/>
        <v>40814.729259259257</v>
      </c>
      <c r="P1230" s="10">
        <f t="shared" si="58"/>
        <v>40754.729259259257</v>
      </c>
      <c r="Q1230">
        <f t="shared" si="59"/>
        <v>2011</v>
      </c>
      <c r="R1230" t="s">
        <v>8348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 s="12">
        <v>1334592000</v>
      </c>
      <c r="J1231" s="12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57"/>
        <v>41015.666666666664</v>
      </c>
      <c r="P1231" s="10">
        <f t="shared" si="58"/>
        <v>40985.459803240738</v>
      </c>
      <c r="Q1231">
        <f t="shared" si="59"/>
        <v>2012</v>
      </c>
      <c r="R1231" t="s">
        <v>8348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 s="12">
        <v>1298589630</v>
      </c>
      <c r="J1232" s="1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57"/>
        <v>40598.972569444442</v>
      </c>
      <c r="P1232" s="10">
        <f t="shared" si="58"/>
        <v>40568.972569444442</v>
      </c>
      <c r="Q1232">
        <f t="shared" si="59"/>
        <v>2011</v>
      </c>
      <c r="R1232" t="s">
        <v>8348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 s="12">
        <v>1440723600</v>
      </c>
      <c r="J1233" s="12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57"/>
        <v>42244.041666666672</v>
      </c>
      <c r="P1233" s="10">
        <f t="shared" si="58"/>
        <v>42193.941759259258</v>
      </c>
      <c r="Q1233">
        <f t="shared" si="59"/>
        <v>2015</v>
      </c>
      <c r="R1233" t="s">
        <v>8348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 s="12">
        <v>1381090870</v>
      </c>
      <c r="J1234" s="12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57"/>
        <v>41553.848032407404</v>
      </c>
      <c r="P1234" s="10">
        <f t="shared" si="58"/>
        <v>41506.848032407404</v>
      </c>
      <c r="Q1234">
        <f t="shared" si="59"/>
        <v>2013</v>
      </c>
      <c r="R1234" t="s">
        <v>8348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 s="12">
        <v>1329864374</v>
      </c>
      <c r="J1235" s="12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57"/>
        <v>40960.948773148149</v>
      </c>
      <c r="P1235" s="10">
        <f t="shared" si="58"/>
        <v>40939.948773148149</v>
      </c>
      <c r="Q1235">
        <f t="shared" si="59"/>
        <v>2012</v>
      </c>
      <c r="R1235" t="s">
        <v>8348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 s="12">
        <v>1422903342</v>
      </c>
      <c r="J1236" s="12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57"/>
        <v>42037.788680555561</v>
      </c>
      <c r="P1236" s="10">
        <f t="shared" si="58"/>
        <v>42007.788680555561</v>
      </c>
      <c r="Q1236">
        <f t="shared" si="59"/>
        <v>2015</v>
      </c>
      <c r="R1236" t="s">
        <v>8348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 s="12">
        <v>1387077299</v>
      </c>
      <c r="J1237" s="12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57"/>
        <v>41623.135405092595</v>
      </c>
      <c r="P1237" s="10">
        <f t="shared" si="58"/>
        <v>41583.135405092595</v>
      </c>
      <c r="Q1237">
        <f t="shared" si="59"/>
        <v>2013</v>
      </c>
      <c r="R1237" t="s">
        <v>8348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 s="12">
        <v>1343491200</v>
      </c>
      <c r="J1238" s="12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57"/>
        <v>41118.666666666664</v>
      </c>
      <c r="P1238" s="10">
        <f t="shared" si="58"/>
        <v>41110.680138888885</v>
      </c>
      <c r="Q1238">
        <f t="shared" si="59"/>
        <v>2012</v>
      </c>
      <c r="R1238" t="s">
        <v>8348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 s="12">
        <v>1345790865</v>
      </c>
      <c r="J1239" s="12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57"/>
        <v>41145.283159722225</v>
      </c>
      <c r="P1239" s="10">
        <f t="shared" si="58"/>
        <v>41125.283159722225</v>
      </c>
      <c r="Q1239">
        <f t="shared" si="59"/>
        <v>2012</v>
      </c>
      <c r="R1239" t="s">
        <v>8348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 s="12">
        <v>1312641536</v>
      </c>
      <c r="J1240" s="12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57"/>
        <v>40761.61037037037</v>
      </c>
      <c r="P1240" s="10">
        <f t="shared" si="58"/>
        <v>40731.61037037037</v>
      </c>
      <c r="Q1240">
        <f t="shared" si="59"/>
        <v>2011</v>
      </c>
      <c r="R1240" t="s">
        <v>8348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 s="12">
        <v>1325804767</v>
      </c>
      <c r="J1241" s="12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57"/>
        <v>40913.962581018517</v>
      </c>
      <c r="P1241" s="10">
        <f t="shared" si="58"/>
        <v>40883.962581018517</v>
      </c>
      <c r="Q1241">
        <f t="shared" si="59"/>
        <v>2011</v>
      </c>
      <c r="R1241" t="s">
        <v>8348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 s="12">
        <v>1373665860</v>
      </c>
      <c r="J1242" s="1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57"/>
        <v>41467.910416666666</v>
      </c>
      <c r="P1242" s="10">
        <f t="shared" si="58"/>
        <v>41409.040011574078</v>
      </c>
      <c r="Q1242">
        <f t="shared" si="59"/>
        <v>2013</v>
      </c>
      <c r="R1242" t="s">
        <v>8348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 s="12">
        <v>1414994340</v>
      </c>
      <c r="J1243" s="12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57"/>
        <v>41946.249305555553</v>
      </c>
      <c r="P1243" s="10">
        <f t="shared" si="58"/>
        <v>41923.837731481479</v>
      </c>
      <c r="Q1243">
        <f t="shared" si="59"/>
        <v>2014</v>
      </c>
      <c r="R1243" t="s">
        <v>8348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 s="12">
        <v>1315747080</v>
      </c>
      <c r="J1244" s="12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57"/>
        <v>40797.554166666669</v>
      </c>
      <c r="P1244" s="10">
        <f t="shared" si="58"/>
        <v>40782.165532407409</v>
      </c>
      <c r="Q1244">
        <f t="shared" si="59"/>
        <v>2011</v>
      </c>
      <c r="R1244" t="s">
        <v>8348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 s="12">
        <v>1310158800</v>
      </c>
      <c r="J1245" s="12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57"/>
        <v>40732.875</v>
      </c>
      <c r="P1245" s="10">
        <f t="shared" si="58"/>
        <v>40671.879293981481</v>
      </c>
      <c r="Q1245">
        <f t="shared" si="59"/>
        <v>2011</v>
      </c>
      <c r="R1245" t="s">
        <v>8348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 s="12">
        <v>1366664400</v>
      </c>
      <c r="J1246" s="12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57"/>
        <v>41386.875</v>
      </c>
      <c r="P1246" s="10">
        <f t="shared" si="58"/>
        <v>41355.825497685189</v>
      </c>
      <c r="Q1246">
        <f t="shared" si="59"/>
        <v>2013</v>
      </c>
      <c r="R1246" t="s">
        <v>8348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 s="12">
        <v>1402755834</v>
      </c>
      <c r="J1247" s="12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57"/>
        <v>41804.59993055556</v>
      </c>
      <c r="P1247" s="10">
        <f t="shared" si="58"/>
        <v>41774.59993055556</v>
      </c>
      <c r="Q1247">
        <f t="shared" si="59"/>
        <v>2014</v>
      </c>
      <c r="R1247" t="s">
        <v>8348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 s="12">
        <v>1323136949</v>
      </c>
      <c r="J1248" s="12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57"/>
        <v>40883.085057870368</v>
      </c>
      <c r="P1248" s="10">
        <f t="shared" si="58"/>
        <v>40838.043391203704</v>
      </c>
      <c r="Q1248">
        <f t="shared" si="59"/>
        <v>2011</v>
      </c>
      <c r="R1248" t="s">
        <v>8348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 s="12">
        <v>1367823655</v>
      </c>
      <c r="J1249" s="12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57"/>
        <v>41400.292303240742</v>
      </c>
      <c r="P1249" s="10">
        <f t="shared" si="58"/>
        <v>41370.292303240742</v>
      </c>
      <c r="Q1249">
        <f t="shared" si="59"/>
        <v>2013</v>
      </c>
      <c r="R1249" t="s">
        <v>8348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 s="12">
        <v>1402642740</v>
      </c>
      <c r="J1250" s="12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57"/>
        <v>41803.290972222225</v>
      </c>
      <c r="P1250" s="10">
        <f t="shared" si="58"/>
        <v>41767.656863425924</v>
      </c>
      <c r="Q1250">
        <f t="shared" si="59"/>
        <v>2014</v>
      </c>
      <c r="R1250" t="s">
        <v>8348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 s="12">
        <v>1341683211</v>
      </c>
      <c r="J1251" s="12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57"/>
        <v>41097.740868055553</v>
      </c>
      <c r="P1251" s="10">
        <f t="shared" si="58"/>
        <v>41067.740868055553</v>
      </c>
      <c r="Q1251">
        <f t="shared" si="59"/>
        <v>2012</v>
      </c>
      <c r="R1251" t="s">
        <v>8348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 s="12">
        <v>1410017131</v>
      </c>
      <c r="J1252" s="1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57"/>
        <v>41888.64271990741</v>
      </c>
      <c r="P1252" s="10">
        <f t="shared" si="58"/>
        <v>41843.64271990741</v>
      </c>
      <c r="Q1252">
        <f t="shared" si="59"/>
        <v>2014</v>
      </c>
      <c r="R1252" t="s">
        <v>8348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 s="12">
        <v>1316979167</v>
      </c>
      <c r="J1253" s="12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57"/>
        <v>40811.814432870371</v>
      </c>
      <c r="P1253" s="10">
        <f t="shared" si="58"/>
        <v>40751.814432870371</v>
      </c>
      <c r="Q1253">
        <f t="shared" si="59"/>
        <v>2011</v>
      </c>
      <c r="R1253" t="s">
        <v>8348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 s="12">
        <v>1382658169</v>
      </c>
      <c r="J1254" s="12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57"/>
        <v>41571.988067129627</v>
      </c>
      <c r="P1254" s="10">
        <f t="shared" si="58"/>
        <v>41543.988067129627</v>
      </c>
      <c r="Q1254">
        <f t="shared" si="59"/>
        <v>2013</v>
      </c>
      <c r="R1254" t="s">
        <v>8348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 s="12">
        <v>1409770107</v>
      </c>
      <c r="J1255" s="12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57"/>
        <v>41885.783645833333</v>
      </c>
      <c r="P1255" s="10">
        <f t="shared" si="58"/>
        <v>41855.783645833333</v>
      </c>
      <c r="Q1255">
        <f t="shared" si="59"/>
        <v>2014</v>
      </c>
      <c r="R1255" t="s">
        <v>8348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 s="12">
        <v>1293857940</v>
      </c>
      <c r="J1256" s="12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57"/>
        <v>40544.207638888889</v>
      </c>
      <c r="P1256" s="10">
        <f t="shared" si="58"/>
        <v>40487.621365740742</v>
      </c>
      <c r="Q1256">
        <f t="shared" si="59"/>
        <v>2010</v>
      </c>
      <c r="R1256" t="s">
        <v>8348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 s="12">
        <v>1385932652</v>
      </c>
      <c r="J1257" s="12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57"/>
        <v>41609.887175925927</v>
      </c>
      <c r="P1257" s="10">
        <f t="shared" si="58"/>
        <v>41579.845509259263</v>
      </c>
      <c r="Q1257">
        <f t="shared" si="59"/>
        <v>2013</v>
      </c>
      <c r="R1257" t="s">
        <v>8348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 s="12">
        <v>1329084231</v>
      </c>
      <c r="J1258" s="12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57"/>
        <v>40951.919340277775</v>
      </c>
      <c r="P1258" s="10">
        <f t="shared" si="58"/>
        <v>40921.919340277775</v>
      </c>
      <c r="Q1258">
        <f t="shared" si="59"/>
        <v>2012</v>
      </c>
      <c r="R1258" t="s">
        <v>8348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 s="12">
        <v>1301792590</v>
      </c>
      <c r="J1259" s="12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57"/>
        <v>40636.043865740743</v>
      </c>
      <c r="P1259" s="10">
        <f t="shared" si="58"/>
        <v>40587.085532407407</v>
      </c>
      <c r="Q1259">
        <f t="shared" si="59"/>
        <v>2011</v>
      </c>
      <c r="R1259" t="s">
        <v>8348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 s="12">
        <v>1377960012</v>
      </c>
      <c r="J1260" s="12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57"/>
        <v>41517.611250000002</v>
      </c>
      <c r="P1260" s="10">
        <f t="shared" si="58"/>
        <v>41487.611250000002</v>
      </c>
      <c r="Q1260">
        <f t="shared" si="59"/>
        <v>2013</v>
      </c>
      <c r="R1260" t="s">
        <v>8348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 s="12">
        <v>1402286340</v>
      </c>
      <c r="J1261" s="12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57"/>
        <v>41799.165972222225</v>
      </c>
      <c r="P1261" s="10">
        <f t="shared" si="58"/>
        <v>41766.970648148148</v>
      </c>
      <c r="Q1261">
        <f t="shared" si="59"/>
        <v>2014</v>
      </c>
      <c r="R1261" t="s">
        <v>8348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 s="12">
        <v>1393445620</v>
      </c>
      <c r="J1262" s="1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57"/>
        <v>41696.842824074076</v>
      </c>
      <c r="P1262" s="10">
        <f t="shared" si="58"/>
        <v>41666.842824074076</v>
      </c>
      <c r="Q1262">
        <f t="shared" si="59"/>
        <v>2014</v>
      </c>
      <c r="R1262" t="s">
        <v>8348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 s="12">
        <v>1390983227</v>
      </c>
      <c r="J1263" s="12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57"/>
        <v>41668.342905092592</v>
      </c>
      <c r="P1263" s="10">
        <f t="shared" si="58"/>
        <v>41638.342905092592</v>
      </c>
      <c r="Q1263">
        <f t="shared" si="59"/>
        <v>2013</v>
      </c>
      <c r="R1263" t="s">
        <v>8348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 s="12">
        <v>1392574692</v>
      </c>
      <c r="J1264" s="12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57"/>
        <v>41686.762638888889</v>
      </c>
      <c r="P1264" s="10">
        <f t="shared" si="58"/>
        <v>41656.762638888889</v>
      </c>
      <c r="Q1264">
        <f t="shared" si="59"/>
        <v>2014</v>
      </c>
      <c r="R1264" t="s">
        <v>8348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 s="12">
        <v>1396054800</v>
      </c>
      <c r="J1265" s="12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57"/>
        <v>41727.041666666664</v>
      </c>
      <c r="P1265" s="10">
        <f t="shared" si="58"/>
        <v>41692.084143518521</v>
      </c>
      <c r="Q1265">
        <f t="shared" si="59"/>
        <v>2014</v>
      </c>
      <c r="R1265" t="s">
        <v>8348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 s="12">
        <v>1383062083</v>
      </c>
      <c r="J1266" s="12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57"/>
        <v>41576.662997685184</v>
      </c>
      <c r="P1266" s="10">
        <f t="shared" si="58"/>
        <v>41547.662997685184</v>
      </c>
      <c r="Q1266">
        <f t="shared" si="59"/>
        <v>2013</v>
      </c>
      <c r="R1266" t="s">
        <v>8348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 s="12">
        <v>1291131815</v>
      </c>
      <c r="J1267" s="12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57"/>
        <v>40512.655266203699</v>
      </c>
      <c r="P1267" s="10">
        <f t="shared" si="58"/>
        <v>40465.655266203699</v>
      </c>
      <c r="Q1267">
        <f t="shared" si="59"/>
        <v>2010</v>
      </c>
      <c r="R1267" t="s">
        <v>8348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 s="12">
        <v>1389474145</v>
      </c>
      <c r="J1268" s="12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57"/>
        <v>41650.87667824074</v>
      </c>
      <c r="P1268" s="10">
        <f t="shared" si="58"/>
        <v>41620.87667824074</v>
      </c>
      <c r="Q1268">
        <f t="shared" si="59"/>
        <v>2013</v>
      </c>
      <c r="R1268" t="s">
        <v>8348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 s="12">
        <v>1374674558</v>
      </c>
      <c r="J1269" s="12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57"/>
        <v>41479.585162037038</v>
      </c>
      <c r="P1269" s="10">
        <f t="shared" si="58"/>
        <v>41449.585162037038</v>
      </c>
      <c r="Q1269">
        <f t="shared" si="59"/>
        <v>2013</v>
      </c>
      <c r="R1269" t="s">
        <v>8348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 s="12">
        <v>1379708247</v>
      </c>
      <c r="J1270" s="12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57"/>
        <v>41537.845451388886</v>
      </c>
      <c r="P1270" s="10">
        <f t="shared" si="58"/>
        <v>41507.845451388886</v>
      </c>
      <c r="Q1270">
        <f t="shared" si="59"/>
        <v>2013</v>
      </c>
      <c r="R1270" t="s">
        <v>8348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 s="12">
        <v>1460764800</v>
      </c>
      <c r="J1271" s="12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57"/>
        <v>42476</v>
      </c>
      <c r="P1271" s="10">
        <f t="shared" si="58"/>
        <v>42445.823055555556</v>
      </c>
      <c r="Q1271">
        <f t="shared" si="59"/>
        <v>2016</v>
      </c>
      <c r="R1271" t="s">
        <v>8348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 s="12">
        <v>1332704042</v>
      </c>
      <c r="J1272" s="1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57"/>
        <v>40993.815300925926</v>
      </c>
      <c r="P1272" s="10">
        <f t="shared" si="58"/>
        <v>40933.85696759259</v>
      </c>
      <c r="Q1272">
        <f t="shared" si="59"/>
        <v>2012</v>
      </c>
      <c r="R1272" t="s">
        <v>8348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 s="12">
        <v>1384363459</v>
      </c>
      <c r="J1273" s="12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57"/>
        <v>41591.725219907406</v>
      </c>
      <c r="P1273" s="10">
        <f t="shared" si="58"/>
        <v>41561.683553240742</v>
      </c>
      <c r="Q1273">
        <f t="shared" si="59"/>
        <v>2013</v>
      </c>
      <c r="R1273" t="s">
        <v>8348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 s="12">
        <v>1276574400</v>
      </c>
      <c r="J1274" s="12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57"/>
        <v>40344.166666666664</v>
      </c>
      <c r="P1274" s="10">
        <f t="shared" si="58"/>
        <v>40274.745127314818</v>
      </c>
      <c r="Q1274">
        <f t="shared" si="59"/>
        <v>2010</v>
      </c>
      <c r="R1274" t="s">
        <v>8348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 s="12">
        <v>1409506291</v>
      </c>
      <c r="J1275" s="12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57"/>
        <v>41882.730219907404</v>
      </c>
      <c r="P1275" s="10">
        <f t="shared" si="58"/>
        <v>41852.730219907404</v>
      </c>
      <c r="Q1275">
        <f t="shared" si="59"/>
        <v>2014</v>
      </c>
      <c r="R1275" t="s">
        <v>8348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 s="12">
        <v>1346344425</v>
      </c>
      <c r="J1276" s="12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57"/>
        <v>41151.690104166664</v>
      </c>
      <c r="P1276" s="10">
        <f t="shared" si="58"/>
        <v>41116.690104166664</v>
      </c>
      <c r="Q1276">
        <f t="shared" si="59"/>
        <v>2012</v>
      </c>
      <c r="R1276" t="s">
        <v>8348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 s="12">
        <v>1375908587</v>
      </c>
      <c r="J1277" s="12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57"/>
        <v>41493.867905092593</v>
      </c>
      <c r="P1277" s="10">
        <f t="shared" si="58"/>
        <v>41458.867905092593</v>
      </c>
      <c r="Q1277">
        <f t="shared" si="59"/>
        <v>2013</v>
      </c>
      <c r="R1277" t="s">
        <v>8348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 s="12">
        <v>1251777600</v>
      </c>
      <c r="J1278" s="12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57"/>
        <v>40057.166666666664</v>
      </c>
      <c r="P1278" s="10">
        <f t="shared" si="58"/>
        <v>40007.704247685186</v>
      </c>
      <c r="Q1278">
        <f t="shared" si="59"/>
        <v>2009</v>
      </c>
      <c r="R1278" t="s">
        <v>8348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 s="12">
        <v>1346765347</v>
      </c>
      <c r="J1279" s="12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57"/>
        <v>41156.561886574076</v>
      </c>
      <c r="P1279" s="10">
        <f t="shared" si="58"/>
        <v>41121.561886574076</v>
      </c>
      <c r="Q1279">
        <f t="shared" si="59"/>
        <v>2012</v>
      </c>
      <c r="R1279" t="s">
        <v>8348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 s="12">
        <v>1403661600</v>
      </c>
      <c r="J1280" s="12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57"/>
        <v>41815.083333333336</v>
      </c>
      <c r="P1280" s="10">
        <f t="shared" si="58"/>
        <v>41786.555162037039</v>
      </c>
      <c r="Q1280">
        <f t="shared" si="59"/>
        <v>2014</v>
      </c>
      <c r="R1280" t="s">
        <v>8348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 s="12">
        <v>1395624170</v>
      </c>
      <c r="J1281" s="12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57"/>
        <v>41722.057523148149</v>
      </c>
      <c r="P1281" s="10">
        <f t="shared" si="58"/>
        <v>41682.099189814813</v>
      </c>
      <c r="Q1281">
        <f t="shared" si="59"/>
        <v>2014</v>
      </c>
      <c r="R1281" t="s">
        <v>8348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 s="12">
        <v>1299003054</v>
      </c>
      <c r="J1282" s="1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57"/>
        <v>40603.757569444446</v>
      </c>
      <c r="P1282" s="10">
        <f t="shared" si="58"/>
        <v>40513.757569444446</v>
      </c>
      <c r="Q1282">
        <f t="shared" si="59"/>
        <v>2010</v>
      </c>
      <c r="R1282" t="s">
        <v>8348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 s="12">
        <v>1375033836</v>
      </c>
      <c r="J1283" s="12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60">DATE(1970,1,1)+I1283/86400</f>
        <v>41483.743472222224</v>
      </c>
      <c r="P1283" s="10">
        <f t="shared" ref="P1283:P1346" si="61">DATE(1970,1,1)+J1283/86400</f>
        <v>41463.743472222224</v>
      </c>
      <c r="Q1283">
        <f t="shared" ref="Q1283:Q1346" si="62">YEAR(P:P)</f>
        <v>2013</v>
      </c>
      <c r="R1283" t="s">
        <v>8348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 s="12">
        <v>1386565140</v>
      </c>
      <c r="J1284" s="12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60"/>
        <v>41617.207638888889</v>
      </c>
      <c r="P1284" s="10">
        <f t="shared" si="61"/>
        <v>41586.475173611107</v>
      </c>
      <c r="Q1284">
        <f t="shared" si="62"/>
        <v>2013</v>
      </c>
      <c r="R1284" t="s">
        <v>8348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 s="12">
        <v>1362974400</v>
      </c>
      <c r="J1285" s="12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60"/>
        <v>41344.166666666664</v>
      </c>
      <c r="P1285" s="10">
        <f t="shared" si="61"/>
        <v>41320.717465277776</v>
      </c>
      <c r="Q1285">
        <f t="shared" si="62"/>
        <v>2013</v>
      </c>
      <c r="R1285" t="s">
        <v>8348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 s="12">
        <v>1483203540</v>
      </c>
      <c r="J1286" s="12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60"/>
        <v>42735.707638888889</v>
      </c>
      <c r="P1286" s="10">
        <f t="shared" si="61"/>
        <v>42712.23474537037</v>
      </c>
      <c r="Q1286">
        <f t="shared" si="62"/>
        <v>2016</v>
      </c>
      <c r="R1286" t="s">
        <v>8348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 s="12">
        <v>1434808775</v>
      </c>
      <c r="J1287" s="12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60"/>
        <v>42175.583043981482</v>
      </c>
      <c r="P1287" s="10">
        <f t="shared" si="61"/>
        <v>42160.583043981482</v>
      </c>
      <c r="Q1287">
        <f t="shared" si="62"/>
        <v>2015</v>
      </c>
      <c r="R1287" t="s">
        <v>8348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 s="12">
        <v>1424181600</v>
      </c>
      <c r="J1288" s="12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60"/>
        <v>42052.583333333328</v>
      </c>
      <c r="P1288" s="10">
        <f t="shared" si="61"/>
        <v>42039.384571759263</v>
      </c>
      <c r="Q1288">
        <f t="shared" si="62"/>
        <v>2015</v>
      </c>
      <c r="R1288" t="s">
        <v>8348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 s="12">
        <v>1434120856</v>
      </c>
      <c r="J1289" s="12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60"/>
        <v>42167.621018518519</v>
      </c>
      <c r="P1289" s="10">
        <f t="shared" si="61"/>
        <v>42107.621018518519</v>
      </c>
      <c r="Q1289">
        <f t="shared" si="62"/>
        <v>2015</v>
      </c>
      <c r="R1289" t="s">
        <v>8348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 s="12">
        <v>1470801600</v>
      </c>
      <c r="J1290" s="12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60"/>
        <v>42592.166666666672</v>
      </c>
      <c r="P1290" s="10">
        <f t="shared" si="61"/>
        <v>42561.154664351852</v>
      </c>
      <c r="Q1290">
        <f t="shared" si="62"/>
        <v>2016</v>
      </c>
      <c r="R1290" t="s">
        <v>8348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 s="12">
        <v>1483499645</v>
      </c>
      <c r="J1291" s="12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60"/>
        <v>42739.134780092594</v>
      </c>
      <c r="P1291" s="10">
        <f t="shared" si="61"/>
        <v>42709.134780092594</v>
      </c>
      <c r="Q1291">
        <f t="shared" si="62"/>
        <v>2016</v>
      </c>
      <c r="R1291" t="s">
        <v>8348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 s="12">
        <v>1429772340</v>
      </c>
      <c r="J1292" s="1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60"/>
        <v>42117.290972222225</v>
      </c>
      <c r="P1292" s="10">
        <f t="shared" si="61"/>
        <v>42086.614942129629</v>
      </c>
      <c r="Q1292">
        <f t="shared" si="62"/>
        <v>2015</v>
      </c>
      <c r="R1292" t="s">
        <v>8348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 s="12">
        <v>1428390000</v>
      </c>
      <c r="J1293" s="12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60"/>
        <v>42101.291666666672</v>
      </c>
      <c r="P1293" s="10">
        <f t="shared" si="61"/>
        <v>42064.652673611112</v>
      </c>
      <c r="Q1293">
        <f t="shared" si="62"/>
        <v>2015</v>
      </c>
      <c r="R1293" t="s">
        <v>8348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 s="12">
        <v>1444172340</v>
      </c>
      <c r="J1294" s="12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60"/>
        <v>42283.957638888889</v>
      </c>
      <c r="P1294" s="10">
        <f t="shared" si="61"/>
        <v>42256.764212962968</v>
      </c>
      <c r="Q1294">
        <f t="shared" si="62"/>
        <v>2015</v>
      </c>
      <c r="R1294" t="s">
        <v>8348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 s="12">
        <v>1447523371</v>
      </c>
      <c r="J1295" s="12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60"/>
        <v>42322.742719907408</v>
      </c>
      <c r="P1295" s="10">
        <f t="shared" si="61"/>
        <v>42292.701053240744</v>
      </c>
      <c r="Q1295">
        <f t="shared" si="62"/>
        <v>2015</v>
      </c>
      <c r="R1295" t="s">
        <v>8348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 s="12">
        <v>1445252400</v>
      </c>
      <c r="J1296" s="12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60"/>
        <v>42296.458333333328</v>
      </c>
      <c r="P1296" s="10">
        <f t="shared" si="61"/>
        <v>42278.453668981485</v>
      </c>
      <c r="Q1296">
        <f t="shared" si="62"/>
        <v>2015</v>
      </c>
      <c r="R1296" t="s">
        <v>8348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 s="12">
        <v>1438189200</v>
      </c>
      <c r="J1297" s="12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60"/>
        <v>42214.708333333328</v>
      </c>
      <c r="P1297" s="10">
        <f t="shared" si="61"/>
        <v>42184.572881944448</v>
      </c>
      <c r="Q1297">
        <f t="shared" si="62"/>
        <v>2015</v>
      </c>
      <c r="R1297" t="s">
        <v>8348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 s="12">
        <v>1457914373</v>
      </c>
      <c r="J1298" s="12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60"/>
        <v>42443.008946759262</v>
      </c>
      <c r="P1298" s="10">
        <f t="shared" si="61"/>
        <v>42423.050613425927</v>
      </c>
      <c r="Q1298">
        <f t="shared" si="62"/>
        <v>2016</v>
      </c>
      <c r="R1298" t="s">
        <v>8348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 s="12">
        <v>1462125358</v>
      </c>
      <c r="J1299" s="12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60"/>
        <v>42491.747199074074</v>
      </c>
      <c r="P1299" s="10">
        <f t="shared" si="61"/>
        <v>42461.747199074074</v>
      </c>
      <c r="Q1299">
        <f t="shared" si="62"/>
        <v>2016</v>
      </c>
      <c r="R1299" t="s">
        <v>8348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 s="12">
        <v>1461860432</v>
      </c>
      <c r="J1300" s="12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60"/>
        <v>42488.680925925924</v>
      </c>
      <c r="P1300" s="10">
        <f t="shared" si="61"/>
        <v>42458.680925925924</v>
      </c>
      <c r="Q1300">
        <f t="shared" si="62"/>
        <v>2016</v>
      </c>
      <c r="R1300" t="s">
        <v>8348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 s="12">
        <v>1436902359</v>
      </c>
      <c r="J1301" s="12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60"/>
        <v>42199.814340277779</v>
      </c>
      <c r="P1301" s="10">
        <f t="shared" si="61"/>
        <v>42169.814340277779</v>
      </c>
      <c r="Q1301">
        <f t="shared" si="62"/>
        <v>2015</v>
      </c>
      <c r="R1301" t="s">
        <v>8348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 s="12">
        <v>1464807420</v>
      </c>
      <c r="J1302" s="1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60"/>
        <v>42522.789583333331</v>
      </c>
      <c r="P1302" s="10">
        <f t="shared" si="61"/>
        <v>42483.675208333334</v>
      </c>
      <c r="Q1302">
        <f t="shared" si="62"/>
        <v>2016</v>
      </c>
      <c r="R1302" t="s">
        <v>8348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 s="12">
        <v>1437447600</v>
      </c>
      <c r="J1303" s="12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60"/>
        <v>42206.125</v>
      </c>
      <c r="P1303" s="10">
        <f t="shared" si="61"/>
        <v>42195.749745370369</v>
      </c>
      <c r="Q1303">
        <f t="shared" si="62"/>
        <v>2015</v>
      </c>
      <c r="R1303" t="s">
        <v>8348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 s="12">
        <v>1480559011</v>
      </c>
      <c r="J1304" s="12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60"/>
        <v>42705.099664351852</v>
      </c>
      <c r="P1304" s="10">
        <f t="shared" si="61"/>
        <v>42675.057997685188</v>
      </c>
      <c r="Q1304">
        <f t="shared" si="62"/>
        <v>2016</v>
      </c>
      <c r="R1304" t="s">
        <v>8348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 s="12">
        <v>1469962800</v>
      </c>
      <c r="J1305" s="12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60"/>
        <v>42582.458333333328</v>
      </c>
      <c r="P1305" s="10">
        <f t="shared" si="61"/>
        <v>42566.441203703704</v>
      </c>
      <c r="Q1305">
        <f t="shared" si="62"/>
        <v>2016</v>
      </c>
      <c r="R1305" t="s">
        <v>8348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 s="12">
        <v>1489376405</v>
      </c>
      <c r="J1306" s="12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60"/>
        <v>42807.152835648143</v>
      </c>
      <c r="P1306" s="10">
        <f t="shared" si="61"/>
        <v>42747.194502314815</v>
      </c>
      <c r="Q1306">
        <f t="shared" si="62"/>
        <v>2017</v>
      </c>
      <c r="R1306" t="s">
        <v>8348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 s="12">
        <v>1469122200</v>
      </c>
      <c r="J1307" s="12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60"/>
        <v>42572.729166666672</v>
      </c>
      <c r="P1307" s="10">
        <f t="shared" si="61"/>
        <v>42543.665601851855</v>
      </c>
      <c r="Q1307">
        <f t="shared" si="62"/>
        <v>2016</v>
      </c>
      <c r="R1307" t="s">
        <v>8348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 s="12">
        <v>1417690734</v>
      </c>
      <c r="J1308" s="12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60"/>
        <v>41977.457569444443</v>
      </c>
      <c r="P1308" s="10">
        <f t="shared" si="61"/>
        <v>41947.457569444443</v>
      </c>
      <c r="Q1308">
        <f t="shared" si="62"/>
        <v>2014</v>
      </c>
      <c r="R1308" t="s">
        <v>8348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 s="12">
        <v>1455710679</v>
      </c>
      <c r="J1309" s="12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60"/>
        <v>42417.503229166672</v>
      </c>
      <c r="P1309" s="10">
        <f t="shared" si="61"/>
        <v>42387.503229166672</v>
      </c>
      <c r="Q1309">
        <f t="shared" si="62"/>
        <v>2016</v>
      </c>
      <c r="R1309" t="s">
        <v>8348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 s="12">
        <v>1475937812</v>
      </c>
      <c r="J1310" s="12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60"/>
        <v>42651.613564814819</v>
      </c>
      <c r="P1310" s="10">
        <f t="shared" si="61"/>
        <v>42611.613564814819</v>
      </c>
      <c r="Q1310">
        <f t="shared" si="62"/>
        <v>2016</v>
      </c>
      <c r="R1310" t="s">
        <v>8348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 s="12">
        <v>1444943468</v>
      </c>
      <c r="J1311" s="12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60"/>
        <v>42292.882731481484</v>
      </c>
      <c r="P1311" s="10">
        <f t="shared" si="61"/>
        <v>42257.882731481484</v>
      </c>
      <c r="Q1311">
        <f t="shared" si="62"/>
        <v>2015</v>
      </c>
      <c r="R1311" t="s">
        <v>8348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 s="12">
        <v>1471622450</v>
      </c>
      <c r="J1312" s="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60"/>
        <v>42601.667245370365</v>
      </c>
      <c r="P1312" s="10">
        <f t="shared" si="61"/>
        <v>42556.667245370365</v>
      </c>
      <c r="Q1312">
        <f t="shared" si="62"/>
        <v>2016</v>
      </c>
      <c r="R1312" t="s">
        <v>8348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 s="12">
        <v>1480536919</v>
      </c>
      <c r="J1313" s="12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60"/>
        <v>42704.843969907408</v>
      </c>
      <c r="P1313" s="10">
        <f t="shared" si="61"/>
        <v>42669.802303240736</v>
      </c>
      <c r="Q1313">
        <f t="shared" si="62"/>
        <v>2016</v>
      </c>
      <c r="R1313" t="s">
        <v>8348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 s="12">
        <v>1429375922</v>
      </c>
      <c r="J1314" s="12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60"/>
        <v>42112.702800925923</v>
      </c>
      <c r="P1314" s="10">
        <f t="shared" si="61"/>
        <v>42082.702800925923</v>
      </c>
      <c r="Q1314">
        <f t="shared" si="62"/>
        <v>2015</v>
      </c>
      <c r="R1314" t="s">
        <v>8348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 s="12">
        <v>1457024514</v>
      </c>
      <c r="J1315" s="12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60"/>
        <v>42432.709652777776</v>
      </c>
      <c r="P1315" s="10">
        <f t="shared" si="61"/>
        <v>42402.709652777776</v>
      </c>
      <c r="Q1315">
        <f t="shared" si="62"/>
        <v>2016</v>
      </c>
      <c r="R1315" t="s">
        <v>8348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 s="12">
        <v>1477065860</v>
      </c>
      <c r="J1316" s="12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60"/>
        <v>42664.669675925921</v>
      </c>
      <c r="P1316" s="10">
        <f t="shared" si="61"/>
        <v>42604.669675925921</v>
      </c>
      <c r="Q1316">
        <f t="shared" si="62"/>
        <v>2016</v>
      </c>
      <c r="R1316" t="s">
        <v>8348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 s="12">
        <v>1446771600</v>
      </c>
      <c r="J1317" s="12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60"/>
        <v>42314.041666666672</v>
      </c>
      <c r="P1317" s="10">
        <f t="shared" si="61"/>
        <v>42278.498240740737</v>
      </c>
      <c r="Q1317">
        <f t="shared" si="62"/>
        <v>2015</v>
      </c>
      <c r="R1317" t="s">
        <v>8348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 s="12">
        <v>1456700709</v>
      </c>
      <c r="J1318" s="12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60"/>
        <v>42428.961909722224</v>
      </c>
      <c r="P1318" s="10">
        <f t="shared" si="61"/>
        <v>42393.961909722224</v>
      </c>
      <c r="Q1318">
        <f t="shared" si="62"/>
        <v>2016</v>
      </c>
      <c r="R1318" t="s">
        <v>8348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 s="12">
        <v>1469109600</v>
      </c>
      <c r="J1319" s="12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60"/>
        <v>42572.583333333328</v>
      </c>
      <c r="P1319" s="10">
        <f t="shared" si="61"/>
        <v>42520.235486111109</v>
      </c>
      <c r="Q1319">
        <f t="shared" si="62"/>
        <v>2016</v>
      </c>
      <c r="R1319" t="s">
        <v>8348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 s="12">
        <v>1420938172</v>
      </c>
      <c r="J1320" s="12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60"/>
        <v>42015.043657407412</v>
      </c>
      <c r="P1320" s="10">
        <f t="shared" si="61"/>
        <v>41985.043657407412</v>
      </c>
      <c r="Q1320">
        <f t="shared" si="62"/>
        <v>2014</v>
      </c>
      <c r="R1320" t="s">
        <v>8348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 s="12">
        <v>1405094400</v>
      </c>
      <c r="J1321" s="12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60"/>
        <v>41831.666666666664</v>
      </c>
      <c r="P1321" s="10">
        <f t="shared" si="61"/>
        <v>41816.812094907407</v>
      </c>
      <c r="Q1321">
        <f t="shared" si="62"/>
        <v>2014</v>
      </c>
      <c r="R1321" t="s">
        <v>8348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 s="12">
        <v>1483138800</v>
      </c>
      <c r="J1322" s="1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60"/>
        <v>42734.958333333328</v>
      </c>
      <c r="P1322" s="10">
        <f t="shared" si="61"/>
        <v>42705.690347222218</v>
      </c>
      <c r="Q1322">
        <f t="shared" si="62"/>
        <v>2016</v>
      </c>
      <c r="R1322" t="s">
        <v>8348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 s="12">
        <v>1482515937</v>
      </c>
      <c r="J1323" s="12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60"/>
        <v>42727.74927083333</v>
      </c>
      <c r="P1323" s="10">
        <f t="shared" si="61"/>
        <v>42697.74927083333</v>
      </c>
      <c r="Q1323">
        <f t="shared" si="62"/>
        <v>2016</v>
      </c>
      <c r="R1323" t="s">
        <v>8348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 s="12">
        <v>1432223125</v>
      </c>
      <c r="J1324" s="12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60"/>
        <v>42145.656539351854</v>
      </c>
      <c r="P1324" s="10">
        <f t="shared" si="61"/>
        <v>42115.656539351854</v>
      </c>
      <c r="Q1324">
        <f t="shared" si="62"/>
        <v>2015</v>
      </c>
      <c r="R1324" t="s">
        <v>8348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 s="12">
        <v>1461653700</v>
      </c>
      <c r="J1325" s="12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60"/>
        <v>42486.288194444445</v>
      </c>
      <c r="P1325" s="10">
        <f t="shared" si="61"/>
        <v>42451.698449074072</v>
      </c>
      <c r="Q1325">
        <f t="shared" si="62"/>
        <v>2016</v>
      </c>
      <c r="R1325" t="s">
        <v>8348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 s="12">
        <v>1476371552</v>
      </c>
      <c r="J1326" s="12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60"/>
        <v>42656.633703703701</v>
      </c>
      <c r="P1326" s="10">
        <f t="shared" si="61"/>
        <v>42626.633703703701</v>
      </c>
      <c r="Q1326">
        <f t="shared" si="62"/>
        <v>2016</v>
      </c>
      <c r="R1326" t="s">
        <v>8348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 s="12">
        <v>1483063435</v>
      </c>
      <c r="J1327" s="12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60"/>
        <v>42734.086053240739</v>
      </c>
      <c r="P1327" s="10">
        <f t="shared" si="61"/>
        <v>42704.086053240739</v>
      </c>
      <c r="Q1327">
        <f t="shared" si="62"/>
        <v>2016</v>
      </c>
      <c r="R1327" t="s">
        <v>8348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 s="12">
        <v>1421348428</v>
      </c>
      <c r="J1328" s="12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60"/>
        <v>42019.791990740741</v>
      </c>
      <c r="P1328" s="10">
        <f t="shared" si="61"/>
        <v>41974.791990740741</v>
      </c>
      <c r="Q1328">
        <f t="shared" si="62"/>
        <v>2014</v>
      </c>
      <c r="R1328" t="s">
        <v>8348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 s="12">
        <v>1432916235</v>
      </c>
      <c r="J1329" s="12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60"/>
        <v>42153.678645833337</v>
      </c>
      <c r="P1329" s="10">
        <f t="shared" si="61"/>
        <v>42123.678645833337</v>
      </c>
      <c r="Q1329">
        <f t="shared" si="62"/>
        <v>2015</v>
      </c>
      <c r="R1329" t="s">
        <v>8348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 s="12">
        <v>1476458734</v>
      </c>
      <c r="J1330" s="12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60"/>
        <v>42657.642754629633</v>
      </c>
      <c r="P1330" s="10">
        <f t="shared" si="61"/>
        <v>42612.642754629633</v>
      </c>
      <c r="Q1330">
        <f t="shared" si="62"/>
        <v>2016</v>
      </c>
      <c r="R1330" t="s">
        <v>8348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 s="12">
        <v>1417501145</v>
      </c>
      <c r="J1331" s="12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60"/>
        <v>41975.263252314813</v>
      </c>
      <c r="P1331" s="10">
        <f t="shared" si="61"/>
        <v>41935.221585648149</v>
      </c>
      <c r="Q1331">
        <f t="shared" si="62"/>
        <v>2014</v>
      </c>
      <c r="R1331" t="s">
        <v>8348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 s="12">
        <v>1467432000</v>
      </c>
      <c r="J1332" s="1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60"/>
        <v>42553.166666666672</v>
      </c>
      <c r="P1332" s="10">
        <f t="shared" si="61"/>
        <v>42522.276724537034</v>
      </c>
      <c r="Q1332">
        <f t="shared" si="62"/>
        <v>2016</v>
      </c>
      <c r="R1332" t="s">
        <v>8348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 s="12">
        <v>1471435554</v>
      </c>
      <c r="J1333" s="12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60"/>
        <v>42599.50409722222</v>
      </c>
      <c r="P1333" s="10">
        <f t="shared" si="61"/>
        <v>42569.50409722222</v>
      </c>
      <c r="Q1333">
        <f t="shared" si="62"/>
        <v>2016</v>
      </c>
      <c r="R1333" t="s">
        <v>8348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 s="12">
        <v>1485480408</v>
      </c>
      <c r="J1334" s="12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60"/>
        <v>42762.060277777782</v>
      </c>
      <c r="P1334" s="10">
        <f t="shared" si="61"/>
        <v>42732.060277777782</v>
      </c>
      <c r="Q1334">
        <f t="shared" si="62"/>
        <v>2016</v>
      </c>
      <c r="R1334" t="s">
        <v>8348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 s="12">
        <v>1405478025</v>
      </c>
      <c r="J1335" s="12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60"/>
        <v>41836.106770833336</v>
      </c>
      <c r="P1335" s="10">
        <f t="shared" si="61"/>
        <v>41806.106770833336</v>
      </c>
      <c r="Q1335">
        <f t="shared" si="62"/>
        <v>2014</v>
      </c>
      <c r="R1335" t="s">
        <v>8348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 s="12">
        <v>1457721287</v>
      </c>
      <c r="J1336" s="12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60"/>
        <v>42440.774155092593</v>
      </c>
      <c r="P1336" s="10">
        <f t="shared" si="61"/>
        <v>42410.774155092593</v>
      </c>
      <c r="Q1336">
        <f t="shared" si="62"/>
        <v>2016</v>
      </c>
      <c r="R1336" t="s">
        <v>8348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 s="12">
        <v>1449354502</v>
      </c>
      <c r="J1337" s="12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60"/>
        <v>42343.936365740738</v>
      </c>
      <c r="P1337" s="10">
        <f t="shared" si="61"/>
        <v>42313.936365740738</v>
      </c>
      <c r="Q1337">
        <f t="shared" si="62"/>
        <v>2015</v>
      </c>
      <c r="R1337" t="s">
        <v>8348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 s="12">
        <v>1418849028</v>
      </c>
      <c r="J1338" s="12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60"/>
        <v>41990.863750000004</v>
      </c>
      <c r="P1338" s="10">
        <f t="shared" si="61"/>
        <v>41955.863750000004</v>
      </c>
      <c r="Q1338">
        <f t="shared" si="62"/>
        <v>2014</v>
      </c>
      <c r="R1338" t="s">
        <v>8348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 s="12">
        <v>1488549079</v>
      </c>
      <c r="J1339" s="12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60"/>
        <v>42797.577303240745</v>
      </c>
      <c r="P1339" s="10">
        <f t="shared" si="61"/>
        <v>42767.577303240745</v>
      </c>
      <c r="Q1339">
        <f t="shared" si="62"/>
        <v>2017</v>
      </c>
      <c r="R1339" t="s">
        <v>8348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 s="12">
        <v>1438543033</v>
      </c>
      <c r="J1340" s="12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60"/>
        <v>42218.803622685184</v>
      </c>
      <c r="P1340" s="10">
        <f t="shared" si="61"/>
        <v>42188.803622685184</v>
      </c>
      <c r="Q1340">
        <f t="shared" si="62"/>
        <v>2015</v>
      </c>
      <c r="R1340" t="s">
        <v>8348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 s="12">
        <v>1418056315</v>
      </c>
      <c r="J1341" s="12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60"/>
        <v>41981.688831018517</v>
      </c>
      <c r="P1341" s="10">
        <f t="shared" si="61"/>
        <v>41936.647164351853</v>
      </c>
      <c r="Q1341">
        <f t="shared" si="62"/>
        <v>2014</v>
      </c>
      <c r="R1341" t="s">
        <v>8348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 s="12">
        <v>1408112253</v>
      </c>
      <c r="J1342" s="1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60"/>
        <v>41866.595520833333</v>
      </c>
      <c r="P1342" s="10">
        <f t="shared" si="61"/>
        <v>41836.595520833333</v>
      </c>
      <c r="Q1342">
        <f t="shared" si="62"/>
        <v>2014</v>
      </c>
      <c r="R1342" t="s">
        <v>8348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 s="12">
        <v>1475333917</v>
      </c>
      <c r="J1343" s="12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60"/>
        <v>42644.624039351853</v>
      </c>
      <c r="P1343" s="10">
        <f t="shared" si="61"/>
        <v>42612.624039351853</v>
      </c>
      <c r="Q1343">
        <f t="shared" si="62"/>
        <v>2016</v>
      </c>
      <c r="R1343" t="s">
        <v>8348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 s="12">
        <v>1437161739</v>
      </c>
      <c r="J1344" s="12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60"/>
        <v>42202.816423611112</v>
      </c>
      <c r="P1344" s="10">
        <f t="shared" si="61"/>
        <v>42172.816423611112</v>
      </c>
      <c r="Q1344">
        <f t="shared" si="62"/>
        <v>2015</v>
      </c>
      <c r="R1344" t="s">
        <v>8348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 s="12">
        <v>1471579140</v>
      </c>
      <c r="J1345" s="12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60"/>
        <v>42601.165972222225</v>
      </c>
      <c r="P1345" s="10">
        <f t="shared" si="61"/>
        <v>42542.526423611111</v>
      </c>
      <c r="Q1345">
        <f t="shared" si="62"/>
        <v>2016</v>
      </c>
      <c r="R1345" t="s">
        <v>8348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 s="12">
        <v>1467313039</v>
      </c>
      <c r="J1346" s="12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60"/>
        <v>42551.789803240739</v>
      </c>
      <c r="P1346" s="10">
        <f t="shared" si="61"/>
        <v>42522.789803240739</v>
      </c>
      <c r="Q1346">
        <f t="shared" si="62"/>
        <v>2016</v>
      </c>
      <c r="R1346" t="s">
        <v>8348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 s="12">
        <v>1405366359</v>
      </c>
      <c r="J1347" s="12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63">DATE(1970,1,1)+I1347/86400</f>
        <v>41834.814340277779</v>
      </c>
      <c r="P1347" s="10">
        <f t="shared" ref="P1347:P1410" si="64">DATE(1970,1,1)+J1347/86400</f>
        <v>41799.814340277779</v>
      </c>
      <c r="Q1347">
        <f t="shared" ref="Q1347:Q1410" si="65">YEAR(P:P)</f>
        <v>2014</v>
      </c>
      <c r="R1347" t="s">
        <v>8348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 s="12">
        <v>1372297751</v>
      </c>
      <c r="J1348" s="12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63"/>
        <v>41452.075821759259</v>
      </c>
      <c r="P1348" s="10">
        <f t="shared" si="64"/>
        <v>41422.075821759259</v>
      </c>
      <c r="Q1348">
        <f t="shared" si="65"/>
        <v>2013</v>
      </c>
      <c r="R1348" t="s">
        <v>8348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 s="12">
        <v>1425741525</v>
      </c>
      <c r="J1349" s="12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63"/>
        <v>42070.638020833328</v>
      </c>
      <c r="P1349" s="10">
        <f t="shared" si="64"/>
        <v>42040.638020833328</v>
      </c>
      <c r="Q1349">
        <f t="shared" si="65"/>
        <v>2015</v>
      </c>
      <c r="R1349" t="s">
        <v>8348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 s="12">
        <v>1418904533</v>
      </c>
      <c r="J1350" s="12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63"/>
        <v>41991.506168981483</v>
      </c>
      <c r="P1350" s="10">
        <f t="shared" si="64"/>
        <v>41963.506168981483</v>
      </c>
      <c r="Q1350">
        <f t="shared" si="65"/>
        <v>2014</v>
      </c>
      <c r="R1350" t="s">
        <v>8348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 s="12">
        <v>1450249140</v>
      </c>
      <c r="J1351" s="12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63"/>
        <v>42354.290972222225</v>
      </c>
      <c r="P1351" s="10">
        <f t="shared" si="64"/>
        <v>42317.33258101852</v>
      </c>
      <c r="Q1351">
        <f t="shared" si="65"/>
        <v>2015</v>
      </c>
      <c r="R1351" t="s">
        <v>8348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 s="12">
        <v>1451089134</v>
      </c>
      <c r="J1352" s="1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63"/>
        <v>42364.013124999998</v>
      </c>
      <c r="P1352" s="10">
        <f t="shared" si="64"/>
        <v>42334.013124999998</v>
      </c>
      <c r="Q1352">
        <f t="shared" si="65"/>
        <v>2015</v>
      </c>
      <c r="R1352" t="s">
        <v>8348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 s="12">
        <v>1455299144</v>
      </c>
      <c r="J1353" s="12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63"/>
        <v>42412.74009259259</v>
      </c>
      <c r="P1353" s="10">
        <f t="shared" si="64"/>
        <v>42382.74009259259</v>
      </c>
      <c r="Q1353">
        <f t="shared" si="65"/>
        <v>2016</v>
      </c>
      <c r="R1353" t="s">
        <v>8348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 s="12">
        <v>1441425540</v>
      </c>
      <c r="J1354" s="12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63"/>
        <v>42252.165972222225</v>
      </c>
      <c r="P1354" s="10">
        <f t="shared" si="64"/>
        <v>42200.578310185185</v>
      </c>
      <c r="Q1354">
        <f t="shared" si="65"/>
        <v>2015</v>
      </c>
      <c r="R1354" t="s">
        <v>8348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 s="12">
        <v>1362960000</v>
      </c>
      <c r="J1355" s="12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63"/>
        <v>41344</v>
      </c>
      <c r="P1355" s="10">
        <f t="shared" si="64"/>
        <v>41309.11791666667</v>
      </c>
      <c r="Q1355">
        <f t="shared" si="65"/>
        <v>2013</v>
      </c>
      <c r="R1355" t="s">
        <v>8348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 s="12">
        <v>1465672979</v>
      </c>
      <c r="J1356" s="12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63"/>
        <v>42532.807627314818</v>
      </c>
      <c r="P1356" s="10">
        <f t="shared" si="64"/>
        <v>42502.807627314818</v>
      </c>
      <c r="Q1356">
        <f t="shared" si="65"/>
        <v>2016</v>
      </c>
      <c r="R1356" t="s">
        <v>8348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 s="12">
        <v>1354269600</v>
      </c>
      <c r="J1357" s="12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63"/>
        <v>41243.416666666664</v>
      </c>
      <c r="P1357" s="10">
        <f t="shared" si="64"/>
        <v>41213.254687499997</v>
      </c>
      <c r="Q1357">
        <f t="shared" si="65"/>
        <v>2012</v>
      </c>
      <c r="R1357" t="s">
        <v>8348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 s="12">
        <v>1372985760</v>
      </c>
      <c r="J1358" s="12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63"/>
        <v>41460.038888888885</v>
      </c>
      <c r="P1358" s="10">
        <f t="shared" si="64"/>
        <v>41430.038888888885</v>
      </c>
      <c r="Q1358">
        <f t="shared" si="65"/>
        <v>2013</v>
      </c>
      <c r="R1358" t="s">
        <v>8348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 s="12">
        <v>1362117540</v>
      </c>
      <c r="J1359" s="12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63"/>
        <v>41334.249305555553</v>
      </c>
      <c r="P1359" s="10">
        <f t="shared" si="64"/>
        <v>41304.962233796294</v>
      </c>
      <c r="Q1359">
        <f t="shared" si="65"/>
        <v>2013</v>
      </c>
      <c r="R1359" t="s">
        <v>8348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 s="12">
        <v>1309009323</v>
      </c>
      <c r="J1360" s="12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63"/>
        <v>40719.570868055554</v>
      </c>
      <c r="P1360" s="10">
        <f t="shared" si="64"/>
        <v>40689.570868055554</v>
      </c>
      <c r="Q1360">
        <f t="shared" si="65"/>
        <v>2011</v>
      </c>
      <c r="R1360" t="s">
        <v>8348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 s="12">
        <v>1309980790</v>
      </c>
      <c r="J1361" s="12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63"/>
        <v>40730.814699074072</v>
      </c>
      <c r="P1361" s="10">
        <f t="shared" si="64"/>
        <v>40668.814699074072</v>
      </c>
      <c r="Q1361">
        <f t="shared" si="65"/>
        <v>2011</v>
      </c>
      <c r="R1361" t="s">
        <v>8348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 s="12">
        <v>1343943420</v>
      </c>
      <c r="J1362" s="1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63"/>
        <v>41123.900694444441</v>
      </c>
      <c r="P1362" s="10">
        <f t="shared" si="64"/>
        <v>41095.900694444441</v>
      </c>
      <c r="Q1362">
        <f t="shared" si="65"/>
        <v>2012</v>
      </c>
      <c r="R1362" t="s">
        <v>8348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 s="12">
        <v>1403370772</v>
      </c>
      <c r="J1363" s="12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63"/>
        <v>41811.717268518521</v>
      </c>
      <c r="P1363" s="10">
        <f t="shared" si="64"/>
        <v>41781.717268518521</v>
      </c>
      <c r="Q1363">
        <f t="shared" si="65"/>
        <v>2014</v>
      </c>
      <c r="R1363" t="s">
        <v>8348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 s="12">
        <v>1378592731</v>
      </c>
      <c r="J1364" s="12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63"/>
        <v>41524.934386574074</v>
      </c>
      <c r="P1364" s="10">
        <f t="shared" si="64"/>
        <v>41464.934386574074</v>
      </c>
      <c r="Q1364">
        <f t="shared" si="65"/>
        <v>2013</v>
      </c>
      <c r="R1364" t="s">
        <v>8348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 s="12">
        <v>1455523140</v>
      </c>
      <c r="J1365" s="12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63"/>
        <v>42415.332638888889</v>
      </c>
      <c r="P1365" s="10">
        <f t="shared" si="64"/>
        <v>42396.8440625</v>
      </c>
      <c r="Q1365">
        <f t="shared" si="65"/>
        <v>2016</v>
      </c>
      <c r="R1365" t="s">
        <v>8348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 s="12">
        <v>1420648906</v>
      </c>
      <c r="J1366" s="12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63"/>
        <v>42011.6956712963</v>
      </c>
      <c r="P1366" s="10">
        <f t="shared" si="64"/>
        <v>41951.6956712963</v>
      </c>
      <c r="Q1366">
        <f t="shared" si="65"/>
        <v>2014</v>
      </c>
      <c r="R1366" t="s">
        <v>8348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 s="12">
        <v>1426523752</v>
      </c>
      <c r="J1367" s="12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63"/>
        <v>42079.691574074073</v>
      </c>
      <c r="P1367" s="10">
        <f t="shared" si="64"/>
        <v>42049.733240740738</v>
      </c>
      <c r="Q1367">
        <f t="shared" si="65"/>
        <v>2015</v>
      </c>
      <c r="R1367" t="s">
        <v>8348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 s="12">
        <v>1417049663</v>
      </c>
      <c r="J1368" s="12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63"/>
        <v>41970.037766203706</v>
      </c>
      <c r="P1368" s="10">
        <f t="shared" si="64"/>
        <v>41924.996099537035</v>
      </c>
      <c r="Q1368">
        <f t="shared" si="65"/>
        <v>2014</v>
      </c>
      <c r="R1368" t="s">
        <v>8348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 s="12">
        <v>1447463050</v>
      </c>
      <c r="J1369" s="12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63"/>
        <v>42322.044560185182</v>
      </c>
      <c r="P1369" s="10">
        <f t="shared" si="64"/>
        <v>42292.002893518518</v>
      </c>
      <c r="Q1369">
        <f t="shared" si="65"/>
        <v>2015</v>
      </c>
      <c r="R1369" t="s">
        <v>8348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 s="12">
        <v>1434342894</v>
      </c>
      <c r="J1370" s="12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63"/>
        <v>42170.190902777773</v>
      </c>
      <c r="P1370" s="10">
        <f t="shared" si="64"/>
        <v>42146.190902777773</v>
      </c>
      <c r="Q1370">
        <f t="shared" si="65"/>
        <v>2015</v>
      </c>
      <c r="R1370" t="s">
        <v>8348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 s="12">
        <v>1397225746</v>
      </c>
      <c r="J1371" s="12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63"/>
        <v>41740.594282407408</v>
      </c>
      <c r="P1371" s="10">
        <f t="shared" si="64"/>
        <v>41710.594282407408</v>
      </c>
      <c r="Q1371">
        <f t="shared" si="65"/>
        <v>2014</v>
      </c>
      <c r="R1371" t="s">
        <v>8348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 s="12">
        <v>1381881890</v>
      </c>
      <c r="J1372" s="1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63"/>
        <v>41563.00335648148</v>
      </c>
      <c r="P1372" s="10">
        <f t="shared" si="64"/>
        <v>41548.00335648148</v>
      </c>
      <c r="Q1372">
        <f t="shared" si="65"/>
        <v>2013</v>
      </c>
      <c r="R1372" t="s">
        <v>8348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 s="12">
        <v>1431022342</v>
      </c>
      <c r="J1373" s="12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63"/>
        <v>42131.758587962962</v>
      </c>
      <c r="P1373" s="10">
        <f t="shared" si="64"/>
        <v>42101.758587962962</v>
      </c>
      <c r="Q1373">
        <f t="shared" si="65"/>
        <v>2015</v>
      </c>
      <c r="R1373" t="s">
        <v>8348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 s="12">
        <v>1342115132</v>
      </c>
      <c r="J1374" s="12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63"/>
        <v>41102.739953703705</v>
      </c>
      <c r="P1374" s="10">
        <f t="shared" si="64"/>
        <v>41072.739953703705</v>
      </c>
      <c r="Q1374">
        <f t="shared" si="65"/>
        <v>2012</v>
      </c>
      <c r="R1374" t="s">
        <v>8348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 s="12">
        <v>1483138233</v>
      </c>
      <c r="J1375" s="12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63"/>
        <v>42734.95177083333</v>
      </c>
      <c r="P1375" s="10">
        <f t="shared" si="64"/>
        <v>42704.95177083333</v>
      </c>
      <c r="Q1375">
        <f t="shared" si="65"/>
        <v>2016</v>
      </c>
      <c r="R1375" t="s">
        <v>8348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 s="12">
        <v>1458874388</v>
      </c>
      <c r="J1376" s="12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63"/>
        <v>42454.12023148148</v>
      </c>
      <c r="P1376" s="10">
        <f t="shared" si="64"/>
        <v>42424.161898148144</v>
      </c>
      <c r="Q1376">
        <f t="shared" si="65"/>
        <v>2016</v>
      </c>
      <c r="R1376" t="s">
        <v>8348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 s="12">
        <v>1484444119</v>
      </c>
      <c r="J1377" s="12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63"/>
        <v>42750.066192129627</v>
      </c>
      <c r="P1377" s="10">
        <f t="shared" si="64"/>
        <v>42720.066192129627</v>
      </c>
      <c r="Q1377">
        <f t="shared" si="65"/>
        <v>2016</v>
      </c>
      <c r="R1377" t="s">
        <v>8348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 s="12">
        <v>1480784606</v>
      </c>
      <c r="J1378" s="12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63"/>
        <v>42707.710717592592</v>
      </c>
      <c r="P1378" s="10">
        <f t="shared" si="64"/>
        <v>42677.669050925921</v>
      </c>
      <c r="Q1378">
        <f t="shared" si="65"/>
        <v>2016</v>
      </c>
      <c r="R1378" t="s">
        <v>8348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 s="12">
        <v>1486095060</v>
      </c>
      <c r="J1379" s="12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63"/>
        <v>42769.174305555556</v>
      </c>
      <c r="P1379" s="10">
        <f t="shared" si="64"/>
        <v>42747.219560185185</v>
      </c>
      <c r="Q1379">
        <f t="shared" si="65"/>
        <v>2017</v>
      </c>
      <c r="R1379" t="s">
        <v>8348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 s="12">
        <v>1470075210</v>
      </c>
      <c r="J1380" s="12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63"/>
        <v>42583.759375000001</v>
      </c>
      <c r="P1380" s="10">
        <f t="shared" si="64"/>
        <v>42568.759375000001</v>
      </c>
      <c r="Q1380">
        <f t="shared" si="65"/>
        <v>2016</v>
      </c>
      <c r="R1380" t="s">
        <v>8348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 s="12">
        <v>1433504876</v>
      </c>
      <c r="J1381" s="12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63"/>
        <v>42160.491620370369</v>
      </c>
      <c r="P1381" s="10">
        <f t="shared" si="64"/>
        <v>42130.491620370369</v>
      </c>
      <c r="Q1381">
        <f t="shared" si="65"/>
        <v>2015</v>
      </c>
      <c r="R1381" t="s">
        <v>8348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 s="12">
        <v>1433815200</v>
      </c>
      <c r="J1382" s="1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63"/>
        <v>42164.083333333328</v>
      </c>
      <c r="P1382" s="10">
        <f t="shared" si="64"/>
        <v>42141.762800925921</v>
      </c>
      <c r="Q1382">
        <f t="shared" si="65"/>
        <v>2015</v>
      </c>
      <c r="R1382" t="s">
        <v>8348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 s="12">
        <v>1482988125</v>
      </c>
      <c r="J1383" s="12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63"/>
        <v>42733.214409722219</v>
      </c>
      <c r="P1383" s="10">
        <f t="shared" si="64"/>
        <v>42703.214409722219</v>
      </c>
      <c r="Q1383">
        <f t="shared" si="65"/>
        <v>2016</v>
      </c>
      <c r="R1383" t="s">
        <v>8348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 s="12">
        <v>1367867536</v>
      </c>
      <c r="J1384" s="12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63"/>
        <v>41400.800185185188</v>
      </c>
      <c r="P1384" s="10">
        <f t="shared" si="64"/>
        <v>41370.800185185188</v>
      </c>
      <c r="Q1384">
        <f t="shared" si="65"/>
        <v>2013</v>
      </c>
      <c r="R1384" t="s">
        <v>8348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 s="12">
        <v>1482457678</v>
      </c>
      <c r="J1385" s="12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63"/>
        <v>42727.074976851851</v>
      </c>
      <c r="P1385" s="10">
        <f t="shared" si="64"/>
        <v>42707.074976851851</v>
      </c>
      <c r="Q1385">
        <f t="shared" si="65"/>
        <v>2016</v>
      </c>
      <c r="R1385" t="s">
        <v>8348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 s="12">
        <v>1436117922</v>
      </c>
      <c r="J1386" s="12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63"/>
        <v>42190.735208333332</v>
      </c>
      <c r="P1386" s="10">
        <f t="shared" si="64"/>
        <v>42160.735208333332</v>
      </c>
      <c r="Q1386">
        <f t="shared" si="65"/>
        <v>2015</v>
      </c>
      <c r="R1386" t="s">
        <v>8348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 s="12">
        <v>1461931860</v>
      </c>
      <c r="J1387" s="12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63"/>
        <v>42489.507638888885</v>
      </c>
      <c r="P1387" s="10">
        <f t="shared" si="64"/>
        <v>42433.688900462963</v>
      </c>
      <c r="Q1387">
        <f t="shared" si="65"/>
        <v>2016</v>
      </c>
      <c r="R1387" t="s">
        <v>8348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 s="12">
        <v>1438183889</v>
      </c>
      <c r="J1388" s="12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63"/>
        <v>42214.646863425922</v>
      </c>
      <c r="P1388" s="10">
        <f t="shared" si="64"/>
        <v>42184.646863425922</v>
      </c>
      <c r="Q1388">
        <f t="shared" si="65"/>
        <v>2015</v>
      </c>
      <c r="R1388" t="s">
        <v>8348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 s="12">
        <v>1433305800</v>
      </c>
      <c r="J1389" s="12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63"/>
        <v>42158.1875</v>
      </c>
      <c r="P1389" s="10">
        <f t="shared" si="64"/>
        <v>42126.92123842593</v>
      </c>
      <c r="Q1389">
        <f t="shared" si="65"/>
        <v>2015</v>
      </c>
      <c r="R1389" t="s">
        <v>8348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 s="12">
        <v>1476720840</v>
      </c>
      <c r="J1390" s="12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63"/>
        <v>42660.676388888889</v>
      </c>
      <c r="P1390" s="10">
        <f t="shared" si="64"/>
        <v>42634.614780092597</v>
      </c>
      <c r="Q1390">
        <f t="shared" si="65"/>
        <v>2016</v>
      </c>
      <c r="R1390" t="s">
        <v>8348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 s="12">
        <v>1471087957</v>
      </c>
      <c r="J1391" s="12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63"/>
        <v>42595.480983796297</v>
      </c>
      <c r="P1391" s="10">
        <f t="shared" si="64"/>
        <v>42565.480983796297</v>
      </c>
      <c r="Q1391">
        <f t="shared" si="65"/>
        <v>2016</v>
      </c>
      <c r="R1391" t="s">
        <v>8348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 s="12">
        <v>1430154720</v>
      </c>
      <c r="J1392" s="1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63"/>
        <v>42121.716666666667</v>
      </c>
      <c r="P1392" s="10">
        <f t="shared" si="64"/>
        <v>42087.803310185191</v>
      </c>
      <c r="Q1392">
        <f t="shared" si="65"/>
        <v>2015</v>
      </c>
      <c r="R1392" t="s">
        <v>8348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 s="12">
        <v>1440219540</v>
      </c>
      <c r="J1393" s="12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63"/>
        <v>42238.207638888889</v>
      </c>
      <c r="P1393" s="10">
        <f t="shared" si="64"/>
        <v>42193.650671296295</v>
      </c>
      <c r="Q1393">
        <f t="shared" si="65"/>
        <v>2015</v>
      </c>
      <c r="R1393" t="s">
        <v>8348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 s="12">
        <v>1456976586</v>
      </c>
      <c r="J1394" s="12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63"/>
        <v>42432.154930555553</v>
      </c>
      <c r="P1394" s="10">
        <f t="shared" si="64"/>
        <v>42401.154930555553</v>
      </c>
      <c r="Q1394">
        <f t="shared" si="65"/>
        <v>2016</v>
      </c>
      <c r="R1394" t="s">
        <v>8348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 s="12">
        <v>1470068523</v>
      </c>
      <c r="J1395" s="12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63"/>
        <v>42583.681979166664</v>
      </c>
      <c r="P1395" s="10">
        <f t="shared" si="64"/>
        <v>42553.681979166664</v>
      </c>
      <c r="Q1395">
        <f t="shared" si="65"/>
        <v>2016</v>
      </c>
      <c r="R1395" t="s">
        <v>8348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 s="12">
        <v>1488337200</v>
      </c>
      <c r="J1396" s="12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63"/>
        <v>42795.125</v>
      </c>
      <c r="P1396" s="10">
        <f t="shared" si="64"/>
        <v>42752.144976851851</v>
      </c>
      <c r="Q1396">
        <f t="shared" si="65"/>
        <v>2017</v>
      </c>
      <c r="R1396" t="s">
        <v>8348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 s="12">
        <v>1484430481</v>
      </c>
      <c r="J1397" s="12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63"/>
        <v>42749.90834490741</v>
      </c>
      <c r="P1397" s="10">
        <f t="shared" si="64"/>
        <v>42719.90834490741</v>
      </c>
      <c r="Q1397">
        <f t="shared" si="65"/>
        <v>2016</v>
      </c>
      <c r="R1397" t="s">
        <v>8348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 s="12">
        <v>1423871882</v>
      </c>
      <c r="J1398" s="12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63"/>
        <v>42048.99863425926</v>
      </c>
      <c r="P1398" s="10">
        <f t="shared" si="64"/>
        <v>42018.99863425926</v>
      </c>
      <c r="Q1398">
        <f t="shared" si="65"/>
        <v>2015</v>
      </c>
      <c r="R1398" t="s">
        <v>8348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 s="12">
        <v>1477603140</v>
      </c>
      <c r="J1399" s="12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63"/>
        <v>42670.888194444444</v>
      </c>
      <c r="P1399" s="10">
        <f t="shared" si="64"/>
        <v>42640.917939814812</v>
      </c>
      <c r="Q1399">
        <f t="shared" si="65"/>
        <v>2016</v>
      </c>
      <c r="R1399" t="s">
        <v>8348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 s="12">
        <v>1467752334</v>
      </c>
      <c r="J1400" s="12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63"/>
        <v>42556.874236111107</v>
      </c>
      <c r="P1400" s="10">
        <f t="shared" si="64"/>
        <v>42526.874236111107</v>
      </c>
      <c r="Q1400">
        <f t="shared" si="65"/>
        <v>2016</v>
      </c>
      <c r="R1400" t="s">
        <v>8348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 s="12">
        <v>1412640373</v>
      </c>
      <c r="J1401" s="12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63"/>
        <v>41919.004317129627</v>
      </c>
      <c r="P1401" s="10">
        <f t="shared" si="64"/>
        <v>41889.004317129627</v>
      </c>
      <c r="Q1401">
        <f t="shared" si="65"/>
        <v>2014</v>
      </c>
      <c r="R1401" t="s">
        <v>8348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 s="12">
        <v>1465709400</v>
      </c>
      <c r="J1402" s="1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63"/>
        <v>42533.229166666672</v>
      </c>
      <c r="P1402" s="10">
        <f t="shared" si="64"/>
        <v>42498.341122685189</v>
      </c>
      <c r="Q1402">
        <f t="shared" si="65"/>
        <v>2016</v>
      </c>
      <c r="R1402" t="s">
        <v>8348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 s="12">
        <v>1369612474</v>
      </c>
      <c r="J1403" s="12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63"/>
        <v>41420.99622685185</v>
      </c>
      <c r="P1403" s="10">
        <f t="shared" si="64"/>
        <v>41399.99622685185</v>
      </c>
      <c r="Q1403">
        <f t="shared" si="65"/>
        <v>2013</v>
      </c>
      <c r="R1403" t="s">
        <v>8348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 s="12">
        <v>1430439411</v>
      </c>
      <c r="J1404" s="12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63"/>
        <v>42125.011701388888</v>
      </c>
      <c r="P1404" s="10">
        <f t="shared" si="64"/>
        <v>42065.053368055553</v>
      </c>
      <c r="Q1404">
        <f t="shared" si="65"/>
        <v>2015</v>
      </c>
      <c r="R1404" t="s">
        <v>8348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 s="12">
        <v>1374802235</v>
      </c>
      <c r="J1405" s="12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63"/>
        <v>41481.062905092593</v>
      </c>
      <c r="P1405" s="10">
        <f t="shared" si="64"/>
        <v>41451.062905092593</v>
      </c>
      <c r="Q1405">
        <f t="shared" si="65"/>
        <v>2013</v>
      </c>
      <c r="R1405" t="s">
        <v>8348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 s="12">
        <v>1424607285</v>
      </c>
      <c r="J1406" s="12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63"/>
        <v>42057.510243055556</v>
      </c>
      <c r="P1406" s="10">
        <f t="shared" si="64"/>
        <v>42032.510243055556</v>
      </c>
      <c r="Q1406">
        <f t="shared" si="65"/>
        <v>2015</v>
      </c>
      <c r="R1406" t="s">
        <v>8348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 s="12">
        <v>1417195201</v>
      </c>
      <c r="J1407" s="12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63"/>
        <v>41971.722233796296</v>
      </c>
      <c r="P1407" s="10">
        <f t="shared" si="64"/>
        <v>41941.680567129632</v>
      </c>
      <c r="Q1407">
        <f t="shared" si="65"/>
        <v>2014</v>
      </c>
      <c r="R1407" t="s">
        <v>8348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 s="12">
        <v>1449914400</v>
      </c>
      <c r="J1408" s="12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63"/>
        <v>42350.416666666672</v>
      </c>
      <c r="P1408" s="10">
        <f t="shared" si="64"/>
        <v>42297.432951388888</v>
      </c>
      <c r="Q1408">
        <f t="shared" si="65"/>
        <v>2015</v>
      </c>
      <c r="R1408" t="s">
        <v>8348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 s="12">
        <v>1407847978</v>
      </c>
      <c r="J1409" s="12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63"/>
        <v>41863.536782407406</v>
      </c>
      <c r="P1409" s="10">
        <f t="shared" si="64"/>
        <v>41838.536782407406</v>
      </c>
      <c r="Q1409">
        <f t="shared" si="65"/>
        <v>2014</v>
      </c>
      <c r="R1409" t="s">
        <v>8348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 s="12">
        <v>1447451756</v>
      </c>
      <c r="J1410" s="12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63"/>
        <v>42321.913842592592</v>
      </c>
      <c r="P1410" s="10">
        <f t="shared" si="64"/>
        <v>42291.872175925921</v>
      </c>
      <c r="Q1410">
        <f t="shared" si="65"/>
        <v>2015</v>
      </c>
      <c r="R1410" t="s">
        <v>8348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 s="12">
        <v>1420085535</v>
      </c>
      <c r="J1411" s="12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66">DATE(1970,1,1)+I1411/86400</f>
        <v>42005.175173611111</v>
      </c>
      <c r="P1411" s="10">
        <f t="shared" ref="P1411:P1474" si="67">DATE(1970,1,1)+J1411/86400</f>
        <v>41945.133506944447</v>
      </c>
      <c r="Q1411">
        <f t="shared" ref="Q1411:Q1474" si="68">YEAR(P:P)</f>
        <v>2014</v>
      </c>
      <c r="R1411" t="s">
        <v>8348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 s="12">
        <v>1464939520</v>
      </c>
      <c r="J1412" s="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66"/>
        <v>42524.318518518514</v>
      </c>
      <c r="P1412" s="10">
        <f t="shared" si="67"/>
        <v>42479.318518518514</v>
      </c>
      <c r="Q1412">
        <f t="shared" si="68"/>
        <v>2016</v>
      </c>
      <c r="R1412" t="s">
        <v>8348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 s="12">
        <v>1423185900</v>
      </c>
      <c r="J1413" s="12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66"/>
        <v>42041.059027777781</v>
      </c>
      <c r="P1413" s="10">
        <f t="shared" si="67"/>
        <v>42013.059027777781</v>
      </c>
      <c r="Q1413">
        <f t="shared" si="68"/>
        <v>2015</v>
      </c>
      <c r="R1413" t="s">
        <v>8348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 s="12">
        <v>1417656699</v>
      </c>
      <c r="J1414" s="12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66"/>
        <v>41977.063645833332</v>
      </c>
      <c r="P1414" s="10">
        <f t="shared" si="67"/>
        <v>41947.063645833332</v>
      </c>
      <c r="Q1414">
        <f t="shared" si="68"/>
        <v>2014</v>
      </c>
      <c r="R1414" t="s">
        <v>8348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 s="12">
        <v>1455964170</v>
      </c>
      <c r="J1415" s="12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66"/>
        <v>42420.437152777777</v>
      </c>
      <c r="P1415" s="10">
        <f t="shared" si="67"/>
        <v>42360.437152777777</v>
      </c>
      <c r="Q1415">
        <f t="shared" si="68"/>
        <v>2015</v>
      </c>
      <c r="R1415" t="s">
        <v>8348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 s="12">
        <v>1483423467</v>
      </c>
      <c r="J1416" s="12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66"/>
        <v>42738.25309027778</v>
      </c>
      <c r="P1416" s="10">
        <f t="shared" si="67"/>
        <v>42708.25309027778</v>
      </c>
      <c r="Q1416">
        <f t="shared" si="68"/>
        <v>2016</v>
      </c>
      <c r="R1416" t="s">
        <v>8348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 s="12">
        <v>1439741591</v>
      </c>
      <c r="J1417" s="12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66"/>
        <v>42232.675821759258</v>
      </c>
      <c r="P1417" s="10">
        <f t="shared" si="67"/>
        <v>42192.675821759258</v>
      </c>
      <c r="Q1417">
        <f t="shared" si="68"/>
        <v>2015</v>
      </c>
      <c r="R1417" t="s">
        <v>8348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 s="12">
        <v>1448147619</v>
      </c>
      <c r="J1418" s="12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66"/>
        <v>42329.967812499999</v>
      </c>
      <c r="P1418" s="10">
        <f t="shared" si="67"/>
        <v>42299.926145833335</v>
      </c>
      <c r="Q1418">
        <f t="shared" si="68"/>
        <v>2015</v>
      </c>
      <c r="R1418" t="s">
        <v>8348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 s="12">
        <v>1442315460</v>
      </c>
      <c r="J1419" s="12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66"/>
        <v>42262.46597222222</v>
      </c>
      <c r="P1419" s="10">
        <f t="shared" si="67"/>
        <v>42232.15016203704</v>
      </c>
      <c r="Q1419">
        <f t="shared" si="68"/>
        <v>2015</v>
      </c>
      <c r="R1419" t="s">
        <v>8348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 s="12">
        <v>1456397834</v>
      </c>
      <c r="J1420" s="12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66"/>
        <v>42425.456412037034</v>
      </c>
      <c r="P1420" s="10">
        <f t="shared" si="67"/>
        <v>42395.456412037034</v>
      </c>
      <c r="Q1420">
        <f t="shared" si="68"/>
        <v>2016</v>
      </c>
      <c r="R1420" t="s">
        <v>8348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 s="12">
        <v>1476010619</v>
      </c>
      <c r="J1421" s="12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66"/>
        <v>42652.456238425926</v>
      </c>
      <c r="P1421" s="10">
        <f t="shared" si="67"/>
        <v>42622.456238425926</v>
      </c>
      <c r="Q1421">
        <f t="shared" si="68"/>
        <v>2016</v>
      </c>
      <c r="R1421" t="s">
        <v>8348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 s="12">
        <v>1467129686</v>
      </c>
      <c r="J1422" s="1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66"/>
        <v>42549.667662037042</v>
      </c>
      <c r="P1422" s="10">
        <f t="shared" si="67"/>
        <v>42524.667662037042</v>
      </c>
      <c r="Q1422">
        <f t="shared" si="68"/>
        <v>2016</v>
      </c>
      <c r="R1422" t="s">
        <v>8348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 s="12">
        <v>1423432709</v>
      </c>
      <c r="J1423" s="12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66"/>
        <v>42043.915613425925</v>
      </c>
      <c r="P1423" s="10">
        <f t="shared" si="67"/>
        <v>42013.915613425925</v>
      </c>
      <c r="Q1423">
        <f t="shared" si="68"/>
        <v>2015</v>
      </c>
      <c r="R1423" t="s">
        <v>8348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 s="12">
        <v>1474436704</v>
      </c>
      <c r="J1424" s="12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66"/>
        <v>42634.239629629628</v>
      </c>
      <c r="P1424" s="10">
        <f t="shared" si="67"/>
        <v>42604.239629629628</v>
      </c>
      <c r="Q1424">
        <f t="shared" si="68"/>
        <v>2016</v>
      </c>
      <c r="R1424" t="s">
        <v>8348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 s="12">
        <v>1451637531</v>
      </c>
      <c r="J1425" s="12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66"/>
        <v>42370.360312500001</v>
      </c>
      <c r="P1425" s="10">
        <f t="shared" si="67"/>
        <v>42340.360312500001</v>
      </c>
      <c r="Q1425">
        <f t="shared" si="68"/>
        <v>2015</v>
      </c>
      <c r="R1425" t="s">
        <v>8348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 s="12">
        <v>1479233602</v>
      </c>
      <c r="J1426" s="12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66"/>
        <v>42689.759282407409</v>
      </c>
      <c r="P1426" s="10">
        <f t="shared" si="67"/>
        <v>42676.717615740738</v>
      </c>
      <c r="Q1426">
        <f t="shared" si="68"/>
        <v>2016</v>
      </c>
      <c r="R1426" t="s">
        <v>8348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 s="12">
        <v>1430276959</v>
      </c>
      <c r="J1427" s="12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66"/>
        <v>42123.131469907406</v>
      </c>
      <c r="P1427" s="10">
        <f t="shared" si="67"/>
        <v>42093.131469907406</v>
      </c>
      <c r="Q1427">
        <f t="shared" si="68"/>
        <v>2015</v>
      </c>
      <c r="R1427" t="s">
        <v>8348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 s="12">
        <v>1440408120</v>
      </c>
      <c r="J1428" s="12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66"/>
        <v>42240.390277777777</v>
      </c>
      <c r="P1428" s="10">
        <f t="shared" si="67"/>
        <v>42180.390277777777</v>
      </c>
      <c r="Q1428">
        <f t="shared" si="68"/>
        <v>2015</v>
      </c>
      <c r="R1428" t="s">
        <v>8348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 s="12">
        <v>1474230385</v>
      </c>
      <c r="J1429" s="12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66"/>
        <v>42631.851678240739</v>
      </c>
      <c r="P1429" s="10">
        <f t="shared" si="67"/>
        <v>42601.851678240739</v>
      </c>
      <c r="Q1429">
        <f t="shared" si="68"/>
        <v>2016</v>
      </c>
      <c r="R1429" t="s">
        <v>8348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 s="12">
        <v>1459584417</v>
      </c>
      <c r="J1430" s="12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66"/>
        <v>42462.338159722218</v>
      </c>
      <c r="P1430" s="10">
        <f t="shared" si="67"/>
        <v>42432.379826388889</v>
      </c>
      <c r="Q1430">
        <f t="shared" si="68"/>
        <v>2016</v>
      </c>
      <c r="R1430" t="s">
        <v>8348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 s="12">
        <v>1428629242</v>
      </c>
      <c r="J1431" s="12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66"/>
        <v>42104.060671296298</v>
      </c>
      <c r="P1431" s="10">
        <f t="shared" si="67"/>
        <v>42074.060671296298</v>
      </c>
      <c r="Q1431">
        <f t="shared" si="68"/>
        <v>2015</v>
      </c>
      <c r="R1431" t="s">
        <v>8348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 s="12">
        <v>1419017488</v>
      </c>
      <c r="J1432" s="1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66"/>
        <v>41992.813518518524</v>
      </c>
      <c r="P1432" s="10">
        <f t="shared" si="67"/>
        <v>41961.813518518524</v>
      </c>
      <c r="Q1432">
        <f t="shared" si="68"/>
        <v>2014</v>
      </c>
      <c r="R1432" t="s">
        <v>8348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 s="12">
        <v>1448517816</v>
      </c>
      <c r="J1433" s="12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66"/>
        <v>42334.252500000002</v>
      </c>
      <c r="P1433" s="10">
        <f t="shared" si="67"/>
        <v>42304.210833333331</v>
      </c>
      <c r="Q1433">
        <f t="shared" si="68"/>
        <v>2015</v>
      </c>
      <c r="R1433" t="s">
        <v>8348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 s="12">
        <v>1437417828</v>
      </c>
      <c r="J1434" s="12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66"/>
        <v>42205.780416666668</v>
      </c>
      <c r="P1434" s="10">
        <f t="shared" si="67"/>
        <v>42175.780416666668</v>
      </c>
      <c r="Q1434">
        <f t="shared" si="68"/>
        <v>2015</v>
      </c>
      <c r="R1434" t="s">
        <v>8348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 s="12">
        <v>1481367600</v>
      </c>
      <c r="J1435" s="12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66"/>
        <v>42714.458333333328</v>
      </c>
      <c r="P1435" s="10">
        <f t="shared" si="67"/>
        <v>42673.625868055555</v>
      </c>
      <c r="Q1435">
        <f t="shared" si="68"/>
        <v>2016</v>
      </c>
      <c r="R1435" t="s">
        <v>8348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 s="12">
        <v>1433775600</v>
      </c>
      <c r="J1436" s="12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66"/>
        <v>42163.625</v>
      </c>
      <c r="P1436" s="10">
        <f t="shared" si="67"/>
        <v>42142.767106481479</v>
      </c>
      <c r="Q1436">
        <f t="shared" si="68"/>
        <v>2015</v>
      </c>
      <c r="R1436" t="s">
        <v>8348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 s="12">
        <v>1444589020</v>
      </c>
      <c r="J1437" s="12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66"/>
        <v>42288.780324074076</v>
      </c>
      <c r="P1437" s="10">
        <f t="shared" si="67"/>
        <v>42258.780324074076</v>
      </c>
      <c r="Q1437">
        <f t="shared" si="68"/>
        <v>2015</v>
      </c>
      <c r="R1437" t="s">
        <v>8348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 s="12">
        <v>1456043057</v>
      </c>
      <c r="J1438" s="12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66"/>
        <v>42421.35019675926</v>
      </c>
      <c r="P1438" s="10">
        <f t="shared" si="67"/>
        <v>42391.35019675926</v>
      </c>
      <c r="Q1438">
        <f t="shared" si="68"/>
        <v>2016</v>
      </c>
      <c r="R1438" t="s">
        <v>8348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 s="12">
        <v>1405227540</v>
      </c>
      <c r="J1439" s="12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66"/>
        <v>41833.207638888889</v>
      </c>
      <c r="P1439" s="10">
        <f t="shared" si="67"/>
        <v>41796.531701388885</v>
      </c>
      <c r="Q1439">
        <f t="shared" si="68"/>
        <v>2014</v>
      </c>
      <c r="R1439" t="s">
        <v>8348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 s="12">
        <v>1461765300</v>
      </c>
      <c r="J1440" s="12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66"/>
        <v>42487.579861111109</v>
      </c>
      <c r="P1440" s="10">
        <f t="shared" si="67"/>
        <v>42457.871516203704</v>
      </c>
      <c r="Q1440">
        <f t="shared" si="68"/>
        <v>2016</v>
      </c>
      <c r="R1440" t="s">
        <v>8348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 s="12">
        <v>1425758101</v>
      </c>
      <c r="J1441" s="12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66"/>
        <v>42070.829872685186</v>
      </c>
      <c r="P1441" s="10">
        <f t="shared" si="67"/>
        <v>42040.829872685186</v>
      </c>
      <c r="Q1441">
        <f t="shared" si="68"/>
        <v>2015</v>
      </c>
      <c r="R1441" t="s">
        <v>8348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 s="12">
        <v>1464285463</v>
      </c>
      <c r="J1442" s="1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66"/>
        <v>42516.748414351852</v>
      </c>
      <c r="P1442" s="10">
        <f t="shared" si="67"/>
        <v>42486.748414351852</v>
      </c>
      <c r="Q1442">
        <f t="shared" si="68"/>
        <v>2016</v>
      </c>
      <c r="R1442" t="s">
        <v>8348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 s="12">
        <v>1441995769</v>
      </c>
      <c r="J1443" s="12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66"/>
        <v>42258.765844907408</v>
      </c>
      <c r="P1443" s="10">
        <f t="shared" si="67"/>
        <v>42198.765844907408</v>
      </c>
      <c r="Q1443">
        <f t="shared" si="68"/>
        <v>2015</v>
      </c>
      <c r="R1443" t="s">
        <v>8348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 s="12">
        <v>1464190158</v>
      </c>
      <c r="J1444" s="12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66"/>
        <v>42515.64534722222</v>
      </c>
      <c r="P1444" s="10">
        <f t="shared" si="67"/>
        <v>42485.64534722222</v>
      </c>
      <c r="Q1444">
        <f t="shared" si="68"/>
        <v>2016</v>
      </c>
      <c r="R1444" t="s">
        <v>8348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 s="12">
        <v>1483395209</v>
      </c>
      <c r="J1445" s="12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66"/>
        <v>42737.926030092596</v>
      </c>
      <c r="P1445" s="10">
        <f t="shared" si="67"/>
        <v>42707.926030092596</v>
      </c>
      <c r="Q1445">
        <f t="shared" si="68"/>
        <v>2016</v>
      </c>
      <c r="R1445" t="s">
        <v>8348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 s="12">
        <v>1442091462</v>
      </c>
      <c r="J1446" s="12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66"/>
        <v>42259.873402777783</v>
      </c>
      <c r="P1446" s="10">
        <f t="shared" si="67"/>
        <v>42199.873402777783</v>
      </c>
      <c r="Q1446">
        <f t="shared" si="68"/>
        <v>2015</v>
      </c>
      <c r="R1446" t="s">
        <v>8348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 s="12">
        <v>1434286855</v>
      </c>
      <c r="J1447" s="12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66"/>
        <v>42169.542303240742</v>
      </c>
      <c r="P1447" s="10">
        <f t="shared" si="67"/>
        <v>42139.542303240742</v>
      </c>
      <c r="Q1447">
        <f t="shared" si="68"/>
        <v>2015</v>
      </c>
      <c r="R1447" t="s">
        <v>8348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 s="12">
        <v>1461235478</v>
      </c>
      <c r="J1448" s="12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66"/>
        <v>42481.447662037041</v>
      </c>
      <c r="P1448" s="10">
        <f t="shared" si="67"/>
        <v>42461.447662037041</v>
      </c>
      <c r="Q1448">
        <f t="shared" si="68"/>
        <v>2016</v>
      </c>
      <c r="R1448" t="s">
        <v>8348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 s="12">
        <v>1467999134</v>
      </c>
      <c r="J1449" s="12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66"/>
        <v>42559.730717592596</v>
      </c>
      <c r="P1449" s="10">
        <f t="shared" si="67"/>
        <v>42529.730717592596</v>
      </c>
      <c r="Q1449">
        <f t="shared" si="68"/>
        <v>2016</v>
      </c>
      <c r="R1449" t="s">
        <v>8348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 s="12">
        <v>1432272300</v>
      </c>
      <c r="J1450" s="12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66"/>
        <v>42146.225694444445</v>
      </c>
      <c r="P1450" s="10">
        <f t="shared" si="67"/>
        <v>42115.936550925922</v>
      </c>
      <c r="Q1450">
        <f t="shared" si="68"/>
        <v>2015</v>
      </c>
      <c r="R1450" t="s">
        <v>8348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 s="12">
        <v>1431286105</v>
      </c>
      <c r="J1451" s="12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66"/>
        <v>42134.811400462961</v>
      </c>
      <c r="P1451" s="10">
        <f t="shared" si="67"/>
        <v>42086.811400462961</v>
      </c>
      <c r="Q1451">
        <f t="shared" si="68"/>
        <v>2015</v>
      </c>
      <c r="R1451" t="s">
        <v>8348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 s="12">
        <v>1455941197</v>
      </c>
      <c r="J1452" s="1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66"/>
        <v>42420.171261574069</v>
      </c>
      <c r="P1452" s="10">
        <f t="shared" si="67"/>
        <v>42390.171261574069</v>
      </c>
      <c r="Q1452">
        <f t="shared" si="68"/>
        <v>2016</v>
      </c>
      <c r="R1452" t="s">
        <v>8348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 s="12">
        <v>1416355259</v>
      </c>
      <c r="J1453" s="12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66"/>
        <v>41962.00068287037</v>
      </c>
      <c r="P1453" s="10">
        <f t="shared" si="67"/>
        <v>41931.959016203706</v>
      </c>
      <c r="Q1453">
        <f t="shared" si="68"/>
        <v>2014</v>
      </c>
      <c r="R1453" t="s">
        <v>8348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 s="12">
        <v>1406566363</v>
      </c>
      <c r="J1454" s="12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66"/>
        <v>41848.703275462962</v>
      </c>
      <c r="P1454" s="10">
        <f t="shared" si="67"/>
        <v>41818.703275462962</v>
      </c>
      <c r="Q1454">
        <f t="shared" si="68"/>
        <v>2014</v>
      </c>
      <c r="R1454" t="s">
        <v>8348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 s="12">
        <v>1492270947</v>
      </c>
      <c r="J1455" s="12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66"/>
        <v>42840.654479166667</v>
      </c>
      <c r="P1455" s="10">
        <f t="shared" si="67"/>
        <v>42795.696145833332</v>
      </c>
      <c r="Q1455">
        <f t="shared" si="68"/>
        <v>2017</v>
      </c>
      <c r="R1455" t="s">
        <v>8348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 s="12">
        <v>1461535140</v>
      </c>
      <c r="J1456" s="12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66"/>
        <v>42484.915972222225</v>
      </c>
      <c r="P1456" s="10">
        <f t="shared" si="67"/>
        <v>42463.866666666669</v>
      </c>
      <c r="Q1456">
        <f t="shared" si="68"/>
        <v>2016</v>
      </c>
      <c r="R1456" t="s">
        <v>8348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 s="12">
        <v>1409924340</v>
      </c>
      <c r="J1457" s="12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66"/>
        <v>41887.568749999999</v>
      </c>
      <c r="P1457" s="10">
        <f t="shared" si="67"/>
        <v>41832.672685185185</v>
      </c>
      <c r="Q1457">
        <f t="shared" si="68"/>
        <v>2014</v>
      </c>
      <c r="R1457" t="s">
        <v>8348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 s="12">
        <v>1483459365</v>
      </c>
      <c r="J1458" s="12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66"/>
        <v>42738.668576388889</v>
      </c>
      <c r="P1458" s="10">
        <f t="shared" si="67"/>
        <v>42708.668576388889</v>
      </c>
      <c r="Q1458">
        <f t="shared" si="68"/>
        <v>2016</v>
      </c>
      <c r="R1458" t="s">
        <v>8348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 s="12">
        <v>1447281044</v>
      </c>
      <c r="J1459" s="12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66"/>
        <v>42319.938009259262</v>
      </c>
      <c r="P1459" s="10">
        <f t="shared" si="67"/>
        <v>42289.89634259259</v>
      </c>
      <c r="Q1459">
        <f t="shared" si="68"/>
        <v>2015</v>
      </c>
      <c r="R1459" t="s">
        <v>8348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 s="12">
        <v>1407729600</v>
      </c>
      <c r="J1460" s="12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66"/>
        <v>41862.166666666664</v>
      </c>
      <c r="P1460" s="10">
        <f t="shared" si="67"/>
        <v>41831.705555555556</v>
      </c>
      <c r="Q1460">
        <f t="shared" si="68"/>
        <v>2014</v>
      </c>
      <c r="R1460" t="s">
        <v>8348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 s="12">
        <v>1449077100</v>
      </c>
      <c r="J1461" s="12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66"/>
        <v>42340.725694444445</v>
      </c>
      <c r="P1461" s="10">
        <f t="shared" si="67"/>
        <v>42312.204814814817</v>
      </c>
      <c r="Q1461">
        <f t="shared" si="68"/>
        <v>2015</v>
      </c>
      <c r="R1461" t="s">
        <v>8348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 s="12">
        <v>1417391100</v>
      </c>
      <c r="J1462" s="1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66"/>
        <v>41973.989583333328</v>
      </c>
      <c r="P1462" s="10">
        <f t="shared" si="67"/>
        <v>41915.896967592591</v>
      </c>
      <c r="Q1462">
        <f t="shared" si="68"/>
        <v>2014</v>
      </c>
      <c r="R1462" t="s">
        <v>8348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 s="12">
        <v>1413849600</v>
      </c>
      <c r="J1463" s="12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66"/>
        <v>41933</v>
      </c>
      <c r="P1463" s="10">
        <f t="shared" si="67"/>
        <v>41899.645300925928</v>
      </c>
      <c r="Q1463">
        <f t="shared" si="68"/>
        <v>2014</v>
      </c>
      <c r="R1463" t="s">
        <v>8348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 s="12">
        <v>1365609271</v>
      </c>
      <c r="J1464" s="12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66"/>
        <v>41374.662858796299</v>
      </c>
      <c r="P1464" s="10">
        <f t="shared" si="67"/>
        <v>41344.662858796299</v>
      </c>
      <c r="Q1464">
        <f t="shared" si="68"/>
        <v>2013</v>
      </c>
      <c r="R1464" t="s">
        <v>8348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 s="12">
        <v>1365367938</v>
      </c>
      <c r="J1465" s="12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66"/>
        <v>41371.869652777779</v>
      </c>
      <c r="P1465" s="10">
        <f t="shared" si="67"/>
        <v>41326.911319444444</v>
      </c>
      <c r="Q1465">
        <f t="shared" si="68"/>
        <v>2013</v>
      </c>
      <c r="R1465" t="s">
        <v>8348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 s="12">
        <v>1361029958</v>
      </c>
      <c r="J1466" s="12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66"/>
        <v>41321.661550925928</v>
      </c>
      <c r="P1466" s="10">
        <f t="shared" si="67"/>
        <v>41291.661550925928</v>
      </c>
      <c r="Q1466">
        <f t="shared" si="68"/>
        <v>2013</v>
      </c>
      <c r="R1466" t="s">
        <v>8348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 s="12">
        <v>1332385200</v>
      </c>
      <c r="J1467" s="12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66"/>
        <v>40990.125</v>
      </c>
      <c r="P1467" s="10">
        <f t="shared" si="67"/>
        <v>40959.734398148146</v>
      </c>
      <c r="Q1467">
        <f t="shared" si="68"/>
        <v>2012</v>
      </c>
      <c r="R1467" t="s">
        <v>8348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 s="12">
        <v>1452574800</v>
      </c>
      <c r="J1468" s="12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66"/>
        <v>42381.208333333328</v>
      </c>
      <c r="P1468" s="10">
        <f t="shared" si="67"/>
        <v>42340.172060185185</v>
      </c>
      <c r="Q1468">
        <f t="shared" si="68"/>
        <v>2015</v>
      </c>
      <c r="R1468" t="s">
        <v>8348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 s="12">
        <v>1332699285</v>
      </c>
      <c r="J1469" s="12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66"/>
        <v>40993.760243055556</v>
      </c>
      <c r="P1469" s="10">
        <f t="shared" si="67"/>
        <v>40933.80190972222</v>
      </c>
      <c r="Q1469">
        <f t="shared" si="68"/>
        <v>2012</v>
      </c>
      <c r="R1469" t="s">
        <v>8348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 s="12">
        <v>1307838049</v>
      </c>
      <c r="J1470" s="12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66"/>
        <v>40706.014456018514</v>
      </c>
      <c r="P1470" s="10">
        <f t="shared" si="67"/>
        <v>40646.014456018514</v>
      </c>
      <c r="Q1470">
        <f t="shared" si="68"/>
        <v>2011</v>
      </c>
      <c r="R1470" t="s">
        <v>8348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 s="12">
        <v>1360938109</v>
      </c>
      <c r="J1471" s="12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66"/>
        <v>41320.598483796297</v>
      </c>
      <c r="P1471" s="10">
        <f t="shared" si="67"/>
        <v>41290.598483796297</v>
      </c>
      <c r="Q1471">
        <f t="shared" si="68"/>
        <v>2013</v>
      </c>
      <c r="R1471" t="s">
        <v>8348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 s="12">
        <v>1356724263</v>
      </c>
      <c r="J1472" s="1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66"/>
        <v>41271.827118055553</v>
      </c>
      <c r="P1472" s="10">
        <f t="shared" si="67"/>
        <v>41250.827118055553</v>
      </c>
      <c r="Q1472">
        <f t="shared" si="68"/>
        <v>2012</v>
      </c>
      <c r="R1472" t="s">
        <v>8348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 s="12">
        <v>1428620334</v>
      </c>
      <c r="J1473" s="12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66"/>
        <v>42103.957569444443</v>
      </c>
      <c r="P1473" s="10">
        <f t="shared" si="67"/>
        <v>42073.957569444443</v>
      </c>
      <c r="Q1473">
        <f t="shared" si="68"/>
        <v>2015</v>
      </c>
      <c r="R1473" t="s">
        <v>8348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 s="12">
        <v>1381928503</v>
      </c>
      <c r="J1474" s="12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66"/>
        <v>41563.542858796296</v>
      </c>
      <c r="P1474" s="10">
        <f t="shared" si="67"/>
        <v>41533.542858796296</v>
      </c>
      <c r="Q1474">
        <f t="shared" si="68"/>
        <v>2013</v>
      </c>
      <c r="R1474" t="s">
        <v>8348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 s="12">
        <v>1330644639</v>
      </c>
      <c r="J1475" s="12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69">DATE(1970,1,1)+I1475/86400</f>
        <v>40969.979618055557</v>
      </c>
      <c r="P1475" s="10">
        <f t="shared" ref="P1475:P1538" si="70">DATE(1970,1,1)+J1475/86400</f>
        <v>40939.979618055557</v>
      </c>
      <c r="Q1475">
        <f t="shared" ref="Q1475:Q1538" si="71">YEAR(P:P)</f>
        <v>2012</v>
      </c>
      <c r="R1475" t="s">
        <v>8348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 s="12">
        <v>1379093292</v>
      </c>
      <c r="J1476" s="12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69"/>
        <v>41530.72791666667</v>
      </c>
      <c r="P1476" s="10">
        <f t="shared" si="70"/>
        <v>41500.72791666667</v>
      </c>
      <c r="Q1476">
        <f t="shared" si="71"/>
        <v>2013</v>
      </c>
      <c r="R1476" t="s">
        <v>8348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 s="12">
        <v>1419051540</v>
      </c>
      <c r="J1477" s="12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69"/>
        <v>41993.207638888889</v>
      </c>
      <c r="P1477" s="10">
        <f t="shared" si="70"/>
        <v>41960.722951388889</v>
      </c>
      <c r="Q1477">
        <f t="shared" si="71"/>
        <v>2014</v>
      </c>
      <c r="R1477" t="s">
        <v>8348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 s="12">
        <v>1315616422</v>
      </c>
      <c r="J1478" s="12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69"/>
        <v>40796.041921296295</v>
      </c>
      <c r="P1478" s="10">
        <f t="shared" si="70"/>
        <v>40766.041921296295</v>
      </c>
      <c r="Q1478">
        <f t="shared" si="71"/>
        <v>2011</v>
      </c>
      <c r="R1478" t="s">
        <v>8348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 s="12">
        <v>1324609200</v>
      </c>
      <c r="J1479" s="12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69"/>
        <v>40900.125</v>
      </c>
      <c r="P1479" s="10">
        <f t="shared" si="70"/>
        <v>40840.615787037037</v>
      </c>
      <c r="Q1479">
        <f t="shared" si="71"/>
        <v>2011</v>
      </c>
      <c r="R1479" t="s">
        <v>8348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 s="12">
        <v>1368564913</v>
      </c>
      <c r="J1480" s="12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69"/>
        <v>41408.871678240743</v>
      </c>
      <c r="P1480" s="10">
        <f t="shared" si="70"/>
        <v>41394.871678240743</v>
      </c>
      <c r="Q1480">
        <f t="shared" si="71"/>
        <v>2013</v>
      </c>
      <c r="R1480" t="s">
        <v>8348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 s="12">
        <v>1399694340</v>
      </c>
      <c r="J1481" s="12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69"/>
        <v>41769.165972222225</v>
      </c>
      <c r="P1481" s="10">
        <f t="shared" si="70"/>
        <v>41754.745243055557</v>
      </c>
      <c r="Q1481">
        <f t="shared" si="71"/>
        <v>2014</v>
      </c>
      <c r="R1481" t="s">
        <v>8348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 s="12">
        <v>1374858000</v>
      </c>
      <c r="J1482" s="1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69"/>
        <v>41481.708333333336</v>
      </c>
      <c r="P1482" s="10">
        <f t="shared" si="70"/>
        <v>41464.934016203704</v>
      </c>
      <c r="Q1482">
        <f t="shared" si="71"/>
        <v>2013</v>
      </c>
      <c r="R1482" t="s">
        <v>8348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 s="12">
        <v>1383430145</v>
      </c>
      <c r="J1483" s="12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69"/>
        <v>41580.922974537039</v>
      </c>
      <c r="P1483" s="10">
        <f t="shared" si="70"/>
        <v>41550.922974537039</v>
      </c>
      <c r="Q1483">
        <f t="shared" si="71"/>
        <v>2013</v>
      </c>
      <c r="R1483" t="s">
        <v>8348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 s="12">
        <v>1347004260</v>
      </c>
      <c r="J1484" s="12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69"/>
        <v>41159.327083333337</v>
      </c>
      <c r="P1484" s="10">
        <f t="shared" si="70"/>
        <v>41136.858055555553</v>
      </c>
      <c r="Q1484">
        <f t="shared" si="71"/>
        <v>2012</v>
      </c>
      <c r="R1484" t="s">
        <v>8348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 s="12">
        <v>1469162275</v>
      </c>
      <c r="J1485" s="12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69"/>
        <v>42573.192997685182</v>
      </c>
      <c r="P1485" s="10">
        <f t="shared" si="70"/>
        <v>42548.192997685182</v>
      </c>
      <c r="Q1485">
        <f t="shared" si="71"/>
        <v>2016</v>
      </c>
      <c r="R1485" t="s">
        <v>8348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 s="12">
        <v>1342882260</v>
      </c>
      <c r="J1486" s="12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69"/>
        <v>41111.618750000001</v>
      </c>
      <c r="P1486" s="10">
        <f t="shared" si="70"/>
        <v>41053.200960648144</v>
      </c>
      <c r="Q1486">
        <f t="shared" si="71"/>
        <v>2012</v>
      </c>
      <c r="R1486" t="s">
        <v>8348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 s="12">
        <v>1434827173</v>
      </c>
      <c r="J1487" s="12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69"/>
        <v>42175.795983796299</v>
      </c>
      <c r="P1487" s="10">
        <f t="shared" si="70"/>
        <v>42130.795983796299</v>
      </c>
      <c r="Q1487">
        <f t="shared" si="71"/>
        <v>2015</v>
      </c>
      <c r="R1487" t="s">
        <v>8348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 s="12">
        <v>1425009761</v>
      </c>
      <c r="J1488" s="12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69"/>
        <v>42062.168530092589</v>
      </c>
      <c r="P1488" s="10">
        <f t="shared" si="70"/>
        <v>42032.168530092589</v>
      </c>
      <c r="Q1488">
        <f t="shared" si="71"/>
        <v>2015</v>
      </c>
      <c r="R1488" t="s">
        <v>8348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 s="12">
        <v>1470175271</v>
      </c>
      <c r="J1489" s="12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69"/>
        <v>42584.917488425926</v>
      </c>
      <c r="P1489" s="10">
        <f t="shared" si="70"/>
        <v>42554.917488425926</v>
      </c>
      <c r="Q1489">
        <f t="shared" si="71"/>
        <v>2016</v>
      </c>
      <c r="R1489" t="s">
        <v>8348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 s="12">
        <v>1388928660</v>
      </c>
      <c r="J1490" s="12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69"/>
        <v>41644.563194444447</v>
      </c>
      <c r="P1490" s="10">
        <f t="shared" si="70"/>
        <v>41614.563194444447</v>
      </c>
      <c r="Q1490">
        <f t="shared" si="71"/>
        <v>2013</v>
      </c>
      <c r="R1490" t="s">
        <v>8348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 s="12">
        <v>1352994052</v>
      </c>
      <c r="J1491" s="12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69"/>
        <v>41228.653379629628</v>
      </c>
      <c r="P1491" s="10">
        <f t="shared" si="70"/>
        <v>41198.611712962964</v>
      </c>
      <c r="Q1491">
        <f t="shared" si="71"/>
        <v>2012</v>
      </c>
      <c r="R1491" t="s">
        <v>8348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 s="12">
        <v>1380720474</v>
      </c>
      <c r="J1492" s="1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69"/>
        <v>41549.561041666668</v>
      </c>
      <c r="P1492" s="10">
        <f t="shared" si="70"/>
        <v>41520.561041666668</v>
      </c>
      <c r="Q1492">
        <f t="shared" si="71"/>
        <v>2013</v>
      </c>
      <c r="R1492" t="s">
        <v>8348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 s="12">
        <v>1424014680</v>
      </c>
      <c r="J1493" s="12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69"/>
        <v>42050.651388888888</v>
      </c>
      <c r="P1493" s="10">
        <f t="shared" si="70"/>
        <v>41991.713460648149</v>
      </c>
      <c r="Q1493">
        <f t="shared" si="71"/>
        <v>2014</v>
      </c>
      <c r="R1493" t="s">
        <v>8348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 s="12">
        <v>1308431646</v>
      </c>
      <c r="J1494" s="12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69"/>
        <v>40712.884791666671</v>
      </c>
      <c r="P1494" s="10">
        <f t="shared" si="70"/>
        <v>40682.884791666671</v>
      </c>
      <c r="Q1494">
        <f t="shared" si="71"/>
        <v>2011</v>
      </c>
      <c r="R1494" t="s">
        <v>8348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 s="12">
        <v>1371415675</v>
      </c>
      <c r="J1495" s="12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69"/>
        <v>41441.866608796292</v>
      </c>
      <c r="P1495" s="10">
        <f t="shared" si="70"/>
        <v>41411.866608796292</v>
      </c>
      <c r="Q1495">
        <f t="shared" si="71"/>
        <v>2013</v>
      </c>
      <c r="R1495" t="s">
        <v>8348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 s="12">
        <v>1428075480</v>
      </c>
      <c r="J1496" s="12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69"/>
        <v>42097.651388888888</v>
      </c>
      <c r="P1496" s="10">
        <f t="shared" si="70"/>
        <v>42067.722372685181</v>
      </c>
      <c r="Q1496">
        <f t="shared" si="71"/>
        <v>2015</v>
      </c>
      <c r="R1496" t="s">
        <v>8348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 s="12">
        <v>1314471431</v>
      </c>
      <c r="J1497" s="12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69"/>
        <v>40782.789710648147</v>
      </c>
      <c r="P1497" s="10">
        <f t="shared" si="70"/>
        <v>40752.789710648147</v>
      </c>
      <c r="Q1497">
        <f t="shared" si="71"/>
        <v>2011</v>
      </c>
      <c r="R1497" t="s">
        <v>8348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 s="12">
        <v>1410866659</v>
      </c>
      <c r="J1498" s="12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69"/>
        <v>41898.475219907406</v>
      </c>
      <c r="P1498" s="10">
        <f t="shared" si="70"/>
        <v>41838.475219907406</v>
      </c>
      <c r="Q1498">
        <f t="shared" si="71"/>
        <v>2014</v>
      </c>
      <c r="R1498" t="s">
        <v>8348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 s="12">
        <v>1375299780</v>
      </c>
      <c r="J1499" s="12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69"/>
        <v>41486.821527777778</v>
      </c>
      <c r="P1499" s="10">
        <f t="shared" si="70"/>
        <v>41444.64261574074</v>
      </c>
      <c r="Q1499">
        <f t="shared" si="71"/>
        <v>2013</v>
      </c>
      <c r="R1499" t="s">
        <v>8348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 s="12">
        <v>1409787378</v>
      </c>
      <c r="J1500" s="12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69"/>
        <v>41885.983541666668</v>
      </c>
      <c r="P1500" s="10">
        <f t="shared" si="70"/>
        <v>41840.983541666668</v>
      </c>
      <c r="Q1500">
        <f t="shared" si="71"/>
        <v>2014</v>
      </c>
      <c r="R1500" t="s">
        <v>8348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 s="12">
        <v>1470355833</v>
      </c>
      <c r="J1501" s="12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69"/>
        <v>42587.007326388892</v>
      </c>
      <c r="P1501" s="10">
        <f t="shared" si="70"/>
        <v>42527.007326388892</v>
      </c>
      <c r="Q1501">
        <f t="shared" si="71"/>
        <v>2016</v>
      </c>
      <c r="R1501" t="s">
        <v>8348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 s="12">
        <v>1367444557</v>
      </c>
      <c r="J1502" s="1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69"/>
        <v>41395.904594907406</v>
      </c>
      <c r="P1502" s="10">
        <f t="shared" si="70"/>
        <v>41365.904594907406</v>
      </c>
      <c r="Q1502">
        <f t="shared" si="71"/>
        <v>2013</v>
      </c>
      <c r="R1502" t="s">
        <v>8348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 s="12">
        <v>1436364023</v>
      </c>
      <c r="J1503" s="12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69"/>
        <v>42193.583599537036</v>
      </c>
      <c r="P1503" s="10">
        <f t="shared" si="70"/>
        <v>42163.583599537036</v>
      </c>
      <c r="Q1503">
        <f t="shared" si="71"/>
        <v>2015</v>
      </c>
      <c r="R1503" t="s">
        <v>8348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 s="12">
        <v>1458943200</v>
      </c>
      <c r="J1504" s="12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69"/>
        <v>42454.916666666672</v>
      </c>
      <c r="P1504" s="10">
        <f t="shared" si="70"/>
        <v>42426.542592592596</v>
      </c>
      <c r="Q1504">
        <f t="shared" si="71"/>
        <v>2016</v>
      </c>
      <c r="R1504" t="s">
        <v>8348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 s="12">
        <v>1477210801</v>
      </c>
      <c r="J1505" s="12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69"/>
        <v>42666.347233796296</v>
      </c>
      <c r="P1505" s="10">
        <f t="shared" si="70"/>
        <v>42606.347233796296</v>
      </c>
      <c r="Q1505">
        <f t="shared" si="71"/>
        <v>2016</v>
      </c>
      <c r="R1505" t="s">
        <v>8348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 s="12">
        <v>1402389180</v>
      </c>
      <c r="J1506" s="12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69"/>
        <v>41800.356249999997</v>
      </c>
      <c r="P1506" s="10">
        <f t="shared" si="70"/>
        <v>41772.657685185186</v>
      </c>
      <c r="Q1506">
        <f t="shared" si="71"/>
        <v>2014</v>
      </c>
      <c r="R1506" t="s">
        <v>8348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 s="12">
        <v>1458676860</v>
      </c>
      <c r="J1507" s="12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69"/>
        <v>42451.834027777775</v>
      </c>
      <c r="P1507" s="10">
        <f t="shared" si="70"/>
        <v>42414.44332175926</v>
      </c>
      <c r="Q1507">
        <f t="shared" si="71"/>
        <v>2016</v>
      </c>
      <c r="R1507" t="s">
        <v>8348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 s="12">
        <v>1406227904</v>
      </c>
      <c r="J1508" s="12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69"/>
        <v>41844.785925925928</v>
      </c>
      <c r="P1508" s="10">
        <f t="shared" si="70"/>
        <v>41814.785925925928</v>
      </c>
      <c r="Q1508">
        <f t="shared" si="71"/>
        <v>2014</v>
      </c>
      <c r="R1508" t="s">
        <v>8348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 s="12">
        <v>1273911000</v>
      </c>
      <c r="J1509" s="12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69"/>
        <v>40313.340277777781</v>
      </c>
      <c r="P1509" s="10">
        <f t="shared" si="70"/>
        <v>40254.450335648144</v>
      </c>
      <c r="Q1509">
        <f t="shared" si="71"/>
        <v>2010</v>
      </c>
      <c r="R1509" t="s">
        <v>8348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 s="12">
        <v>1403880281</v>
      </c>
      <c r="J1510" s="12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69"/>
        <v>41817.614363425928</v>
      </c>
      <c r="P1510" s="10">
        <f t="shared" si="70"/>
        <v>41786.614363425928</v>
      </c>
      <c r="Q1510">
        <f t="shared" si="71"/>
        <v>2014</v>
      </c>
      <c r="R1510" t="s">
        <v>8348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 s="12">
        <v>1487113140</v>
      </c>
      <c r="J1511" s="12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69"/>
        <v>42780.957638888889</v>
      </c>
      <c r="P1511" s="10">
        <f t="shared" si="70"/>
        <v>42751.533391203702</v>
      </c>
      <c r="Q1511">
        <f t="shared" si="71"/>
        <v>2017</v>
      </c>
      <c r="R1511" t="s">
        <v>8348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 s="12">
        <v>1405761278</v>
      </c>
      <c r="J1512" s="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69"/>
        <v>41839.385162037041</v>
      </c>
      <c r="P1512" s="10">
        <f t="shared" si="70"/>
        <v>41809.385162037041</v>
      </c>
      <c r="Q1512">
        <f t="shared" si="71"/>
        <v>2014</v>
      </c>
      <c r="R1512" t="s">
        <v>8348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 s="12">
        <v>1447858804</v>
      </c>
      <c r="J1513" s="12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69"/>
        <v>42326.625046296293</v>
      </c>
      <c r="P1513" s="10">
        <f t="shared" si="70"/>
        <v>42296.583379629628</v>
      </c>
      <c r="Q1513">
        <f t="shared" si="71"/>
        <v>2015</v>
      </c>
      <c r="R1513" t="s">
        <v>8348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 s="12">
        <v>1486311939</v>
      </c>
      <c r="J1514" s="12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69"/>
        <v>42771.684479166666</v>
      </c>
      <c r="P1514" s="10">
        <f t="shared" si="70"/>
        <v>42741.684479166666</v>
      </c>
      <c r="Q1514">
        <f t="shared" si="71"/>
        <v>2017</v>
      </c>
      <c r="R1514" t="s">
        <v>8348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 s="12">
        <v>1405523866</v>
      </c>
      <c r="J1515" s="12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69"/>
        <v>41836.637337962966</v>
      </c>
      <c r="P1515" s="10">
        <f t="shared" si="70"/>
        <v>41806.637337962966</v>
      </c>
      <c r="Q1515">
        <f t="shared" si="71"/>
        <v>2014</v>
      </c>
      <c r="R1515" t="s">
        <v>8348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 s="12">
        <v>1443363640</v>
      </c>
      <c r="J1516" s="12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69"/>
        <v>42274.597685185188</v>
      </c>
      <c r="P1516" s="10">
        <f t="shared" si="70"/>
        <v>42234.597685185188</v>
      </c>
      <c r="Q1516">
        <f t="shared" si="71"/>
        <v>2015</v>
      </c>
      <c r="R1516" t="s">
        <v>8348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 s="12">
        <v>1458104697</v>
      </c>
      <c r="J1517" s="12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69"/>
        <v>42445.211770833332</v>
      </c>
      <c r="P1517" s="10">
        <f t="shared" si="70"/>
        <v>42415.253437499996</v>
      </c>
      <c r="Q1517">
        <f t="shared" si="71"/>
        <v>2016</v>
      </c>
      <c r="R1517" t="s">
        <v>8348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 s="12">
        <v>1475762400</v>
      </c>
      <c r="J1518" s="12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69"/>
        <v>42649.583333333328</v>
      </c>
      <c r="P1518" s="10">
        <f t="shared" si="70"/>
        <v>42619.466342592597</v>
      </c>
      <c r="Q1518">
        <f t="shared" si="71"/>
        <v>2016</v>
      </c>
      <c r="R1518" t="s">
        <v>8348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 s="12">
        <v>1417845600</v>
      </c>
      <c r="J1519" s="12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69"/>
        <v>41979.25</v>
      </c>
      <c r="P1519" s="10">
        <f t="shared" si="70"/>
        <v>41948.56658564815</v>
      </c>
      <c r="Q1519">
        <f t="shared" si="71"/>
        <v>2014</v>
      </c>
      <c r="R1519" t="s">
        <v>8348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 s="12">
        <v>1401565252</v>
      </c>
      <c r="J1520" s="12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69"/>
        <v>41790.8200462963</v>
      </c>
      <c r="P1520" s="10">
        <f t="shared" si="70"/>
        <v>41760.8200462963</v>
      </c>
      <c r="Q1520">
        <f t="shared" si="71"/>
        <v>2014</v>
      </c>
      <c r="R1520" t="s">
        <v>8348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 s="12">
        <v>1403301540</v>
      </c>
      <c r="J1521" s="12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69"/>
        <v>41810.915972222225</v>
      </c>
      <c r="P1521" s="10">
        <f t="shared" si="70"/>
        <v>41782.741701388892</v>
      </c>
      <c r="Q1521">
        <f t="shared" si="71"/>
        <v>2014</v>
      </c>
      <c r="R1521" t="s">
        <v>8348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 s="12">
        <v>1418961600</v>
      </c>
      <c r="J1522" s="1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69"/>
        <v>41992.166666666672</v>
      </c>
      <c r="P1522" s="10">
        <f t="shared" si="70"/>
        <v>41955.857789351852</v>
      </c>
      <c r="Q1522">
        <f t="shared" si="71"/>
        <v>2014</v>
      </c>
      <c r="R1522" t="s">
        <v>8348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 s="12">
        <v>1465272091</v>
      </c>
      <c r="J1523" s="12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69"/>
        <v>42528.167719907404</v>
      </c>
      <c r="P1523" s="10">
        <f t="shared" si="70"/>
        <v>42493.167719907404</v>
      </c>
      <c r="Q1523">
        <f t="shared" si="71"/>
        <v>2016</v>
      </c>
      <c r="R1523" t="s">
        <v>8348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 s="12">
        <v>1413575739</v>
      </c>
      <c r="J1524" s="12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69"/>
        <v>41929.830312500002</v>
      </c>
      <c r="P1524" s="10">
        <f t="shared" si="70"/>
        <v>41899.830312500002</v>
      </c>
      <c r="Q1524">
        <f t="shared" si="71"/>
        <v>2014</v>
      </c>
      <c r="R1524" t="s">
        <v>8348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 s="12">
        <v>1419292800</v>
      </c>
      <c r="J1525" s="12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69"/>
        <v>41996</v>
      </c>
      <c r="P1525" s="10">
        <f t="shared" si="70"/>
        <v>41964.751342592594</v>
      </c>
      <c r="Q1525">
        <f t="shared" si="71"/>
        <v>2014</v>
      </c>
      <c r="R1525" t="s">
        <v>8348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 s="12">
        <v>1487592090</v>
      </c>
      <c r="J1526" s="12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69"/>
        <v>42786.501041666663</v>
      </c>
      <c r="P1526" s="10">
        <f t="shared" si="70"/>
        <v>42756.501041666663</v>
      </c>
      <c r="Q1526">
        <f t="shared" si="71"/>
        <v>2017</v>
      </c>
      <c r="R1526" t="s">
        <v>8348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 s="12">
        <v>1471539138</v>
      </c>
      <c r="J1527" s="12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69"/>
        <v>42600.702986111108</v>
      </c>
      <c r="P1527" s="10">
        <f t="shared" si="70"/>
        <v>42570.702986111108</v>
      </c>
      <c r="Q1527">
        <f t="shared" si="71"/>
        <v>2016</v>
      </c>
      <c r="R1527" t="s">
        <v>8348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 s="12">
        <v>1453185447</v>
      </c>
      <c r="J1528" s="12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69"/>
        <v>42388.276006944448</v>
      </c>
      <c r="P1528" s="10">
        <f t="shared" si="70"/>
        <v>42339.276006944448</v>
      </c>
      <c r="Q1528">
        <f t="shared" si="71"/>
        <v>2015</v>
      </c>
      <c r="R1528" t="s">
        <v>8348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 s="12">
        <v>1489497886</v>
      </c>
      <c r="J1529" s="12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69"/>
        <v>42808.558865740742</v>
      </c>
      <c r="P1529" s="10">
        <f t="shared" si="70"/>
        <v>42780.600532407407</v>
      </c>
      <c r="Q1529">
        <f t="shared" si="71"/>
        <v>2017</v>
      </c>
      <c r="R1529" t="s">
        <v>8348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 s="12">
        <v>1485907200</v>
      </c>
      <c r="J1530" s="12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69"/>
        <v>42767</v>
      </c>
      <c r="P1530" s="10">
        <f t="shared" si="70"/>
        <v>42736.732893518521</v>
      </c>
      <c r="Q1530">
        <f t="shared" si="71"/>
        <v>2017</v>
      </c>
      <c r="R1530" t="s">
        <v>8348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 s="12">
        <v>1426773920</v>
      </c>
      <c r="J1531" s="12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69"/>
        <v>42082.587037037039</v>
      </c>
      <c r="P1531" s="10">
        <f t="shared" si="70"/>
        <v>42052.628703703704</v>
      </c>
      <c r="Q1531">
        <f t="shared" si="71"/>
        <v>2015</v>
      </c>
      <c r="R1531" t="s">
        <v>8348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 s="12">
        <v>1445624695</v>
      </c>
      <c r="J1532" s="1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69"/>
        <v>42300.76730324074</v>
      </c>
      <c r="P1532" s="10">
        <f t="shared" si="70"/>
        <v>42275.76730324074</v>
      </c>
      <c r="Q1532">
        <f t="shared" si="71"/>
        <v>2015</v>
      </c>
      <c r="R1532" t="s">
        <v>8348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 s="12">
        <v>1417402800</v>
      </c>
      <c r="J1533" s="12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69"/>
        <v>41974.125</v>
      </c>
      <c r="P1533" s="10">
        <f t="shared" si="70"/>
        <v>41941.802384259259</v>
      </c>
      <c r="Q1533">
        <f t="shared" si="71"/>
        <v>2014</v>
      </c>
      <c r="R1533" t="s">
        <v>8348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 s="12">
        <v>1455548400</v>
      </c>
      <c r="J1534" s="12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69"/>
        <v>42415.625</v>
      </c>
      <c r="P1534" s="10">
        <f t="shared" si="70"/>
        <v>42391.475289351853</v>
      </c>
      <c r="Q1534">
        <f t="shared" si="71"/>
        <v>2016</v>
      </c>
      <c r="R1534" t="s">
        <v>8348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 s="12">
        <v>1462161540</v>
      </c>
      <c r="J1535" s="12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69"/>
        <v>42492.165972222225</v>
      </c>
      <c r="P1535" s="10">
        <f t="shared" si="70"/>
        <v>42443.00204861111</v>
      </c>
      <c r="Q1535">
        <f t="shared" si="71"/>
        <v>2016</v>
      </c>
      <c r="R1535" t="s">
        <v>8348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 s="12">
        <v>1441383062</v>
      </c>
      <c r="J1536" s="12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69"/>
        <v>42251.674328703702</v>
      </c>
      <c r="P1536" s="10">
        <f t="shared" si="70"/>
        <v>42221.674328703702</v>
      </c>
      <c r="Q1536">
        <f t="shared" si="71"/>
        <v>2015</v>
      </c>
      <c r="R1536" t="s">
        <v>8348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 s="12">
        <v>1464040800</v>
      </c>
      <c r="J1537" s="12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69"/>
        <v>42513.916666666672</v>
      </c>
      <c r="P1537" s="10">
        <f t="shared" si="70"/>
        <v>42484.829062500001</v>
      </c>
      <c r="Q1537">
        <f t="shared" si="71"/>
        <v>2016</v>
      </c>
      <c r="R1537" t="s">
        <v>8348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 s="12">
        <v>1440702910</v>
      </c>
      <c r="J1538" s="12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69"/>
        <v>42243.802199074074</v>
      </c>
      <c r="P1538" s="10">
        <f t="shared" si="70"/>
        <v>42213.802199074074</v>
      </c>
      <c r="Q1538">
        <f t="shared" si="71"/>
        <v>2015</v>
      </c>
      <c r="R1538" t="s">
        <v>8348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 s="12">
        <v>1470506400</v>
      </c>
      <c r="J1539" s="12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72">DATE(1970,1,1)+I1539/86400</f>
        <v>42588.75</v>
      </c>
      <c r="P1539" s="10">
        <f t="shared" ref="P1539:P1602" si="73">DATE(1970,1,1)+J1539/86400</f>
        <v>42552.315127314811</v>
      </c>
      <c r="Q1539">
        <f t="shared" ref="Q1539:Q1602" si="74">YEAR(P:P)</f>
        <v>2016</v>
      </c>
      <c r="R1539" t="s">
        <v>8348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 s="12">
        <v>1421952370</v>
      </c>
      <c r="J1540" s="12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72"/>
        <v>42026.782060185185</v>
      </c>
      <c r="P1540" s="10">
        <f t="shared" si="73"/>
        <v>41981.782060185185</v>
      </c>
      <c r="Q1540">
        <f t="shared" si="74"/>
        <v>2014</v>
      </c>
      <c r="R1540" t="s">
        <v>8348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 s="12">
        <v>1483481019</v>
      </c>
      <c r="J1541" s="12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72"/>
        <v>42738.91920138889</v>
      </c>
      <c r="P1541" s="10">
        <f t="shared" si="73"/>
        <v>42705.91920138889</v>
      </c>
      <c r="Q1541">
        <f t="shared" si="74"/>
        <v>2016</v>
      </c>
      <c r="R1541" t="s">
        <v>8348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 s="12">
        <v>1416964500</v>
      </c>
      <c r="J1542" s="1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72"/>
        <v>41969.052083333328</v>
      </c>
      <c r="P1542" s="10">
        <f t="shared" si="73"/>
        <v>41939.00712962963</v>
      </c>
      <c r="Q1542">
        <f t="shared" si="74"/>
        <v>2014</v>
      </c>
      <c r="R1542" t="s">
        <v>8348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 s="12">
        <v>1420045538</v>
      </c>
      <c r="J1543" s="12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72"/>
        <v>42004.712245370371</v>
      </c>
      <c r="P1543" s="10">
        <f t="shared" si="73"/>
        <v>41974.712245370371</v>
      </c>
      <c r="Q1543">
        <f t="shared" si="74"/>
        <v>2014</v>
      </c>
      <c r="R1543" t="s">
        <v>8348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 s="12">
        <v>1435708500</v>
      </c>
      <c r="J1544" s="12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72"/>
        <v>42185.996527777781</v>
      </c>
      <c r="P1544" s="10">
        <f t="shared" si="73"/>
        <v>42170.996527777781</v>
      </c>
      <c r="Q1544">
        <f t="shared" si="74"/>
        <v>2015</v>
      </c>
      <c r="R1544" t="s">
        <v>8348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 s="12">
        <v>1416662034</v>
      </c>
      <c r="J1545" s="12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72"/>
        <v>41965.551319444443</v>
      </c>
      <c r="P1545" s="10">
        <f t="shared" si="73"/>
        <v>41935.509652777779</v>
      </c>
      <c r="Q1545">
        <f t="shared" si="74"/>
        <v>2014</v>
      </c>
      <c r="R1545" t="s">
        <v>8348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 s="12">
        <v>1427847480</v>
      </c>
      <c r="J1546" s="12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72"/>
        <v>42095.012499999997</v>
      </c>
      <c r="P1546" s="10">
        <f t="shared" si="73"/>
        <v>42053.051203703704</v>
      </c>
      <c r="Q1546">
        <f t="shared" si="74"/>
        <v>2015</v>
      </c>
      <c r="R1546" t="s">
        <v>8348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 s="12">
        <v>1425330960</v>
      </c>
      <c r="J1547" s="12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72"/>
        <v>42065.886111111111</v>
      </c>
      <c r="P1547" s="10">
        <f t="shared" si="73"/>
        <v>42031.884652777779</v>
      </c>
      <c r="Q1547">
        <f t="shared" si="74"/>
        <v>2015</v>
      </c>
      <c r="R1547" t="s">
        <v>8348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 s="12">
        <v>1410930399</v>
      </c>
      <c r="J1548" s="12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72"/>
        <v>41899.212951388887</v>
      </c>
      <c r="P1548" s="10">
        <f t="shared" si="73"/>
        <v>41839.212951388887</v>
      </c>
      <c r="Q1548">
        <f t="shared" si="74"/>
        <v>2014</v>
      </c>
      <c r="R1548" t="s">
        <v>8348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 s="12">
        <v>1487844882</v>
      </c>
      <c r="J1549" s="12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72"/>
        <v>42789.426875000005</v>
      </c>
      <c r="P1549" s="10">
        <f t="shared" si="73"/>
        <v>42782.426875000005</v>
      </c>
      <c r="Q1549">
        <f t="shared" si="74"/>
        <v>2017</v>
      </c>
      <c r="R1549" t="s">
        <v>8348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 s="12">
        <v>1447020620</v>
      </c>
      <c r="J1550" s="12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72"/>
        <v>42316.923842592594</v>
      </c>
      <c r="P1550" s="10">
        <f t="shared" si="73"/>
        <v>42286.88217592593</v>
      </c>
      <c r="Q1550">
        <f t="shared" si="74"/>
        <v>2015</v>
      </c>
      <c r="R1550" t="s">
        <v>8348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 s="12">
        <v>1446524159</v>
      </c>
      <c r="J1551" s="12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72"/>
        <v>42311.177766203706</v>
      </c>
      <c r="P1551" s="10">
        <f t="shared" si="73"/>
        <v>42281.136099537034</v>
      </c>
      <c r="Q1551">
        <f t="shared" si="74"/>
        <v>2015</v>
      </c>
      <c r="R1551" t="s">
        <v>8348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 s="12">
        <v>1463050034</v>
      </c>
      <c r="J1552" s="1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72"/>
        <v>42502.449467592596</v>
      </c>
      <c r="P1552" s="10">
        <f t="shared" si="73"/>
        <v>42472.449467592596</v>
      </c>
      <c r="Q1552">
        <f t="shared" si="74"/>
        <v>2016</v>
      </c>
      <c r="R1552" t="s">
        <v>8348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 s="12">
        <v>1432756039</v>
      </c>
      <c r="J1553" s="12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72"/>
        <v>42151.824525462958</v>
      </c>
      <c r="P1553" s="10">
        <f t="shared" si="73"/>
        <v>42121.824525462958</v>
      </c>
      <c r="Q1553">
        <f t="shared" si="74"/>
        <v>2015</v>
      </c>
      <c r="R1553" t="s">
        <v>8348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 s="12">
        <v>1412135940</v>
      </c>
      <c r="J1554" s="12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72"/>
        <v>41913.165972222225</v>
      </c>
      <c r="P1554" s="10">
        <f t="shared" si="73"/>
        <v>41892.688750000001</v>
      </c>
      <c r="Q1554">
        <f t="shared" si="74"/>
        <v>2014</v>
      </c>
      <c r="R1554" t="s">
        <v>8348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 s="12">
        <v>1441176447</v>
      </c>
      <c r="J1555" s="12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72"/>
        <v>42249.282951388886</v>
      </c>
      <c r="P1555" s="10">
        <f t="shared" si="73"/>
        <v>42219.282951388886</v>
      </c>
      <c r="Q1555">
        <f t="shared" si="74"/>
        <v>2015</v>
      </c>
      <c r="R1555" t="s">
        <v>8348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 s="12">
        <v>1438495390</v>
      </c>
      <c r="J1556" s="12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72"/>
        <v>42218.252199074079</v>
      </c>
      <c r="P1556" s="10">
        <f t="shared" si="73"/>
        <v>42188.252199074079</v>
      </c>
      <c r="Q1556">
        <f t="shared" si="74"/>
        <v>2015</v>
      </c>
      <c r="R1556" t="s">
        <v>8348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 s="12">
        <v>1442509200</v>
      </c>
      <c r="J1557" s="12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72"/>
        <v>42264.708333333328</v>
      </c>
      <c r="P1557" s="10">
        <f t="shared" si="73"/>
        <v>42241.613796296297</v>
      </c>
      <c r="Q1557">
        <f t="shared" si="74"/>
        <v>2015</v>
      </c>
      <c r="R1557" t="s">
        <v>8348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 s="12">
        <v>1467603624</v>
      </c>
      <c r="J1558" s="12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72"/>
        <v>42555.153055555551</v>
      </c>
      <c r="P1558" s="10">
        <f t="shared" si="73"/>
        <v>42525.153055555551</v>
      </c>
      <c r="Q1558">
        <f t="shared" si="74"/>
        <v>2016</v>
      </c>
      <c r="R1558" t="s">
        <v>8348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 s="12">
        <v>1411227633</v>
      </c>
      <c r="J1559" s="12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72"/>
        <v>41902.65315972222</v>
      </c>
      <c r="P1559" s="10">
        <f t="shared" si="73"/>
        <v>41871.65315972222</v>
      </c>
      <c r="Q1559">
        <f t="shared" si="74"/>
        <v>2014</v>
      </c>
      <c r="R1559" t="s">
        <v>8348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 s="12">
        <v>1440763920</v>
      </c>
      <c r="J1560" s="12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72"/>
        <v>42244.508333333331</v>
      </c>
      <c r="P1560" s="10">
        <f t="shared" si="73"/>
        <v>42185.397673611107</v>
      </c>
      <c r="Q1560">
        <f t="shared" si="74"/>
        <v>2015</v>
      </c>
      <c r="R1560" t="s">
        <v>8348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 s="12">
        <v>1430270199</v>
      </c>
      <c r="J1561" s="12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72"/>
        <v>42123.053229166668</v>
      </c>
      <c r="P1561" s="10">
        <f t="shared" si="73"/>
        <v>42108.053229166668</v>
      </c>
      <c r="Q1561">
        <f t="shared" si="74"/>
        <v>2015</v>
      </c>
      <c r="R1561" t="s">
        <v>8348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 s="12">
        <v>1415842193</v>
      </c>
      <c r="J1562" s="1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72"/>
        <v>41956.062418981484</v>
      </c>
      <c r="P1562" s="10">
        <f t="shared" si="73"/>
        <v>41936.020752314813</v>
      </c>
      <c r="Q1562">
        <f t="shared" si="74"/>
        <v>2014</v>
      </c>
      <c r="R1562" t="s">
        <v>8348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 s="12">
        <v>1383789603</v>
      </c>
      <c r="J1563" s="12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72"/>
        <v>41585.083368055552</v>
      </c>
      <c r="P1563" s="10">
        <f t="shared" si="73"/>
        <v>41555.041701388887</v>
      </c>
      <c r="Q1563">
        <f t="shared" si="74"/>
        <v>2013</v>
      </c>
      <c r="R1563" t="s">
        <v>8348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 s="12">
        <v>1259715000</v>
      </c>
      <c r="J1564" s="12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72"/>
        <v>40149.034722222219</v>
      </c>
      <c r="P1564" s="10">
        <f t="shared" si="73"/>
        <v>40079.566157407404</v>
      </c>
      <c r="Q1564">
        <f t="shared" si="74"/>
        <v>2009</v>
      </c>
      <c r="R1564" t="s">
        <v>8348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 s="12">
        <v>1394815751</v>
      </c>
      <c r="J1565" s="12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72"/>
        <v>41712.700821759259</v>
      </c>
      <c r="P1565" s="10">
        <f t="shared" si="73"/>
        <v>41652.742488425924</v>
      </c>
      <c r="Q1565">
        <f t="shared" si="74"/>
        <v>2014</v>
      </c>
      <c r="R1565" t="s">
        <v>8348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 s="12">
        <v>1432843500</v>
      </c>
      <c r="J1566" s="12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72"/>
        <v>42152.836805555555</v>
      </c>
      <c r="P1566" s="10">
        <f t="shared" si="73"/>
        <v>42121.367002314815</v>
      </c>
      <c r="Q1566">
        <f t="shared" si="74"/>
        <v>2015</v>
      </c>
      <c r="R1566" t="s">
        <v>8348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 s="12">
        <v>1307554261</v>
      </c>
      <c r="J1567" s="12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72"/>
        <v>40702.729872685188</v>
      </c>
      <c r="P1567" s="10">
        <f t="shared" si="73"/>
        <v>40672.729872685188</v>
      </c>
      <c r="Q1567">
        <f t="shared" si="74"/>
        <v>2011</v>
      </c>
      <c r="R1567" t="s">
        <v>8348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 s="12">
        <v>1469656800</v>
      </c>
      <c r="J1568" s="12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72"/>
        <v>42578.916666666672</v>
      </c>
      <c r="P1568" s="10">
        <f t="shared" si="73"/>
        <v>42549.916712962964</v>
      </c>
      <c r="Q1568">
        <f t="shared" si="74"/>
        <v>2016</v>
      </c>
      <c r="R1568" t="s">
        <v>8348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 s="12">
        <v>1392595200</v>
      </c>
      <c r="J1569" s="12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72"/>
        <v>41687</v>
      </c>
      <c r="P1569" s="10">
        <f t="shared" si="73"/>
        <v>41671.93686342593</v>
      </c>
      <c r="Q1569">
        <f t="shared" si="74"/>
        <v>2014</v>
      </c>
      <c r="R1569" t="s">
        <v>8348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 s="12">
        <v>1419384585</v>
      </c>
      <c r="J1570" s="12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72"/>
        <v>41997.062326388885</v>
      </c>
      <c r="P1570" s="10">
        <f t="shared" si="73"/>
        <v>41962.062326388885</v>
      </c>
      <c r="Q1570">
        <f t="shared" si="74"/>
        <v>2014</v>
      </c>
      <c r="R1570" t="s">
        <v>8348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 s="12">
        <v>1369498714</v>
      </c>
      <c r="J1571" s="12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72"/>
        <v>41419.679560185185</v>
      </c>
      <c r="P1571" s="10">
        <f t="shared" si="73"/>
        <v>41389.679560185185</v>
      </c>
      <c r="Q1571">
        <f t="shared" si="74"/>
        <v>2013</v>
      </c>
      <c r="R1571" t="s">
        <v>8348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 s="12">
        <v>1460140282</v>
      </c>
      <c r="J1572" s="1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72"/>
        <v>42468.771782407406</v>
      </c>
      <c r="P1572" s="10">
        <f t="shared" si="73"/>
        <v>42438.813449074078</v>
      </c>
      <c r="Q1572">
        <f t="shared" si="74"/>
        <v>2016</v>
      </c>
      <c r="R1572" t="s">
        <v>8348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 s="12">
        <v>1434738483</v>
      </c>
      <c r="J1573" s="12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72"/>
        <v>42174.769479166665</v>
      </c>
      <c r="P1573" s="10">
        <f t="shared" si="73"/>
        <v>42144.769479166665</v>
      </c>
      <c r="Q1573">
        <f t="shared" si="74"/>
        <v>2015</v>
      </c>
      <c r="R1573" t="s">
        <v>8348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 s="12">
        <v>1456703940</v>
      </c>
      <c r="J1574" s="12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72"/>
        <v>42428.999305555553</v>
      </c>
      <c r="P1574" s="10">
        <f t="shared" si="73"/>
        <v>42404.033090277779</v>
      </c>
      <c r="Q1574">
        <f t="shared" si="74"/>
        <v>2016</v>
      </c>
      <c r="R1574" t="s">
        <v>8348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 s="12">
        <v>1491019140</v>
      </c>
      <c r="J1575" s="12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72"/>
        <v>42826.165972222225</v>
      </c>
      <c r="P1575" s="10">
        <f t="shared" si="73"/>
        <v>42786.000023148154</v>
      </c>
      <c r="Q1575">
        <f t="shared" si="74"/>
        <v>2017</v>
      </c>
      <c r="R1575" t="s">
        <v>8348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 s="12">
        <v>1424211329</v>
      </c>
      <c r="J1576" s="12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72"/>
        <v>42052.927418981482</v>
      </c>
      <c r="P1576" s="10">
        <f t="shared" si="73"/>
        <v>42017.927418981482</v>
      </c>
      <c r="Q1576">
        <f t="shared" si="74"/>
        <v>2015</v>
      </c>
      <c r="R1576" t="s">
        <v>8348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 s="12">
        <v>1404909296</v>
      </c>
      <c r="J1577" s="12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72"/>
        <v>41829.524259259255</v>
      </c>
      <c r="P1577" s="10">
        <f t="shared" si="73"/>
        <v>41799.524259259255</v>
      </c>
      <c r="Q1577">
        <f t="shared" si="74"/>
        <v>2014</v>
      </c>
      <c r="R1577" t="s">
        <v>8348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 s="12">
        <v>1435698368</v>
      </c>
      <c r="J1578" s="12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72"/>
        <v>42185.879259259258</v>
      </c>
      <c r="P1578" s="10">
        <f t="shared" si="73"/>
        <v>42140.879259259258</v>
      </c>
      <c r="Q1578">
        <f t="shared" si="74"/>
        <v>2015</v>
      </c>
      <c r="R1578" t="s">
        <v>8348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 s="12">
        <v>1343161248</v>
      </c>
      <c r="J1579" s="12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72"/>
        <v>41114.847777777773</v>
      </c>
      <c r="P1579" s="10">
        <f t="shared" si="73"/>
        <v>41054.847777777773</v>
      </c>
      <c r="Q1579">
        <f t="shared" si="74"/>
        <v>2012</v>
      </c>
      <c r="R1579" t="s">
        <v>8348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 s="12">
        <v>1283392800</v>
      </c>
      <c r="J1580" s="12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72"/>
        <v>40423.083333333336</v>
      </c>
      <c r="P1580" s="10">
        <f t="shared" si="73"/>
        <v>40399.065868055557</v>
      </c>
      <c r="Q1580">
        <f t="shared" si="74"/>
        <v>2010</v>
      </c>
      <c r="R1580" t="s">
        <v>8348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 s="12">
        <v>1377734091</v>
      </c>
      <c r="J1581" s="12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72"/>
        <v>41514.996423611112</v>
      </c>
      <c r="P1581" s="10">
        <f t="shared" si="73"/>
        <v>41481.996423611112</v>
      </c>
      <c r="Q1581">
        <f t="shared" si="74"/>
        <v>2013</v>
      </c>
      <c r="R1581" t="s">
        <v>8348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 s="12">
        <v>1337562726</v>
      </c>
      <c r="J1582" s="1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72"/>
        <v>41050.050069444442</v>
      </c>
      <c r="P1582" s="10">
        <f t="shared" si="73"/>
        <v>40990.050069444442</v>
      </c>
      <c r="Q1582">
        <f t="shared" si="74"/>
        <v>2012</v>
      </c>
      <c r="R1582" t="s">
        <v>8348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 s="12">
        <v>1450521990</v>
      </c>
      <c r="J1583" s="12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72"/>
        <v>42357.448958333334</v>
      </c>
      <c r="P1583" s="10">
        <f t="shared" si="73"/>
        <v>42325.448958333334</v>
      </c>
      <c r="Q1583">
        <f t="shared" si="74"/>
        <v>2015</v>
      </c>
      <c r="R1583" t="s">
        <v>8348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 s="12">
        <v>1445894400</v>
      </c>
      <c r="J1584" s="12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72"/>
        <v>42303.888888888891</v>
      </c>
      <c r="P1584" s="10">
        <f t="shared" si="73"/>
        <v>42246.789965277778</v>
      </c>
      <c r="Q1584">
        <f t="shared" si="74"/>
        <v>2015</v>
      </c>
      <c r="R1584" t="s">
        <v>8348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 s="12">
        <v>1411681391</v>
      </c>
      <c r="J1585" s="12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72"/>
        <v>41907.904988425929</v>
      </c>
      <c r="P1585" s="10">
        <f t="shared" si="73"/>
        <v>41877.904988425929</v>
      </c>
      <c r="Q1585">
        <f t="shared" si="74"/>
        <v>2014</v>
      </c>
      <c r="R1585" t="s">
        <v>8348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 s="12">
        <v>1401464101</v>
      </c>
      <c r="J1586" s="12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72"/>
        <v>41789.649317129632</v>
      </c>
      <c r="P1586" s="10">
        <f t="shared" si="73"/>
        <v>41779.649317129632</v>
      </c>
      <c r="Q1586">
        <f t="shared" si="74"/>
        <v>2014</v>
      </c>
      <c r="R1586" t="s">
        <v>8348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 s="12">
        <v>1482663600</v>
      </c>
      <c r="J1587" s="12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72"/>
        <v>42729.458333333328</v>
      </c>
      <c r="P1587" s="10">
        <f t="shared" si="73"/>
        <v>42707.895462962959</v>
      </c>
      <c r="Q1587">
        <f t="shared" si="74"/>
        <v>2016</v>
      </c>
      <c r="R1587" t="s">
        <v>8348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 s="12">
        <v>1428197422</v>
      </c>
      <c r="J1588" s="12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72"/>
        <v>42099.062754629631</v>
      </c>
      <c r="P1588" s="10">
        <f t="shared" si="73"/>
        <v>42069.104421296295</v>
      </c>
      <c r="Q1588">
        <f t="shared" si="74"/>
        <v>2015</v>
      </c>
      <c r="R1588" t="s">
        <v>8348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 s="12">
        <v>1418510965</v>
      </c>
      <c r="J1589" s="12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72"/>
        <v>41986.950983796298</v>
      </c>
      <c r="P1589" s="10">
        <f t="shared" si="73"/>
        <v>41956.950983796298</v>
      </c>
      <c r="Q1589">
        <f t="shared" si="74"/>
        <v>2014</v>
      </c>
      <c r="R1589" t="s">
        <v>8348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 s="12">
        <v>1422735120</v>
      </c>
      <c r="J1590" s="12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72"/>
        <v>42035.841666666667</v>
      </c>
      <c r="P1590" s="10">
        <f t="shared" si="73"/>
        <v>42005.24998842593</v>
      </c>
      <c r="Q1590">
        <f t="shared" si="74"/>
        <v>2015</v>
      </c>
      <c r="R1590" t="s">
        <v>8348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 s="12">
        <v>1444433886</v>
      </c>
      <c r="J1591" s="12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72"/>
        <v>42286.984791666662</v>
      </c>
      <c r="P1591" s="10">
        <f t="shared" si="73"/>
        <v>42256.984791666662</v>
      </c>
      <c r="Q1591">
        <f t="shared" si="74"/>
        <v>2015</v>
      </c>
      <c r="R1591" t="s">
        <v>8348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 s="12">
        <v>1443040464</v>
      </c>
      <c r="J1592" s="1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72"/>
        <v>42270.857222222221</v>
      </c>
      <c r="P1592" s="10">
        <f t="shared" si="73"/>
        <v>42240.857222222221</v>
      </c>
      <c r="Q1592">
        <f t="shared" si="74"/>
        <v>2015</v>
      </c>
      <c r="R1592" t="s">
        <v>8348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 s="12">
        <v>1459700741</v>
      </c>
      <c r="J1593" s="12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72"/>
        <v>42463.68450231482</v>
      </c>
      <c r="P1593" s="10">
        <f t="shared" si="73"/>
        <v>42433.726168981477</v>
      </c>
      <c r="Q1593">
        <f t="shared" si="74"/>
        <v>2016</v>
      </c>
      <c r="R1593" t="s">
        <v>8348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 s="12">
        <v>1427503485</v>
      </c>
      <c r="J1594" s="12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72"/>
        <v>42091.031076388885</v>
      </c>
      <c r="P1594" s="10">
        <f t="shared" si="73"/>
        <v>42046.072743055556</v>
      </c>
      <c r="Q1594">
        <f t="shared" si="74"/>
        <v>2015</v>
      </c>
      <c r="R1594" t="s">
        <v>8348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 s="12">
        <v>1425154655</v>
      </c>
      <c r="J1595" s="12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72"/>
        <v>42063.845543981486</v>
      </c>
      <c r="P1595" s="10">
        <f t="shared" si="73"/>
        <v>42033.845543981486</v>
      </c>
      <c r="Q1595">
        <f t="shared" si="74"/>
        <v>2015</v>
      </c>
      <c r="R1595" t="s">
        <v>8348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 s="12">
        <v>1463329260</v>
      </c>
      <c r="J1596" s="12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72"/>
        <v>42505.681250000001</v>
      </c>
      <c r="P1596" s="10">
        <f t="shared" si="73"/>
        <v>42445.712754629625</v>
      </c>
      <c r="Q1596">
        <f t="shared" si="74"/>
        <v>2016</v>
      </c>
      <c r="R1596" t="s">
        <v>8348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 s="12">
        <v>1403122380</v>
      </c>
      <c r="J1597" s="12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72"/>
        <v>41808.842361111107</v>
      </c>
      <c r="P1597" s="10">
        <f t="shared" si="73"/>
        <v>41780.050092592595</v>
      </c>
      <c r="Q1597">
        <f t="shared" si="74"/>
        <v>2014</v>
      </c>
      <c r="R1597" t="s">
        <v>8348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 s="12">
        <v>1418469569</v>
      </c>
      <c r="J1598" s="12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72"/>
        <v>41986.471863425926</v>
      </c>
      <c r="P1598" s="10">
        <f t="shared" si="73"/>
        <v>41941.430196759262</v>
      </c>
      <c r="Q1598">
        <f t="shared" si="74"/>
        <v>2014</v>
      </c>
      <c r="R1598" t="s">
        <v>8348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 s="12">
        <v>1474360197</v>
      </c>
      <c r="J1599" s="12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72"/>
        <v>42633.354131944448</v>
      </c>
      <c r="P1599" s="10">
        <f t="shared" si="73"/>
        <v>42603.354131944448</v>
      </c>
      <c r="Q1599">
        <f t="shared" si="74"/>
        <v>2016</v>
      </c>
      <c r="R1599" t="s">
        <v>8348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 s="12">
        <v>1437926458</v>
      </c>
      <c r="J1600" s="12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72"/>
        <v>42211.667337962965</v>
      </c>
      <c r="P1600" s="10">
        <f t="shared" si="73"/>
        <v>42151.667337962965</v>
      </c>
      <c r="Q1600">
        <f t="shared" si="74"/>
        <v>2015</v>
      </c>
      <c r="R1600" t="s">
        <v>8348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 s="12">
        <v>1460116576</v>
      </c>
      <c r="J1601" s="12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72"/>
        <v>42468.497407407413</v>
      </c>
      <c r="P1601" s="10">
        <f t="shared" si="73"/>
        <v>42438.53907407407</v>
      </c>
      <c r="Q1601">
        <f t="shared" si="74"/>
        <v>2016</v>
      </c>
      <c r="R1601" t="s">
        <v>8348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 s="12">
        <v>1405401060</v>
      </c>
      <c r="J1602" s="1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72"/>
        <v>41835.21597222222</v>
      </c>
      <c r="P1602" s="10">
        <f t="shared" si="73"/>
        <v>41791.057314814811</v>
      </c>
      <c r="Q1602">
        <f t="shared" si="74"/>
        <v>2014</v>
      </c>
      <c r="R1602" t="s">
        <v>8348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 s="12">
        <v>1304561633</v>
      </c>
      <c r="J1603" s="12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75">DATE(1970,1,1)+I1603/86400</f>
        <v>40668.092974537038</v>
      </c>
      <c r="P1603" s="10">
        <f t="shared" ref="P1603:P1666" si="76">DATE(1970,1,1)+J1603/86400</f>
        <v>40638.092974537038</v>
      </c>
      <c r="Q1603">
        <f t="shared" ref="Q1603:Q1666" si="77">YEAR(P:P)</f>
        <v>2011</v>
      </c>
      <c r="R1603" t="s">
        <v>8348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 s="12">
        <v>1318633200</v>
      </c>
      <c r="J1604" s="12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75"/>
        <v>40830.958333333336</v>
      </c>
      <c r="P1604" s="10">
        <f t="shared" si="76"/>
        <v>40788.297650462962</v>
      </c>
      <c r="Q1604">
        <f t="shared" si="77"/>
        <v>2011</v>
      </c>
      <c r="R1604" t="s">
        <v>8348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 s="12">
        <v>1327723459</v>
      </c>
      <c r="J1605" s="12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75"/>
        <v>40936.169664351852</v>
      </c>
      <c r="P1605" s="10">
        <f t="shared" si="76"/>
        <v>40876.169664351852</v>
      </c>
      <c r="Q1605">
        <f t="shared" si="77"/>
        <v>2011</v>
      </c>
      <c r="R1605" t="s">
        <v>8348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 s="12">
        <v>1332011835</v>
      </c>
      <c r="J1606" s="12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75"/>
        <v>40985.803645833337</v>
      </c>
      <c r="P1606" s="10">
        <f t="shared" si="76"/>
        <v>40945.845312500001</v>
      </c>
      <c r="Q1606">
        <f t="shared" si="77"/>
        <v>2012</v>
      </c>
      <c r="R1606" t="s">
        <v>8348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 s="12">
        <v>1312182000</v>
      </c>
      <c r="J1607" s="12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75"/>
        <v>40756.291666666664</v>
      </c>
      <c r="P1607" s="10">
        <f t="shared" si="76"/>
        <v>40747.012881944444</v>
      </c>
      <c r="Q1607">
        <f t="shared" si="77"/>
        <v>2011</v>
      </c>
      <c r="R1607" t="s">
        <v>8348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 s="12">
        <v>1300930838</v>
      </c>
      <c r="J1608" s="12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75"/>
        <v>40626.069884259261</v>
      </c>
      <c r="P1608" s="10">
        <f t="shared" si="76"/>
        <v>40536.111550925925</v>
      </c>
      <c r="Q1608">
        <f t="shared" si="77"/>
        <v>2010</v>
      </c>
      <c r="R1608" t="s">
        <v>8348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 s="12">
        <v>1339701851</v>
      </c>
      <c r="J1609" s="12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75"/>
        <v>41074.80846064815</v>
      </c>
      <c r="P1609" s="10">
        <f t="shared" si="76"/>
        <v>41053.80846064815</v>
      </c>
      <c r="Q1609">
        <f t="shared" si="77"/>
        <v>2012</v>
      </c>
      <c r="R1609" t="s">
        <v>8348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 s="12">
        <v>1388553960</v>
      </c>
      <c r="J1610" s="12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75"/>
        <v>41640.226388888885</v>
      </c>
      <c r="P1610" s="10">
        <f t="shared" si="76"/>
        <v>41607.83085648148</v>
      </c>
      <c r="Q1610">
        <f t="shared" si="77"/>
        <v>2013</v>
      </c>
      <c r="R1610" t="s">
        <v>8348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 s="12">
        <v>1320220800</v>
      </c>
      <c r="J1611" s="12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75"/>
        <v>40849.333333333336</v>
      </c>
      <c r="P1611" s="10">
        <f t="shared" si="76"/>
        <v>40796.001261574071</v>
      </c>
      <c r="Q1611">
        <f t="shared" si="77"/>
        <v>2011</v>
      </c>
      <c r="R1611" t="s">
        <v>8348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 s="12">
        <v>1355609510</v>
      </c>
      <c r="J1612" s="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75"/>
        <v>41258.924884259257</v>
      </c>
      <c r="P1612" s="10">
        <f t="shared" si="76"/>
        <v>41228.924884259257</v>
      </c>
      <c r="Q1612">
        <f t="shared" si="77"/>
        <v>2012</v>
      </c>
      <c r="R1612" t="s">
        <v>8348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 s="12">
        <v>1370390432</v>
      </c>
      <c r="J1613" s="12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75"/>
        <v>41430.00037037037</v>
      </c>
      <c r="P1613" s="10">
        <f t="shared" si="76"/>
        <v>41409.00037037037</v>
      </c>
      <c r="Q1613">
        <f t="shared" si="77"/>
        <v>2013</v>
      </c>
      <c r="R1613" t="s">
        <v>8348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 s="12">
        <v>1357160384</v>
      </c>
      <c r="J1614" s="12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75"/>
        <v>41276.874814814815</v>
      </c>
      <c r="P1614" s="10">
        <f t="shared" si="76"/>
        <v>41246.874814814815</v>
      </c>
      <c r="Q1614">
        <f t="shared" si="77"/>
        <v>2012</v>
      </c>
      <c r="R1614" t="s">
        <v>8348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 s="12">
        <v>1342921202</v>
      </c>
      <c r="J1615" s="12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75"/>
        <v>41112.069467592592</v>
      </c>
      <c r="P1615" s="10">
        <f t="shared" si="76"/>
        <v>41082.069467592592</v>
      </c>
      <c r="Q1615">
        <f t="shared" si="77"/>
        <v>2012</v>
      </c>
      <c r="R1615" t="s">
        <v>8348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 s="12">
        <v>1407085200</v>
      </c>
      <c r="J1616" s="12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75"/>
        <v>41854.708333333336</v>
      </c>
      <c r="P1616" s="10">
        <f t="shared" si="76"/>
        <v>41794.981122685189</v>
      </c>
      <c r="Q1616">
        <f t="shared" si="77"/>
        <v>2014</v>
      </c>
      <c r="R1616" t="s">
        <v>8348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 s="12">
        <v>1323742396</v>
      </c>
      <c r="J1617" s="12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75"/>
        <v>40890.092546296299</v>
      </c>
      <c r="P1617" s="10">
        <f t="shared" si="76"/>
        <v>40845.050879629627</v>
      </c>
      <c r="Q1617">
        <f t="shared" si="77"/>
        <v>2011</v>
      </c>
      <c r="R1617" t="s">
        <v>8348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 s="12">
        <v>1353621600</v>
      </c>
      <c r="J1618" s="12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75"/>
        <v>41235.916666666664</v>
      </c>
      <c r="P1618" s="10">
        <f t="shared" si="76"/>
        <v>41194.715520833335</v>
      </c>
      <c r="Q1618">
        <f t="shared" si="77"/>
        <v>2012</v>
      </c>
      <c r="R1618" t="s">
        <v>8348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 s="12">
        <v>1383332400</v>
      </c>
      <c r="J1619" s="12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75"/>
        <v>41579.791666666664</v>
      </c>
      <c r="P1619" s="10">
        <f t="shared" si="76"/>
        <v>41546.664212962962</v>
      </c>
      <c r="Q1619">
        <f t="shared" si="77"/>
        <v>2013</v>
      </c>
      <c r="R1619" t="s">
        <v>8348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 s="12">
        <v>1362757335</v>
      </c>
      <c r="J1620" s="12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75"/>
        <v>41341.654340277775</v>
      </c>
      <c r="P1620" s="10">
        <f t="shared" si="76"/>
        <v>41301.654340277775</v>
      </c>
      <c r="Q1620">
        <f t="shared" si="77"/>
        <v>2013</v>
      </c>
      <c r="R1620" t="s">
        <v>8348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 s="12">
        <v>1410755286</v>
      </c>
      <c r="J1621" s="12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75"/>
        <v>41897.186180555553</v>
      </c>
      <c r="P1621" s="10">
        <f t="shared" si="76"/>
        <v>41876.186180555553</v>
      </c>
      <c r="Q1621">
        <f t="shared" si="77"/>
        <v>2014</v>
      </c>
      <c r="R1621" t="s">
        <v>8348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 s="12">
        <v>1361606940</v>
      </c>
      <c r="J1622" s="1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75"/>
        <v>41328.339583333334</v>
      </c>
      <c r="P1622" s="10">
        <f t="shared" si="76"/>
        <v>41321.339583333334</v>
      </c>
      <c r="Q1622">
        <f t="shared" si="77"/>
        <v>2013</v>
      </c>
      <c r="R1622" t="s">
        <v>8348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 s="12">
        <v>1338177540</v>
      </c>
      <c r="J1623" s="12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75"/>
        <v>41057.165972222225</v>
      </c>
      <c r="P1623" s="10">
        <f t="shared" si="76"/>
        <v>41003.60665509259</v>
      </c>
      <c r="Q1623">
        <f t="shared" si="77"/>
        <v>2012</v>
      </c>
      <c r="R1623" t="s">
        <v>8348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 s="12">
        <v>1418803140</v>
      </c>
      <c r="J1624" s="12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75"/>
        <v>41990.332638888889</v>
      </c>
      <c r="P1624" s="10">
        <f t="shared" si="76"/>
        <v>41950.294837962967</v>
      </c>
      <c r="Q1624">
        <f t="shared" si="77"/>
        <v>2014</v>
      </c>
      <c r="R1624" t="s">
        <v>8348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 s="12">
        <v>1377621089</v>
      </c>
      <c r="J1625" s="12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75"/>
        <v>41513.688530092593</v>
      </c>
      <c r="P1625" s="10">
        <f t="shared" si="76"/>
        <v>41453.688530092593</v>
      </c>
      <c r="Q1625">
        <f t="shared" si="77"/>
        <v>2013</v>
      </c>
      <c r="R1625" t="s">
        <v>8348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 s="12">
        <v>1357721335</v>
      </c>
      <c r="J1626" s="12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75"/>
        <v>41283.367303240739</v>
      </c>
      <c r="P1626" s="10">
        <f t="shared" si="76"/>
        <v>41243.367303240739</v>
      </c>
      <c r="Q1626">
        <f t="shared" si="77"/>
        <v>2012</v>
      </c>
      <c r="R1626" t="s">
        <v>8348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 s="12">
        <v>1347382053</v>
      </c>
      <c r="J1627" s="12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75"/>
        <v>41163.699687500004</v>
      </c>
      <c r="P1627" s="10">
        <f t="shared" si="76"/>
        <v>41135.699687500004</v>
      </c>
      <c r="Q1627">
        <f t="shared" si="77"/>
        <v>2012</v>
      </c>
      <c r="R1627" t="s">
        <v>8348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 s="12">
        <v>1385932867</v>
      </c>
      <c r="J1628" s="12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75"/>
        <v>41609.889664351853</v>
      </c>
      <c r="P1628" s="10">
        <f t="shared" si="76"/>
        <v>41579.847997685181</v>
      </c>
      <c r="Q1628">
        <f t="shared" si="77"/>
        <v>2013</v>
      </c>
      <c r="R1628" t="s">
        <v>8348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 s="12">
        <v>1353905940</v>
      </c>
      <c r="J1629" s="12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75"/>
        <v>41239.207638888889</v>
      </c>
      <c r="P1629" s="10">
        <f t="shared" si="76"/>
        <v>41205.707048611112</v>
      </c>
      <c r="Q1629">
        <f t="shared" si="77"/>
        <v>2012</v>
      </c>
      <c r="R1629" t="s">
        <v>8348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 s="12">
        <v>1403026882</v>
      </c>
      <c r="J1630" s="12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75"/>
        <v>41807.737060185187</v>
      </c>
      <c r="P1630" s="10">
        <f t="shared" si="76"/>
        <v>41774.737060185187</v>
      </c>
      <c r="Q1630">
        <f t="shared" si="77"/>
        <v>2014</v>
      </c>
      <c r="R1630" t="s">
        <v>8348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 s="12">
        <v>1392929333</v>
      </c>
      <c r="J1631" s="12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75"/>
        <v>41690.867280092592</v>
      </c>
      <c r="P1631" s="10">
        <f t="shared" si="76"/>
        <v>41645.867280092592</v>
      </c>
      <c r="Q1631">
        <f t="shared" si="77"/>
        <v>2014</v>
      </c>
      <c r="R1631" t="s">
        <v>8348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 s="12">
        <v>1330671540</v>
      </c>
      <c r="J1632" s="1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75"/>
        <v>40970.290972222225</v>
      </c>
      <c r="P1632" s="10">
        <f t="shared" si="76"/>
        <v>40939.837673611109</v>
      </c>
      <c r="Q1632">
        <f t="shared" si="77"/>
        <v>2012</v>
      </c>
      <c r="R1632" t="s">
        <v>8348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 s="12">
        <v>1350074261</v>
      </c>
      <c r="J1633" s="12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75"/>
        <v>41194.859502314815</v>
      </c>
      <c r="P1633" s="10">
        <f t="shared" si="76"/>
        <v>41164.859502314815</v>
      </c>
      <c r="Q1633">
        <f t="shared" si="77"/>
        <v>2012</v>
      </c>
      <c r="R1633" t="s">
        <v>8348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 s="12">
        <v>1316851854</v>
      </c>
      <c r="J1634" s="12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75"/>
        <v>40810.340902777782</v>
      </c>
      <c r="P1634" s="10">
        <f t="shared" si="76"/>
        <v>40750.340902777782</v>
      </c>
      <c r="Q1634">
        <f t="shared" si="77"/>
        <v>2011</v>
      </c>
      <c r="R1634" t="s">
        <v>8348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 s="12">
        <v>1326690000</v>
      </c>
      <c r="J1635" s="12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75"/>
        <v>40924.208333333336</v>
      </c>
      <c r="P1635" s="10">
        <f t="shared" si="76"/>
        <v>40896.883750000001</v>
      </c>
      <c r="Q1635">
        <f t="shared" si="77"/>
        <v>2011</v>
      </c>
      <c r="R1635" t="s">
        <v>8348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 s="12">
        <v>1306994340</v>
      </c>
      <c r="J1636" s="12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75"/>
        <v>40696.249305555553</v>
      </c>
      <c r="P1636" s="10">
        <f t="shared" si="76"/>
        <v>40658.189826388887</v>
      </c>
      <c r="Q1636">
        <f t="shared" si="77"/>
        <v>2011</v>
      </c>
      <c r="R1636" t="s">
        <v>8348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 s="12">
        <v>1468270261</v>
      </c>
      <c r="J1637" s="12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75"/>
        <v>42562.868761574078</v>
      </c>
      <c r="P1637" s="10">
        <f t="shared" si="76"/>
        <v>42502.868761574078</v>
      </c>
      <c r="Q1637">
        <f t="shared" si="77"/>
        <v>2016</v>
      </c>
      <c r="R1637" t="s">
        <v>8348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 s="12">
        <v>1307851200</v>
      </c>
      <c r="J1638" s="12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75"/>
        <v>40706.166666666664</v>
      </c>
      <c r="P1638" s="10">
        <f t="shared" si="76"/>
        <v>40663.08666666667</v>
      </c>
      <c r="Q1638">
        <f t="shared" si="77"/>
        <v>2011</v>
      </c>
      <c r="R1638" t="s">
        <v>8348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 s="12">
        <v>1262302740</v>
      </c>
      <c r="J1639" s="12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75"/>
        <v>40178.985416666663</v>
      </c>
      <c r="P1639" s="10">
        <f t="shared" si="76"/>
        <v>40122.751620370371</v>
      </c>
      <c r="Q1639">
        <f t="shared" si="77"/>
        <v>2009</v>
      </c>
      <c r="R1639" t="s">
        <v>8348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 s="12">
        <v>1362086700</v>
      </c>
      <c r="J1640" s="12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75"/>
        <v>41333.892361111109</v>
      </c>
      <c r="P1640" s="10">
        <f t="shared" si="76"/>
        <v>41288.68712962963</v>
      </c>
      <c r="Q1640">
        <f t="shared" si="77"/>
        <v>2013</v>
      </c>
      <c r="R1640" t="s">
        <v>8348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 s="12">
        <v>1330789165</v>
      </c>
      <c r="J1641" s="12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75"/>
        <v>40971.652372685188</v>
      </c>
      <c r="P1641" s="10">
        <f t="shared" si="76"/>
        <v>40941.652372685188</v>
      </c>
      <c r="Q1641">
        <f t="shared" si="77"/>
        <v>2012</v>
      </c>
      <c r="R1641" t="s">
        <v>8348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 s="12">
        <v>1280800740</v>
      </c>
      <c r="J1642" s="1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75"/>
        <v>40393.082638888889</v>
      </c>
      <c r="P1642" s="10">
        <f t="shared" si="76"/>
        <v>40379.23096064815</v>
      </c>
      <c r="Q1642">
        <f t="shared" si="77"/>
        <v>2010</v>
      </c>
      <c r="R1642" t="s">
        <v>8348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 s="12">
        <v>1418998744</v>
      </c>
      <c r="J1643" s="12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75"/>
        <v>41992.596574074079</v>
      </c>
      <c r="P1643" s="10">
        <f t="shared" si="76"/>
        <v>41962.596574074079</v>
      </c>
      <c r="Q1643">
        <f t="shared" si="77"/>
        <v>2014</v>
      </c>
      <c r="R1643" t="s">
        <v>8348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 s="12">
        <v>1308011727</v>
      </c>
      <c r="J1644" s="12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75"/>
        <v>40708.024618055555</v>
      </c>
      <c r="P1644" s="10">
        <f t="shared" si="76"/>
        <v>40688.024618055555</v>
      </c>
      <c r="Q1644">
        <f t="shared" si="77"/>
        <v>2011</v>
      </c>
      <c r="R1644" t="s">
        <v>8348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 s="12">
        <v>1348516012</v>
      </c>
      <c r="J1645" s="12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75"/>
        <v>41176.824212962965</v>
      </c>
      <c r="P1645" s="10">
        <f t="shared" si="76"/>
        <v>41146.824212962965</v>
      </c>
      <c r="Q1645">
        <f t="shared" si="77"/>
        <v>2012</v>
      </c>
      <c r="R1645" t="s">
        <v>8348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 s="12">
        <v>1353551160</v>
      </c>
      <c r="J1646" s="12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75"/>
        <v>41235.101388888885</v>
      </c>
      <c r="P1646" s="10">
        <f t="shared" si="76"/>
        <v>41175.05972222222</v>
      </c>
      <c r="Q1646">
        <f t="shared" si="77"/>
        <v>2012</v>
      </c>
      <c r="R1646" t="s">
        <v>8348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 s="12">
        <v>1379515740</v>
      </c>
      <c r="J1647" s="12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75"/>
        <v>41535.617361111115</v>
      </c>
      <c r="P1647" s="10">
        <f t="shared" si="76"/>
        <v>41521.617361111115</v>
      </c>
      <c r="Q1647">
        <f t="shared" si="77"/>
        <v>2013</v>
      </c>
      <c r="R1647" t="s">
        <v>8348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 s="12">
        <v>1408039860</v>
      </c>
      <c r="J1648" s="12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75"/>
        <v>41865.757638888885</v>
      </c>
      <c r="P1648" s="10">
        <f t="shared" si="76"/>
        <v>41833.450266203705</v>
      </c>
      <c r="Q1648">
        <f t="shared" si="77"/>
        <v>2014</v>
      </c>
      <c r="R1648" t="s">
        <v>8348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 s="12">
        <v>1339235377</v>
      </c>
      <c r="J1649" s="12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75"/>
        <v>41069.409456018519</v>
      </c>
      <c r="P1649" s="10">
        <f t="shared" si="76"/>
        <v>41039.409456018519</v>
      </c>
      <c r="Q1649">
        <f t="shared" si="77"/>
        <v>2012</v>
      </c>
      <c r="R1649" t="s">
        <v>8348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 s="12">
        <v>1300636482</v>
      </c>
      <c r="J1650" s="12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75"/>
        <v>40622.662986111114</v>
      </c>
      <c r="P1650" s="10">
        <f t="shared" si="76"/>
        <v>40592.704652777778</v>
      </c>
      <c r="Q1650">
        <f t="shared" si="77"/>
        <v>2011</v>
      </c>
      <c r="R1650" t="s">
        <v>8348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 s="12">
        <v>1400862355</v>
      </c>
      <c r="J1651" s="12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75"/>
        <v>41782.684664351851</v>
      </c>
      <c r="P1651" s="10">
        <f t="shared" si="76"/>
        <v>41737.684664351851</v>
      </c>
      <c r="Q1651">
        <f t="shared" si="77"/>
        <v>2014</v>
      </c>
      <c r="R1651" t="s">
        <v>8348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 s="12">
        <v>1381314437</v>
      </c>
      <c r="J1652" s="1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75"/>
        <v>41556.435613425929</v>
      </c>
      <c r="P1652" s="10">
        <f t="shared" si="76"/>
        <v>41526.435613425929</v>
      </c>
      <c r="Q1652">
        <f t="shared" si="77"/>
        <v>2013</v>
      </c>
      <c r="R1652" t="s">
        <v>8348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 s="12">
        <v>1303801140</v>
      </c>
      <c r="J1653" s="12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75"/>
        <v>40659.290972222225</v>
      </c>
      <c r="P1653" s="10">
        <f t="shared" si="76"/>
        <v>40625.900694444441</v>
      </c>
      <c r="Q1653">
        <f t="shared" si="77"/>
        <v>2011</v>
      </c>
      <c r="R1653" t="s">
        <v>8348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 s="12">
        <v>1385297393</v>
      </c>
      <c r="J1654" s="12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75"/>
        <v>41602.534641203703</v>
      </c>
      <c r="P1654" s="10">
        <f t="shared" si="76"/>
        <v>41572.492974537039</v>
      </c>
      <c r="Q1654">
        <f t="shared" si="77"/>
        <v>2013</v>
      </c>
      <c r="R1654" t="s">
        <v>8348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 s="12">
        <v>1303675296</v>
      </c>
      <c r="J1655" s="12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75"/>
        <v>40657.834444444445</v>
      </c>
      <c r="P1655" s="10">
        <f t="shared" si="76"/>
        <v>40626.834444444445</v>
      </c>
      <c r="Q1655">
        <f t="shared" si="77"/>
        <v>2011</v>
      </c>
      <c r="R1655" t="s">
        <v>8348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 s="12">
        <v>1334784160</v>
      </c>
      <c r="J1656" s="12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75"/>
        <v>41017.890740740739</v>
      </c>
      <c r="P1656" s="10">
        <f t="shared" si="76"/>
        <v>40987.890740740739</v>
      </c>
      <c r="Q1656">
        <f t="shared" si="77"/>
        <v>2012</v>
      </c>
      <c r="R1656" t="s">
        <v>8348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 s="12">
        <v>1333648820</v>
      </c>
      <c r="J1657" s="12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75"/>
        <v>41004.750231481477</v>
      </c>
      <c r="P1657" s="10">
        <f t="shared" si="76"/>
        <v>40974.791898148149</v>
      </c>
      <c r="Q1657">
        <f t="shared" si="77"/>
        <v>2012</v>
      </c>
      <c r="R1657" t="s">
        <v>8348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 s="12">
        <v>1355437052</v>
      </c>
      <c r="J1658" s="12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75"/>
        <v>41256.928842592592</v>
      </c>
      <c r="P1658" s="10">
        <f t="shared" si="76"/>
        <v>41226.928842592592</v>
      </c>
      <c r="Q1658">
        <f t="shared" si="77"/>
        <v>2012</v>
      </c>
      <c r="R1658" t="s">
        <v>8348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 s="12">
        <v>1337885168</v>
      </c>
      <c r="J1659" s="12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75"/>
        <v>41053.782037037039</v>
      </c>
      <c r="P1659" s="10">
        <f t="shared" si="76"/>
        <v>41023.782037037039</v>
      </c>
      <c r="Q1659">
        <f t="shared" si="77"/>
        <v>2012</v>
      </c>
      <c r="R1659" t="s">
        <v>8348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 s="12">
        <v>1355840400</v>
      </c>
      <c r="J1660" s="12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75"/>
        <v>41261.597222222219</v>
      </c>
      <c r="P1660" s="10">
        <f t="shared" si="76"/>
        <v>41223.22184027778</v>
      </c>
      <c r="Q1660">
        <f t="shared" si="77"/>
        <v>2012</v>
      </c>
      <c r="R1660" t="s">
        <v>8348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 s="12">
        <v>1387281600</v>
      </c>
      <c r="J1661" s="12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75"/>
        <v>41625.5</v>
      </c>
      <c r="P1661" s="10">
        <f t="shared" si="76"/>
        <v>41596.913437499999</v>
      </c>
      <c r="Q1661">
        <f t="shared" si="77"/>
        <v>2013</v>
      </c>
      <c r="R1661" t="s">
        <v>8348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 s="12">
        <v>1462053540</v>
      </c>
      <c r="J1662" s="1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75"/>
        <v>42490.915972222225</v>
      </c>
      <c r="P1662" s="10">
        <f t="shared" si="76"/>
        <v>42459.693865740745</v>
      </c>
      <c r="Q1662">
        <f t="shared" si="77"/>
        <v>2016</v>
      </c>
      <c r="R1662" t="s">
        <v>8348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 s="12">
        <v>1453064400</v>
      </c>
      <c r="J1663" s="12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75"/>
        <v>42386.875</v>
      </c>
      <c r="P1663" s="10">
        <f t="shared" si="76"/>
        <v>42343.998043981483</v>
      </c>
      <c r="Q1663">
        <f t="shared" si="77"/>
        <v>2015</v>
      </c>
      <c r="R1663" t="s">
        <v>8348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 s="12">
        <v>1325310336</v>
      </c>
      <c r="J1664" s="12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75"/>
        <v>40908.239999999998</v>
      </c>
      <c r="P1664" s="10">
        <f t="shared" si="76"/>
        <v>40848.198333333334</v>
      </c>
      <c r="Q1664">
        <f t="shared" si="77"/>
        <v>2011</v>
      </c>
      <c r="R1664" t="s">
        <v>8348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 s="12">
        <v>1422750707</v>
      </c>
      <c r="J1665" s="12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75"/>
        <v>42036.02207175926</v>
      </c>
      <c r="P1665" s="10">
        <f t="shared" si="76"/>
        <v>42006.02207175926</v>
      </c>
      <c r="Q1665">
        <f t="shared" si="77"/>
        <v>2015</v>
      </c>
      <c r="R1665" t="s">
        <v>8348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 s="12">
        <v>1331870340</v>
      </c>
      <c r="J1666" s="12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75"/>
        <v>40984.165972222225</v>
      </c>
      <c r="P1666" s="10">
        <f t="shared" si="76"/>
        <v>40939.761782407411</v>
      </c>
      <c r="Q1666">
        <f t="shared" si="77"/>
        <v>2012</v>
      </c>
      <c r="R1666" t="s">
        <v>8348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 s="12">
        <v>1298343600</v>
      </c>
      <c r="J1667" s="12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78">DATE(1970,1,1)+I1667/86400</f>
        <v>40596.125</v>
      </c>
      <c r="P1667" s="10">
        <f t="shared" ref="P1667:P1730" si="79">DATE(1970,1,1)+J1667/86400</f>
        <v>40564.649456018517</v>
      </c>
      <c r="Q1667">
        <f t="shared" ref="Q1667:Q1730" si="80">YEAR(P:P)</f>
        <v>2011</v>
      </c>
      <c r="R1667" t="s">
        <v>8348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 s="12">
        <v>1364447073</v>
      </c>
      <c r="J1668" s="12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78"/>
        <v>41361.211493055554</v>
      </c>
      <c r="P1668" s="10">
        <f t="shared" si="79"/>
        <v>41331.253159722226</v>
      </c>
      <c r="Q1668">
        <f t="shared" si="80"/>
        <v>2013</v>
      </c>
      <c r="R1668" t="s">
        <v>8348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 s="12">
        <v>1394521140</v>
      </c>
      <c r="J1669" s="12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78"/>
        <v>41709.290972222225</v>
      </c>
      <c r="P1669" s="10">
        <f t="shared" si="79"/>
        <v>41682.0705787037</v>
      </c>
      <c r="Q1669">
        <f t="shared" si="80"/>
        <v>2014</v>
      </c>
      <c r="R1669" t="s">
        <v>8348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 s="12">
        <v>1322454939</v>
      </c>
      <c r="J1670" s="12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78"/>
        <v>40875.191423611112</v>
      </c>
      <c r="P1670" s="10">
        <f t="shared" si="79"/>
        <v>40845.149756944447</v>
      </c>
      <c r="Q1670">
        <f t="shared" si="80"/>
        <v>2011</v>
      </c>
      <c r="R1670" t="s">
        <v>8348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 s="12">
        <v>1464729276</v>
      </c>
      <c r="J1671" s="12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78"/>
        <v>42521.885138888887</v>
      </c>
      <c r="P1671" s="10">
        <f t="shared" si="79"/>
        <v>42461.885138888887</v>
      </c>
      <c r="Q1671">
        <f t="shared" si="80"/>
        <v>2016</v>
      </c>
      <c r="R1671" t="s">
        <v>8348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 s="12">
        <v>1278302400</v>
      </c>
      <c r="J1672" s="1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78"/>
        <v>40364.166666666664</v>
      </c>
      <c r="P1672" s="10">
        <f t="shared" si="79"/>
        <v>40313.930543981478</v>
      </c>
      <c r="Q1672">
        <f t="shared" si="80"/>
        <v>2010</v>
      </c>
      <c r="R1672" t="s">
        <v>8348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 s="12">
        <v>1470056614</v>
      </c>
      <c r="J1673" s="12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78"/>
        <v>42583.54414351852</v>
      </c>
      <c r="P1673" s="10">
        <f t="shared" si="79"/>
        <v>42553.54414351852</v>
      </c>
      <c r="Q1673">
        <f t="shared" si="80"/>
        <v>2016</v>
      </c>
      <c r="R1673" t="s">
        <v>8348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 s="12">
        <v>1338824730</v>
      </c>
      <c r="J1674" s="12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78"/>
        <v>41064.656597222223</v>
      </c>
      <c r="P1674" s="10">
        <f t="shared" si="79"/>
        <v>41034.656597222223</v>
      </c>
      <c r="Q1674">
        <f t="shared" si="80"/>
        <v>2012</v>
      </c>
      <c r="R1674" t="s">
        <v>8348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 s="12">
        <v>1425675892</v>
      </c>
      <c r="J1675" s="12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78"/>
        <v>42069.878379629634</v>
      </c>
      <c r="P1675" s="10">
        <f t="shared" si="79"/>
        <v>42039.878379629634</v>
      </c>
      <c r="Q1675">
        <f t="shared" si="80"/>
        <v>2015</v>
      </c>
      <c r="R1675" t="s">
        <v>8348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 s="12">
        <v>1471503540</v>
      </c>
      <c r="J1676" s="12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78"/>
        <v>42600.290972222225</v>
      </c>
      <c r="P1676" s="10">
        <f t="shared" si="79"/>
        <v>42569.605393518519</v>
      </c>
      <c r="Q1676">
        <f t="shared" si="80"/>
        <v>2016</v>
      </c>
      <c r="R1676" t="s">
        <v>8348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 s="12">
        <v>1318802580</v>
      </c>
      <c r="J1677" s="12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78"/>
        <v>40832.918749999997</v>
      </c>
      <c r="P1677" s="10">
        <f t="shared" si="79"/>
        <v>40802.733101851853</v>
      </c>
      <c r="Q1677">
        <f t="shared" si="80"/>
        <v>2011</v>
      </c>
      <c r="R1677" t="s">
        <v>8348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 s="12">
        <v>1334980740</v>
      </c>
      <c r="J1678" s="12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78"/>
        <v>41020.165972222225</v>
      </c>
      <c r="P1678" s="10">
        <f t="shared" si="79"/>
        <v>40973.726238425923</v>
      </c>
      <c r="Q1678">
        <f t="shared" si="80"/>
        <v>2012</v>
      </c>
      <c r="R1678" t="s">
        <v>8348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 s="12">
        <v>1460786340</v>
      </c>
      <c r="J1679" s="12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78"/>
        <v>42476.249305555553</v>
      </c>
      <c r="P1679" s="10">
        <f t="shared" si="79"/>
        <v>42416.407129629632</v>
      </c>
      <c r="Q1679">
        <f t="shared" si="80"/>
        <v>2016</v>
      </c>
      <c r="R1679" t="s">
        <v>8348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 s="12">
        <v>1391718671</v>
      </c>
      <c r="J1680" s="12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78"/>
        <v>41676.854988425926</v>
      </c>
      <c r="P1680" s="10">
        <f t="shared" si="79"/>
        <v>41662.854988425926</v>
      </c>
      <c r="Q1680">
        <f t="shared" si="80"/>
        <v>2014</v>
      </c>
      <c r="R1680" t="s">
        <v>8348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 s="12">
        <v>1311298745</v>
      </c>
      <c r="J1681" s="12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78"/>
        <v>40746.068807870368</v>
      </c>
      <c r="P1681" s="10">
        <f t="shared" si="79"/>
        <v>40723.068807870368</v>
      </c>
      <c r="Q1681">
        <f t="shared" si="80"/>
        <v>2011</v>
      </c>
      <c r="R1681" t="s">
        <v>8348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 s="12">
        <v>1405188667</v>
      </c>
      <c r="J1682" s="1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78"/>
        <v>41832.757719907408</v>
      </c>
      <c r="P1682" s="10">
        <f t="shared" si="79"/>
        <v>41802.757719907408</v>
      </c>
      <c r="Q1682">
        <f t="shared" si="80"/>
        <v>2014</v>
      </c>
      <c r="R1682" t="s">
        <v>8348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 s="12">
        <v>1490752800</v>
      </c>
      <c r="J1683" s="12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78"/>
        <v>42823.083333333328</v>
      </c>
      <c r="P1683" s="10">
        <f t="shared" si="79"/>
        <v>42774.121342592596</v>
      </c>
      <c r="Q1683">
        <f t="shared" si="80"/>
        <v>2017</v>
      </c>
      <c r="R1683" t="s">
        <v>8348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 s="12">
        <v>1492142860</v>
      </c>
      <c r="J1684" s="12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78"/>
        <v>42839.171990740739</v>
      </c>
      <c r="P1684" s="10">
        <f t="shared" si="79"/>
        <v>42779.21365740741</v>
      </c>
      <c r="Q1684">
        <f t="shared" si="80"/>
        <v>2017</v>
      </c>
      <c r="R1684" t="s">
        <v>8348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 s="12">
        <v>1491590738</v>
      </c>
      <c r="J1685" s="12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78"/>
        <v>42832.781689814816</v>
      </c>
      <c r="P1685" s="10">
        <f t="shared" si="79"/>
        <v>42808.781689814816</v>
      </c>
      <c r="Q1685">
        <f t="shared" si="80"/>
        <v>2017</v>
      </c>
      <c r="R1685" t="s">
        <v>8348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 s="12">
        <v>1489775641</v>
      </c>
      <c r="J1686" s="12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78"/>
        <v>42811.773622685185</v>
      </c>
      <c r="P1686" s="10">
        <f t="shared" si="79"/>
        <v>42783.815289351856</v>
      </c>
      <c r="Q1686">
        <f t="shared" si="80"/>
        <v>2017</v>
      </c>
      <c r="R1686" t="s">
        <v>8348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 s="12">
        <v>1490331623</v>
      </c>
      <c r="J1687" s="12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78"/>
        <v>42818.208599537036</v>
      </c>
      <c r="P1687" s="10">
        <f t="shared" si="79"/>
        <v>42788.2502662037</v>
      </c>
      <c r="Q1687">
        <f t="shared" si="80"/>
        <v>2017</v>
      </c>
      <c r="R1687" t="s">
        <v>8348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 s="12">
        <v>1493320519</v>
      </c>
      <c r="J1688" s="12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78"/>
        <v>42852.802303240736</v>
      </c>
      <c r="P1688" s="10">
        <f t="shared" si="79"/>
        <v>42792.843969907408</v>
      </c>
      <c r="Q1688">
        <f t="shared" si="80"/>
        <v>2017</v>
      </c>
      <c r="R1688" t="s">
        <v>8348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 s="12">
        <v>1491855300</v>
      </c>
      <c r="J1689" s="12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78"/>
        <v>42835.84375</v>
      </c>
      <c r="P1689" s="10">
        <f t="shared" si="79"/>
        <v>42802.046817129631</v>
      </c>
      <c r="Q1689">
        <f t="shared" si="80"/>
        <v>2017</v>
      </c>
      <c r="R1689" t="s">
        <v>8348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 s="12">
        <v>1491738594</v>
      </c>
      <c r="J1690" s="12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78"/>
        <v>42834.492986111116</v>
      </c>
      <c r="P1690" s="10">
        <f t="shared" si="79"/>
        <v>42804.534652777773</v>
      </c>
      <c r="Q1690">
        <f t="shared" si="80"/>
        <v>2017</v>
      </c>
      <c r="R1690" t="s">
        <v>8348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 s="12">
        <v>1489700230</v>
      </c>
      <c r="J1691" s="12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78"/>
        <v>42810.900810185187</v>
      </c>
      <c r="P1691" s="10">
        <f t="shared" si="79"/>
        <v>42780.942476851851</v>
      </c>
      <c r="Q1691">
        <f t="shared" si="80"/>
        <v>2017</v>
      </c>
      <c r="R1691" t="s">
        <v>8348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 s="12">
        <v>1491470442</v>
      </c>
      <c r="J1692" s="1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78"/>
        <v>42831.389374999999</v>
      </c>
      <c r="P1692" s="10">
        <f t="shared" si="79"/>
        <v>42801.43104166667</v>
      </c>
      <c r="Q1692">
        <f t="shared" si="80"/>
        <v>2017</v>
      </c>
      <c r="R1692" t="s">
        <v>8348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 s="12">
        <v>1491181200</v>
      </c>
      <c r="J1693" s="12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78"/>
        <v>42828.041666666672</v>
      </c>
      <c r="P1693" s="10">
        <f t="shared" si="79"/>
        <v>42795.701481481483</v>
      </c>
      <c r="Q1693">
        <f t="shared" si="80"/>
        <v>2017</v>
      </c>
      <c r="R1693" t="s">
        <v>8348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 s="12">
        <v>1490572740</v>
      </c>
      <c r="J1694" s="12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78"/>
        <v>42820.999305555553</v>
      </c>
      <c r="P1694" s="10">
        <f t="shared" si="79"/>
        <v>42788.151238425926</v>
      </c>
      <c r="Q1694">
        <f t="shared" si="80"/>
        <v>2017</v>
      </c>
      <c r="R1694" t="s">
        <v>8348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 s="12">
        <v>1491768000</v>
      </c>
      <c r="J1695" s="12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78"/>
        <v>42834.833333333328</v>
      </c>
      <c r="P1695" s="10">
        <f t="shared" si="79"/>
        <v>42803.920277777783</v>
      </c>
      <c r="Q1695">
        <f t="shared" si="80"/>
        <v>2017</v>
      </c>
      <c r="R1695" t="s">
        <v>8348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 s="12">
        <v>1490589360</v>
      </c>
      <c r="J1696" s="12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78"/>
        <v>42821.191666666666</v>
      </c>
      <c r="P1696" s="10">
        <f t="shared" si="79"/>
        <v>42791.669837962967</v>
      </c>
      <c r="Q1696">
        <f t="shared" si="80"/>
        <v>2017</v>
      </c>
      <c r="R1696" t="s">
        <v>8348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 s="12">
        <v>1491786000</v>
      </c>
      <c r="J1697" s="12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78"/>
        <v>42835.041666666672</v>
      </c>
      <c r="P1697" s="10">
        <f t="shared" si="79"/>
        <v>42801.031412037039</v>
      </c>
      <c r="Q1697">
        <f t="shared" si="80"/>
        <v>2017</v>
      </c>
      <c r="R1697" t="s">
        <v>8348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 s="12">
        <v>1491007211</v>
      </c>
      <c r="J1698" s="12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78"/>
        <v>42826.027905092589</v>
      </c>
      <c r="P1698" s="10">
        <f t="shared" si="79"/>
        <v>42796.069571759261</v>
      </c>
      <c r="Q1698">
        <f t="shared" si="80"/>
        <v>2017</v>
      </c>
      <c r="R1698" t="s">
        <v>8348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 s="12">
        <v>1491781648</v>
      </c>
      <c r="J1699" s="12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78"/>
        <v>42834.991296296299</v>
      </c>
      <c r="P1699" s="10">
        <f t="shared" si="79"/>
        <v>42805.032962962963</v>
      </c>
      <c r="Q1699">
        <f t="shared" si="80"/>
        <v>2017</v>
      </c>
      <c r="R1699" t="s">
        <v>8348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 s="12">
        <v>1490499180</v>
      </c>
      <c r="J1700" s="12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78"/>
        <v>42820.147916666669</v>
      </c>
      <c r="P1700" s="10">
        <f t="shared" si="79"/>
        <v>42796.207870370374</v>
      </c>
      <c r="Q1700">
        <f t="shared" si="80"/>
        <v>2017</v>
      </c>
      <c r="R1700" t="s">
        <v>8348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 s="12">
        <v>1491943445</v>
      </c>
      <c r="J1701" s="12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78"/>
        <v>42836.863946759258</v>
      </c>
      <c r="P1701" s="10">
        <f t="shared" si="79"/>
        <v>42806.863946759258</v>
      </c>
      <c r="Q1701">
        <f t="shared" si="80"/>
        <v>2017</v>
      </c>
      <c r="R1701" t="s">
        <v>8348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 s="12">
        <v>1491019200</v>
      </c>
      <c r="J1702" s="1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78"/>
        <v>42826.166666666672</v>
      </c>
      <c r="P1702" s="10">
        <f t="shared" si="79"/>
        <v>42796.071643518517</v>
      </c>
      <c r="Q1702">
        <f t="shared" si="80"/>
        <v>2017</v>
      </c>
      <c r="R1702" t="s">
        <v>8348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 s="12">
        <v>1421337405</v>
      </c>
      <c r="J1703" s="12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78"/>
        <v>42019.664409722223</v>
      </c>
      <c r="P1703" s="10">
        <f t="shared" si="79"/>
        <v>41989.664409722223</v>
      </c>
      <c r="Q1703">
        <f t="shared" si="80"/>
        <v>2014</v>
      </c>
      <c r="R1703" t="s">
        <v>8348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 s="12">
        <v>1427745150</v>
      </c>
      <c r="J1704" s="12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78"/>
        <v>42093.828125</v>
      </c>
      <c r="P1704" s="10">
        <f t="shared" si="79"/>
        <v>42063.869791666672</v>
      </c>
      <c r="Q1704">
        <f t="shared" si="80"/>
        <v>2015</v>
      </c>
      <c r="R1704" t="s">
        <v>8348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 s="12">
        <v>1441003537</v>
      </c>
      <c r="J1705" s="12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78"/>
        <v>42247.281678240739</v>
      </c>
      <c r="P1705" s="10">
        <f t="shared" si="79"/>
        <v>42187.281678240739</v>
      </c>
      <c r="Q1705">
        <f t="shared" si="80"/>
        <v>2015</v>
      </c>
      <c r="R1705" t="s">
        <v>8348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 s="12">
        <v>1424056873</v>
      </c>
      <c r="J1706" s="12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78"/>
        <v>42051.139733796299</v>
      </c>
      <c r="P1706" s="10">
        <f t="shared" si="79"/>
        <v>42021.139733796299</v>
      </c>
      <c r="Q1706">
        <f t="shared" si="80"/>
        <v>2015</v>
      </c>
      <c r="R1706" t="s">
        <v>8348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 s="12">
        <v>1441814400</v>
      </c>
      <c r="J1707" s="12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78"/>
        <v>42256.666666666672</v>
      </c>
      <c r="P1707" s="10">
        <f t="shared" si="79"/>
        <v>42245.016736111109</v>
      </c>
      <c r="Q1707">
        <f t="shared" si="80"/>
        <v>2015</v>
      </c>
      <c r="R1707" t="s">
        <v>8348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 s="12">
        <v>1440314472</v>
      </c>
      <c r="J1708" s="12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78"/>
        <v>42239.306388888886</v>
      </c>
      <c r="P1708" s="10">
        <f t="shared" si="79"/>
        <v>42179.306388888886</v>
      </c>
      <c r="Q1708">
        <f t="shared" si="80"/>
        <v>2015</v>
      </c>
      <c r="R1708" t="s">
        <v>8348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 s="12">
        <v>1459181895</v>
      </c>
      <c r="J1709" s="12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78"/>
        <v>42457.679340277777</v>
      </c>
      <c r="P1709" s="10">
        <f t="shared" si="79"/>
        <v>42427.721006944441</v>
      </c>
      <c r="Q1709">
        <f t="shared" si="80"/>
        <v>2016</v>
      </c>
      <c r="R1709" t="s">
        <v>8348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 s="12">
        <v>1462135706</v>
      </c>
      <c r="J1710" s="12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78"/>
        <v>42491.866967592592</v>
      </c>
      <c r="P1710" s="10">
        <f t="shared" si="79"/>
        <v>42451.866967592592</v>
      </c>
      <c r="Q1710">
        <f t="shared" si="80"/>
        <v>2016</v>
      </c>
      <c r="R1710" t="s">
        <v>8348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 s="12">
        <v>1409513940</v>
      </c>
      <c r="J1711" s="12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78"/>
        <v>41882.818749999999</v>
      </c>
      <c r="P1711" s="10">
        <f t="shared" si="79"/>
        <v>41841.563819444447</v>
      </c>
      <c r="Q1711">
        <f t="shared" si="80"/>
        <v>2014</v>
      </c>
      <c r="R1711" t="s">
        <v>8348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 s="12">
        <v>1453122000</v>
      </c>
      <c r="J1712" s="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78"/>
        <v>42387.541666666672</v>
      </c>
      <c r="P1712" s="10">
        <f t="shared" si="79"/>
        <v>42341.591296296298</v>
      </c>
      <c r="Q1712">
        <f t="shared" si="80"/>
        <v>2015</v>
      </c>
      <c r="R1712" t="s">
        <v>8348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 s="12">
        <v>1409585434</v>
      </c>
      <c r="J1713" s="12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78"/>
        <v>41883.646226851852</v>
      </c>
      <c r="P1713" s="10">
        <f t="shared" si="79"/>
        <v>41852.646226851852</v>
      </c>
      <c r="Q1713">
        <f t="shared" si="80"/>
        <v>2014</v>
      </c>
      <c r="R1713" t="s">
        <v>8348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 s="12">
        <v>1435701353</v>
      </c>
      <c r="J1714" s="12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78"/>
        <v>42185.913807870369</v>
      </c>
      <c r="P1714" s="10">
        <f t="shared" si="79"/>
        <v>42125.913807870369</v>
      </c>
      <c r="Q1714">
        <f t="shared" si="80"/>
        <v>2015</v>
      </c>
      <c r="R1714" t="s">
        <v>8348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 s="12">
        <v>1412536412</v>
      </c>
      <c r="J1715" s="12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78"/>
        <v>41917.801064814819</v>
      </c>
      <c r="P1715" s="10">
        <f t="shared" si="79"/>
        <v>41887.801064814819</v>
      </c>
      <c r="Q1715">
        <f t="shared" si="80"/>
        <v>2014</v>
      </c>
      <c r="R1715" t="s">
        <v>8348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 s="12">
        <v>1430517761</v>
      </c>
      <c r="J1716" s="12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78"/>
        <v>42125.918530092589</v>
      </c>
      <c r="P1716" s="10">
        <f t="shared" si="79"/>
        <v>42095.918530092589</v>
      </c>
      <c r="Q1716">
        <f t="shared" si="80"/>
        <v>2015</v>
      </c>
      <c r="R1716" t="s">
        <v>8348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 s="12">
        <v>1427772120</v>
      </c>
      <c r="J1717" s="12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78"/>
        <v>42094.140277777777</v>
      </c>
      <c r="P1717" s="10">
        <f t="shared" si="79"/>
        <v>42064.217418981483</v>
      </c>
      <c r="Q1717">
        <f t="shared" si="80"/>
        <v>2015</v>
      </c>
      <c r="R1717" t="s">
        <v>8348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 s="12">
        <v>1481295099</v>
      </c>
      <c r="J1718" s="12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78"/>
        <v>42713.619201388894</v>
      </c>
      <c r="P1718" s="10">
        <f t="shared" si="79"/>
        <v>42673.577534722222</v>
      </c>
      <c r="Q1718">
        <f t="shared" si="80"/>
        <v>2016</v>
      </c>
      <c r="R1718" t="s">
        <v>8348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 s="12">
        <v>1461211200</v>
      </c>
      <c r="J1719" s="12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78"/>
        <v>42481.166666666672</v>
      </c>
      <c r="P1719" s="10">
        <f t="shared" si="79"/>
        <v>42460.981921296298</v>
      </c>
      <c r="Q1719">
        <f t="shared" si="80"/>
        <v>2016</v>
      </c>
      <c r="R1719" t="s">
        <v>8348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 s="12">
        <v>1463201940</v>
      </c>
      <c r="J1720" s="12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78"/>
        <v>42504.207638888889</v>
      </c>
      <c r="P1720" s="10">
        <f t="shared" si="79"/>
        <v>42460.610520833332</v>
      </c>
      <c r="Q1720">
        <f t="shared" si="80"/>
        <v>2016</v>
      </c>
      <c r="R1720" t="s">
        <v>8348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 s="12">
        <v>1410958191</v>
      </c>
      <c r="J1721" s="12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78"/>
        <v>41899.534618055557</v>
      </c>
      <c r="P1721" s="10">
        <f t="shared" si="79"/>
        <v>41869.534618055557</v>
      </c>
      <c r="Q1721">
        <f t="shared" si="80"/>
        <v>2014</v>
      </c>
      <c r="R1721" t="s">
        <v>8348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 s="12">
        <v>1415562471</v>
      </c>
      <c r="J1722" s="1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78"/>
        <v>41952.824895833335</v>
      </c>
      <c r="P1722" s="10">
        <f t="shared" si="79"/>
        <v>41922.783229166671</v>
      </c>
      <c r="Q1722">
        <f t="shared" si="80"/>
        <v>2014</v>
      </c>
      <c r="R1722" t="s">
        <v>8348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 s="12">
        <v>1449831863</v>
      </c>
      <c r="J1723" s="12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78"/>
        <v>42349.461377314816</v>
      </c>
      <c r="P1723" s="10">
        <f t="shared" si="79"/>
        <v>42319.461377314816</v>
      </c>
      <c r="Q1723">
        <f t="shared" si="80"/>
        <v>2015</v>
      </c>
      <c r="R1723" t="s">
        <v>8348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 s="12">
        <v>1459642200</v>
      </c>
      <c r="J1724" s="12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78"/>
        <v>42463.006944444445</v>
      </c>
      <c r="P1724" s="10">
        <f t="shared" si="79"/>
        <v>42425.960983796293</v>
      </c>
      <c r="Q1724">
        <f t="shared" si="80"/>
        <v>2016</v>
      </c>
      <c r="R1724" t="s">
        <v>8348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 s="12">
        <v>1435730400</v>
      </c>
      <c r="J1725" s="12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78"/>
        <v>42186.25</v>
      </c>
      <c r="P1725" s="10">
        <f t="shared" si="79"/>
        <v>42129.82540509259</v>
      </c>
      <c r="Q1725">
        <f t="shared" si="80"/>
        <v>2015</v>
      </c>
      <c r="R1725" t="s">
        <v>8348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 s="12">
        <v>1414707762</v>
      </c>
      <c r="J1726" s="12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78"/>
        <v>41942.932430555556</v>
      </c>
      <c r="P1726" s="10">
        <f t="shared" si="79"/>
        <v>41912.932430555556</v>
      </c>
      <c r="Q1726">
        <f t="shared" si="80"/>
        <v>2014</v>
      </c>
      <c r="R1726" t="s">
        <v>8348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 s="12">
        <v>1408922049</v>
      </c>
      <c r="J1727" s="12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78"/>
        <v>41875.968159722222</v>
      </c>
      <c r="P1727" s="10">
        <f t="shared" si="79"/>
        <v>41845.968159722222</v>
      </c>
      <c r="Q1727">
        <f t="shared" si="80"/>
        <v>2014</v>
      </c>
      <c r="R1727" t="s">
        <v>8348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 s="12">
        <v>1403906664</v>
      </c>
      <c r="J1728" s="12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78"/>
        <v>41817.919722222221</v>
      </c>
      <c r="P1728" s="10">
        <f t="shared" si="79"/>
        <v>41788.919722222221</v>
      </c>
      <c r="Q1728">
        <f t="shared" si="80"/>
        <v>2014</v>
      </c>
      <c r="R1728" t="s">
        <v>8348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 s="12">
        <v>1428231600</v>
      </c>
      <c r="J1729" s="12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78"/>
        <v>42099.458333333328</v>
      </c>
      <c r="P1729" s="10">
        <f t="shared" si="79"/>
        <v>42044.927974537037</v>
      </c>
      <c r="Q1729">
        <f t="shared" si="80"/>
        <v>2015</v>
      </c>
      <c r="R1729" t="s">
        <v>8348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 s="12">
        <v>1445439674</v>
      </c>
      <c r="J1730" s="12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78"/>
        <v>42298.625856481478</v>
      </c>
      <c r="P1730" s="10">
        <f t="shared" si="79"/>
        <v>42268.625856481478</v>
      </c>
      <c r="Q1730">
        <f t="shared" si="80"/>
        <v>2015</v>
      </c>
      <c r="R1730" t="s">
        <v>8348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 s="12">
        <v>1465521306</v>
      </c>
      <c r="J1731" s="12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81">DATE(1970,1,1)+I1731/86400</f>
        <v>42531.052152777775</v>
      </c>
      <c r="P1731" s="10">
        <f t="shared" ref="P1731:P1794" si="82">DATE(1970,1,1)+J1731/86400</f>
        <v>42471.052152777775</v>
      </c>
      <c r="Q1731">
        <f t="shared" ref="Q1731:Q1794" si="83">YEAR(P:P)</f>
        <v>2016</v>
      </c>
      <c r="R1731" t="s">
        <v>8348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 s="12">
        <v>1445738783</v>
      </c>
      <c r="J1732" s="1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81"/>
        <v>42302.087766203702</v>
      </c>
      <c r="P1732" s="10">
        <f t="shared" si="82"/>
        <v>42272.087766203702</v>
      </c>
      <c r="Q1732">
        <f t="shared" si="83"/>
        <v>2015</v>
      </c>
      <c r="R1732" t="s">
        <v>8348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 s="12">
        <v>1434034800</v>
      </c>
      <c r="J1733" s="12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81"/>
        <v>42166.625</v>
      </c>
      <c r="P1733" s="10">
        <f t="shared" si="82"/>
        <v>42152.906851851847</v>
      </c>
      <c r="Q1733">
        <f t="shared" si="83"/>
        <v>2015</v>
      </c>
      <c r="R1733" t="s">
        <v>8348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 s="12">
        <v>1452920400</v>
      </c>
      <c r="J1734" s="12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81"/>
        <v>42385.208333333328</v>
      </c>
      <c r="P1734" s="10">
        <f t="shared" si="82"/>
        <v>42325.683807870373</v>
      </c>
      <c r="Q1734">
        <f t="shared" si="83"/>
        <v>2015</v>
      </c>
      <c r="R1734" t="s">
        <v>8348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 s="12">
        <v>1473802200</v>
      </c>
      <c r="J1735" s="12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81"/>
        <v>42626.895833333328</v>
      </c>
      <c r="P1735" s="10">
        <f t="shared" si="82"/>
        <v>42614.675625000003</v>
      </c>
      <c r="Q1735">
        <f t="shared" si="83"/>
        <v>2016</v>
      </c>
      <c r="R1735" t="s">
        <v>8348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 s="12">
        <v>1431046356</v>
      </c>
      <c r="J1736" s="12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81"/>
        <v>42132.036527777775</v>
      </c>
      <c r="P1736" s="10">
        <f t="shared" si="82"/>
        <v>42102.036527777775</v>
      </c>
      <c r="Q1736">
        <f t="shared" si="83"/>
        <v>2015</v>
      </c>
      <c r="R1736" t="s">
        <v>8348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 s="12">
        <v>1470598345</v>
      </c>
      <c r="J1737" s="12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81"/>
        <v>42589.81417824074</v>
      </c>
      <c r="P1737" s="10">
        <f t="shared" si="82"/>
        <v>42559.81417824074</v>
      </c>
      <c r="Q1737">
        <f t="shared" si="83"/>
        <v>2016</v>
      </c>
      <c r="R1737" t="s">
        <v>8348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 s="12">
        <v>1447018833</v>
      </c>
      <c r="J1738" s="12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81"/>
        <v>42316.90315972222</v>
      </c>
      <c r="P1738" s="10">
        <f t="shared" si="82"/>
        <v>42286.861493055556</v>
      </c>
      <c r="Q1738">
        <f t="shared" si="83"/>
        <v>2015</v>
      </c>
      <c r="R1738" t="s">
        <v>8348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 s="12">
        <v>1437432392</v>
      </c>
      <c r="J1739" s="12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81"/>
        <v>42205.948981481481</v>
      </c>
      <c r="P1739" s="10">
        <f t="shared" si="82"/>
        <v>42175.948981481481</v>
      </c>
      <c r="Q1739">
        <f t="shared" si="83"/>
        <v>2015</v>
      </c>
      <c r="R1739" t="s">
        <v>8348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 s="12">
        <v>1412283542</v>
      </c>
      <c r="J1740" s="12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81"/>
        <v>41914.874328703707</v>
      </c>
      <c r="P1740" s="10">
        <f t="shared" si="82"/>
        <v>41884.874328703707</v>
      </c>
      <c r="Q1740">
        <f t="shared" si="83"/>
        <v>2014</v>
      </c>
      <c r="R1740" t="s">
        <v>8348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 s="12">
        <v>1462391932</v>
      </c>
      <c r="J1741" s="12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81"/>
        <v>42494.832546296297</v>
      </c>
      <c r="P1741" s="10">
        <f t="shared" si="82"/>
        <v>42435.874212962968</v>
      </c>
      <c r="Q1741">
        <f t="shared" si="83"/>
        <v>2016</v>
      </c>
      <c r="R1741" t="s">
        <v>8348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 s="12">
        <v>1437075422</v>
      </c>
      <c r="J1742" s="1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81"/>
        <v>42201.817384259259</v>
      </c>
      <c r="P1742" s="10">
        <f t="shared" si="82"/>
        <v>42171.817384259259</v>
      </c>
      <c r="Q1742">
        <f t="shared" si="83"/>
        <v>2015</v>
      </c>
      <c r="R1742" t="s">
        <v>8348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 s="12">
        <v>1433948671</v>
      </c>
      <c r="J1743" s="12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81"/>
        <v>42165.628136574072</v>
      </c>
      <c r="P1743" s="10">
        <f t="shared" si="82"/>
        <v>42120.628136574072</v>
      </c>
      <c r="Q1743">
        <f t="shared" si="83"/>
        <v>2015</v>
      </c>
      <c r="R1743" t="s">
        <v>8348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 s="12">
        <v>1483822800</v>
      </c>
      <c r="J1744" s="12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81"/>
        <v>42742.875</v>
      </c>
      <c r="P1744" s="10">
        <f t="shared" si="82"/>
        <v>42710.876967592594</v>
      </c>
      <c r="Q1744">
        <f t="shared" si="83"/>
        <v>2016</v>
      </c>
      <c r="R1744" t="s">
        <v>8348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 s="12">
        <v>1472270340</v>
      </c>
      <c r="J1745" s="12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81"/>
        <v>42609.165972222225</v>
      </c>
      <c r="P1745" s="10">
        <f t="shared" si="82"/>
        <v>42586.925636574073</v>
      </c>
      <c r="Q1745">
        <f t="shared" si="83"/>
        <v>2016</v>
      </c>
      <c r="R1745" t="s">
        <v>8348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 s="12">
        <v>1425821477</v>
      </c>
      <c r="J1746" s="12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81"/>
        <v>42071.563391203701</v>
      </c>
      <c r="P1746" s="10">
        <f t="shared" si="82"/>
        <v>42026.605057870373</v>
      </c>
      <c r="Q1746">
        <f t="shared" si="83"/>
        <v>2015</v>
      </c>
      <c r="R1746" t="s">
        <v>8348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 s="12">
        <v>1482372000</v>
      </c>
      <c r="J1747" s="12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81"/>
        <v>42726.083333333328</v>
      </c>
      <c r="P1747" s="10">
        <f t="shared" si="82"/>
        <v>42690.259699074071</v>
      </c>
      <c r="Q1747">
        <f t="shared" si="83"/>
        <v>2016</v>
      </c>
      <c r="R1747" t="s">
        <v>8348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 s="12">
        <v>1479952800</v>
      </c>
      <c r="J1748" s="12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81"/>
        <v>42698.083333333328</v>
      </c>
      <c r="P1748" s="10">
        <f t="shared" si="82"/>
        <v>42668.176701388889</v>
      </c>
      <c r="Q1748">
        <f t="shared" si="83"/>
        <v>2016</v>
      </c>
      <c r="R1748" t="s">
        <v>8348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 s="12">
        <v>1447426800</v>
      </c>
      <c r="J1749" s="12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81"/>
        <v>42321.625</v>
      </c>
      <c r="P1749" s="10">
        <f t="shared" si="82"/>
        <v>42292.435532407406</v>
      </c>
      <c r="Q1749">
        <f t="shared" si="83"/>
        <v>2015</v>
      </c>
      <c r="R1749" t="s">
        <v>8348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 s="12">
        <v>1441234143</v>
      </c>
      <c r="J1750" s="12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81"/>
        <v>42249.950729166667</v>
      </c>
      <c r="P1750" s="10">
        <f t="shared" si="82"/>
        <v>42219.950729166667</v>
      </c>
      <c r="Q1750">
        <f t="shared" si="83"/>
        <v>2015</v>
      </c>
      <c r="R1750" t="s">
        <v>8348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 s="12">
        <v>1488394800</v>
      </c>
      <c r="J1751" s="12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81"/>
        <v>42795.791666666672</v>
      </c>
      <c r="P1751" s="10">
        <f t="shared" si="82"/>
        <v>42758.975937499999</v>
      </c>
      <c r="Q1751">
        <f t="shared" si="83"/>
        <v>2017</v>
      </c>
      <c r="R1751" t="s">
        <v>8348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 s="12">
        <v>1461096304</v>
      </c>
      <c r="J1752" s="1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81"/>
        <v>42479.836851851855</v>
      </c>
      <c r="P1752" s="10">
        <f t="shared" si="82"/>
        <v>42454.836851851855</v>
      </c>
      <c r="Q1752">
        <f t="shared" si="83"/>
        <v>2016</v>
      </c>
      <c r="R1752" t="s">
        <v>8348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 s="12">
        <v>1426787123</v>
      </c>
      <c r="J1753" s="12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81"/>
        <v>42082.739849537036</v>
      </c>
      <c r="P1753" s="10">
        <f t="shared" si="82"/>
        <v>42052.7815162037</v>
      </c>
      <c r="Q1753">
        <f t="shared" si="83"/>
        <v>2015</v>
      </c>
      <c r="R1753" t="s">
        <v>8348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 s="12">
        <v>1476425082</v>
      </c>
      <c r="J1754" s="12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81"/>
        <v>42657.253263888888</v>
      </c>
      <c r="P1754" s="10">
        <f t="shared" si="82"/>
        <v>42627.253263888888</v>
      </c>
      <c r="Q1754">
        <f t="shared" si="83"/>
        <v>2016</v>
      </c>
      <c r="R1754" t="s">
        <v>8348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 s="12">
        <v>1458579568</v>
      </c>
      <c r="J1755" s="12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81"/>
        <v>42450.707962962959</v>
      </c>
      <c r="P1755" s="10">
        <f t="shared" si="82"/>
        <v>42420.74962962963</v>
      </c>
      <c r="Q1755">
        <f t="shared" si="83"/>
        <v>2016</v>
      </c>
      <c r="R1755" t="s">
        <v>8348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 s="12">
        <v>1428091353</v>
      </c>
      <c r="J1756" s="12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81"/>
        <v>42097.835104166668</v>
      </c>
      <c r="P1756" s="10">
        <f t="shared" si="82"/>
        <v>42067.876770833333</v>
      </c>
      <c r="Q1756">
        <f t="shared" si="83"/>
        <v>2015</v>
      </c>
      <c r="R1756" t="s">
        <v>8348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 s="12">
        <v>1444071361</v>
      </c>
      <c r="J1757" s="12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81"/>
        <v>42282.788900462961</v>
      </c>
      <c r="P1757" s="10">
        <f t="shared" si="82"/>
        <v>42252.788900462961</v>
      </c>
      <c r="Q1757">
        <f t="shared" si="83"/>
        <v>2015</v>
      </c>
      <c r="R1757" t="s">
        <v>8348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 s="12">
        <v>1472443269</v>
      </c>
      <c r="J1758" s="12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81"/>
        <v>42611.167465277773</v>
      </c>
      <c r="P1758" s="10">
        <f t="shared" si="82"/>
        <v>42571.167465277773</v>
      </c>
      <c r="Q1758">
        <f t="shared" si="83"/>
        <v>2016</v>
      </c>
      <c r="R1758" t="s">
        <v>8348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 s="12">
        <v>1485631740</v>
      </c>
      <c r="J1759" s="12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81"/>
        <v>42763.811805555553</v>
      </c>
      <c r="P1759" s="10">
        <f t="shared" si="82"/>
        <v>42733.827349537038</v>
      </c>
      <c r="Q1759">
        <f t="shared" si="83"/>
        <v>2016</v>
      </c>
      <c r="R1759" t="s">
        <v>8348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 s="12">
        <v>1468536992</v>
      </c>
      <c r="J1760" s="12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81"/>
        <v>42565.955925925926</v>
      </c>
      <c r="P1760" s="10">
        <f t="shared" si="82"/>
        <v>42505.955925925926</v>
      </c>
      <c r="Q1760">
        <f t="shared" si="83"/>
        <v>2016</v>
      </c>
      <c r="R1760" t="s">
        <v>8348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 s="12">
        <v>1427309629</v>
      </c>
      <c r="J1761" s="12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81"/>
        <v>42088.787372685183</v>
      </c>
      <c r="P1761" s="10">
        <f t="shared" si="82"/>
        <v>42068.829039351855</v>
      </c>
      <c r="Q1761">
        <f t="shared" si="83"/>
        <v>2015</v>
      </c>
      <c r="R1761" t="s">
        <v>8348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 s="12">
        <v>1456416513</v>
      </c>
      <c r="J1762" s="1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81"/>
        <v>42425.67260416667</v>
      </c>
      <c r="P1762" s="10">
        <f t="shared" si="82"/>
        <v>42405.67260416667</v>
      </c>
      <c r="Q1762">
        <f t="shared" si="83"/>
        <v>2016</v>
      </c>
      <c r="R1762" t="s">
        <v>8348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 s="12">
        <v>1442065060</v>
      </c>
      <c r="J1763" s="12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81"/>
        <v>42259.567824074074</v>
      </c>
      <c r="P1763" s="10">
        <f t="shared" si="82"/>
        <v>42209.567824074074</v>
      </c>
      <c r="Q1763">
        <f t="shared" si="83"/>
        <v>2015</v>
      </c>
      <c r="R1763" t="s">
        <v>8348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 s="12">
        <v>1457739245</v>
      </c>
      <c r="J1764" s="12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81"/>
        <v>42440.982002314813</v>
      </c>
      <c r="P1764" s="10">
        <f t="shared" si="82"/>
        <v>42410.982002314813</v>
      </c>
      <c r="Q1764">
        <f t="shared" si="83"/>
        <v>2016</v>
      </c>
      <c r="R1764" t="s">
        <v>8348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 s="12">
        <v>1477255840</v>
      </c>
      <c r="J1765" s="12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81"/>
        <v>42666.868518518517</v>
      </c>
      <c r="P1765" s="10">
        <f t="shared" si="82"/>
        <v>42636.868518518517</v>
      </c>
      <c r="Q1765">
        <f t="shared" si="83"/>
        <v>2016</v>
      </c>
      <c r="R1765" t="s">
        <v>8348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 s="12">
        <v>1407065979</v>
      </c>
      <c r="J1766" s="12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81"/>
        <v>41854.485868055555</v>
      </c>
      <c r="P1766" s="10">
        <f t="shared" si="82"/>
        <v>41825.485868055555</v>
      </c>
      <c r="Q1766">
        <f t="shared" si="83"/>
        <v>2014</v>
      </c>
      <c r="R1766" t="s">
        <v>8348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 s="12">
        <v>1407972712</v>
      </c>
      <c r="J1767" s="12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81"/>
        <v>41864.980462962965</v>
      </c>
      <c r="P1767" s="10">
        <f t="shared" si="82"/>
        <v>41834.980462962965</v>
      </c>
      <c r="Q1767">
        <f t="shared" si="83"/>
        <v>2014</v>
      </c>
      <c r="R1767" t="s">
        <v>8348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 s="12">
        <v>1408999088</v>
      </c>
      <c r="J1768" s="12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81"/>
        <v>41876.859814814816</v>
      </c>
      <c r="P1768" s="10">
        <f t="shared" si="82"/>
        <v>41855.859814814816</v>
      </c>
      <c r="Q1768">
        <f t="shared" si="83"/>
        <v>2014</v>
      </c>
      <c r="R1768" t="s">
        <v>8348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 s="12">
        <v>1407080884</v>
      </c>
      <c r="J1769" s="12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81"/>
        <v>41854.658379629633</v>
      </c>
      <c r="P1769" s="10">
        <f t="shared" si="82"/>
        <v>41824.658379629633</v>
      </c>
      <c r="Q1769">
        <f t="shared" si="83"/>
        <v>2014</v>
      </c>
      <c r="R1769" t="s">
        <v>8348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 s="12">
        <v>1411824444</v>
      </c>
      <c r="J1770" s="12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81"/>
        <v>41909.560694444444</v>
      </c>
      <c r="P1770" s="10">
        <f t="shared" si="82"/>
        <v>41849.560694444444</v>
      </c>
      <c r="Q1770">
        <f t="shared" si="83"/>
        <v>2014</v>
      </c>
      <c r="R1770" t="s">
        <v>8348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 s="12">
        <v>1421177959</v>
      </c>
      <c r="J1771" s="12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81"/>
        <v>42017.818969907406</v>
      </c>
      <c r="P1771" s="10">
        <f t="shared" si="82"/>
        <v>41987.818969907406</v>
      </c>
      <c r="Q1771">
        <f t="shared" si="83"/>
        <v>2014</v>
      </c>
      <c r="R1771" t="s">
        <v>8348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 s="12">
        <v>1413312194</v>
      </c>
      <c r="J1772" s="1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81"/>
        <v>41926.780023148152</v>
      </c>
      <c r="P1772" s="10">
        <f t="shared" si="82"/>
        <v>41891.780023148152</v>
      </c>
      <c r="Q1772">
        <f t="shared" si="83"/>
        <v>2014</v>
      </c>
      <c r="R1772" t="s">
        <v>8348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 s="12">
        <v>1414107040</v>
      </c>
      <c r="J1773" s="12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81"/>
        <v>41935.979629629626</v>
      </c>
      <c r="P1773" s="10">
        <f t="shared" si="82"/>
        <v>41905.979629629626</v>
      </c>
      <c r="Q1773">
        <f t="shared" si="83"/>
        <v>2014</v>
      </c>
      <c r="R1773" t="s">
        <v>8348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 s="12">
        <v>1404666836</v>
      </c>
      <c r="J1774" s="12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81"/>
        <v>41826.718009259261</v>
      </c>
      <c r="P1774" s="10">
        <f t="shared" si="82"/>
        <v>41766.718009259261</v>
      </c>
      <c r="Q1774">
        <f t="shared" si="83"/>
        <v>2014</v>
      </c>
      <c r="R1774" t="s">
        <v>8348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 s="12">
        <v>1421691298</v>
      </c>
      <c r="J1775" s="12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81"/>
        <v>42023.760393518518</v>
      </c>
      <c r="P1775" s="10">
        <f t="shared" si="82"/>
        <v>41978.760393518518</v>
      </c>
      <c r="Q1775">
        <f t="shared" si="83"/>
        <v>2014</v>
      </c>
      <c r="R1775" t="s">
        <v>8348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 s="12">
        <v>1417273140</v>
      </c>
      <c r="J1776" s="12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81"/>
        <v>41972.624305555553</v>
      </c>
      <c r="P1776" s="10">
        <f t="shared" si="82"/>
        <v>41930.218657407408</v>
      </c>
      <c r="Q1776">
        <f t="shared" si="83"/>
        <v>2014</v>
      </c>
      <c r="R1776" t="s">
        <v>8348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 s="12">
        <v>1414193160</v>
      </c>
      <c r="J1777" s="12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81"/>
        <v>41936.976388888885</v>
      </c>
      <c r="P1777" s="10">
        <f t="shared" si="82"/>
        <v>41891.976388888885</v>
      </c>
      <c r="Q1777">
        <f t="shared" si="83"/>
        <v>2014</v>
      </c>
      <c r="R1777" t="s">
        <v>8348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 s="12">
        <v>1414623471</v>
      </c>
      <c r="J1778" s="12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81"/>
        <v>41941.95684027778</v>
      </c>
      <c r="P1778" s="10">
        <f t="shared" si="82"/>
        <v>41905.95684027778</v>
      </c>
      <c r="Q1778">
        <f t="shared" si="83"/>
        <v>2014</v>
      </c>
      <c r="R1778" t="s">
        <v>8348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 s="12">
        <v>1424421253</v>
      </c>
      <c r="J1779" s="12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81"/>
        <v>42055.357094907406</v>
      </c>
      <c r="P1779" s="10">
        <f t="shared" si="82"/>
        <v>42025.357094907406</v>
      </c>
      <c r="Q1779">
        <f t="shared" si="83"/>
        <v>2015</v>
      </c>
      <c r="R1779" t="s">
        <v>8348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 s="12">
        <v>1427485395</v>
      </c>
      <c r="J1780" s="12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81"/>
        <v>42090.821701388893</v>
      </c>
      <c r="P1780" s="10">
        <f t="shared" si="82"/>
        <v>42045.86336805555</v>
      </c>
      <c r="Q1780">
        <f t="shared" si="83"/>
        <v>2015</v>
      </c>
      <c r="R1780" t="s">
        <v>8348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 s="12">
        <v>1472834180</v>
      </c>
      <c r="J1781" s="12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81"/>
        <v>42615.691898148143</v>
      </c>
      <c r="P1781" s="10">
        <f t="shared" si="82"/>
        <v>42585.691898148143</v>
      </c>
      <c r="Q1781">
        <f t="shared" si="83"/>
        <v>2016</v>
      </c>
      <c r="R1781" t="s">
        <v>8348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 s="12">
        <v>1467469510</v>
      </c>
      <c r="J1782" s="1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81"/>
        <v>42553.600810185184</v>
      </c>
      <c r="P1782" s="10">
        <f t="shared" si="82"/>
        <v>42493.600810185184</v>
      </c>
      <c r="Q1782">
        <f t="shared" si="83"/>
        <v>2016</v>
      </c>
      <c r="R1782" t="s">
        <v>8348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 s="12">
        <v>1473950945</v>
      </c>
      <c r="J1783" s="12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81"/>
        <v>42628.617418981477</v>
      </c>
      <c r="P1783" s="10">
        <f t="shared" si="82"/>
        <v>42597.617418981477</v>
      </c>
      <c r="Q1783">
        <f t="shared" si="83"/>
        <v>2016</v>
      </c>
      <c r="R1783" t="s">
        <v>8348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 s="12">
        <v>1456062489</v>
      </c>
      <c r="J1784" s="12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81"/>
        <v>42421.575104166666</v>
      </c>
      <c r="P1784" s="10">
        <f t="shared" si="82"/>
        <v>42388.575104166666</v>
      </c>
      <c r="Q1784">
        <f t="shared" si="83"/>
        <v>2016</v>
      </c>
      <c r="R1784" t="s">
        <v>8348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 s="12">
        <v>1432248478</v>
      </c>
      <c r="J1785" s="12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81"/>
        <v>42145.949976851851</v>
      </c>
      <c r="P1785" s="10">
        <f t="shared" si="82"/>
        <v>42115.949976851851</v>
      </c>
      <c r="Q1785">
        <f t="shared" si="83"/>
        <v>2015</v>
      </c>
      <c r="R1785" t="s">
        <v>8348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 s="12">
        <v>1422674700</v>
      </c>
      <c r="J1786" s="12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81"/>
        <v>42035.142361111109</v>
      </c>
      <c r="P1786" s="10">
        <f t="shared" si="82"/>
        <v>42003.655555555553</v>
      </c>
      <c r="Q1786">
        <f t="shared" si="83"/>
        <v>2014</v>
      </c>
      <c r="R1786" t="s">
        <v>8348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 s="12">
        <v>1413417600</v>
      </c>
      <c r="J1787" s="12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81"/>
        <v>41928</v>
      </c>
      <c r="P1787" s="10">
        <f t="shared" si="82"/>
        <v>41897.134895833333</v>
      </c>
      <c r="Q1787">
        <f t="shared" si="83"/>
        <v>2014</v>
      </c>
      <c r="R1787" t="s">
        <v>8348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 s="12">
        <v>1418649177</v>
      </c>
      <c r="J1788" s="12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81"/>
        <v>41988.550659722227</v>
      </c>
      <c r="P1788" s="10">
        <f t="shared" si="82"/>
        <v>41958.550659722227</v>
      </c>
      <c r="Q1788">
        <f t="shared" si="83"/>
        <v>2014</v>
      </c>
      <c r="R1788" t="s">
        <v>8348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 s="12">
        <v>1428158637</v>
      </c>
      <c r="J1789" s="12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81"/>
        <v>42098.613854166666</v>
      </c>
      <c r="P1789" s="10">
        <f t="shared" si="82"/>
        <v>42068.65552083333</v>
      </c>
      <c r="Q1789">
        <f t="shared" si="83"/>
        <v>2015</v>
      </c>
      <c r="R1789" t="s">
        <v>8348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 s="12">
        <v>1414795542</v>
      </c>
      <c r="J1790" s="12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81"/>
        <v>41943.94840277778</v>
      </c>
      <c r="P1790" s="10">
        <f t="shared" si="82"/>
        <v>41913.94840277778</v>
      </c>
      <c r="Q1790">
        <f t="shared" si="83"/>
        <v>2014</v>
      </c>
      <c r="R1790" t="s">
        <v>8348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 s="12">
        <v>1421042403</v>
      </c>
      <c r="J1791" s="12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81"/>
        <v>42016.250034722223</v>
      </c>
      <c r="P1791" s="10">
        <f t="shared" si="82"/>
        <v>41956.250034722223</v>
      </c>
      <c r="Q1791">
        <f t="shared" si="83"/>
        <v>2014</v>
      </c>
      <c r="R1791" t="s">
        <v>8348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 s="12">
        <v>1423152678</v>
      </c>
      <c r="J1792" s="1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81"/>
        <v>42040.674513888887</v>
      </c>
      <c r="P1792" s="10">
        <f t="shared" si="82"/>
        <v>42010.674513888887</v>
      </c>
      <c r="Q1792">
        <f t="shared" si="83"/>
        <v>2015</v>
      </c>
      <c r="R1792" t="s">
        <v>8348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 s="12">
        <v>1422553565</v>
      </c>
      <c r="J1793" s="12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81"/>
        <v>42033.740335648152</v>
      </c>
      <c r="P1793" s="10">
        <f t="shared" si="82"/>
        <v>41973.740335648152</v>
      </c>
      <c r="Q1793">
        <f t="shared" si="83"/>
        <v>2014</v>
      </c>
      <c r="R1793" t="s">
        <v>8348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 s="12">
        <v>1439189940</v>
      </c>
      <c r="J1794" s="12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81"/>
        <v>42226.290972222225</v>
      </c>
      <c r="P1794" s="10">
        <f t="shared" si="82"/>
        <v>42189.031041666662</v>
      </c>
      <c r="Q1794">
        <f t="shared" si="83"/>
        <v>2015</v>
      </c>
      <c r="R1794" t="s">
        <v>8348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 s="12">
        <v>1417127040</v>
      </c>
      <c r="J1795" s="12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84">DATE(1970,1,1)+I1795/86400</f>
        <v>41970.933333333334</v>
      </c>
      <c r="P1795" s="10">
        <f t="shared" ref="P1795:P1858" si="85">DATE(1970,1,1)+J1795/86400</f>
        <v>41940.891666666663</v>
      </c>
      <c r="Q1795">
        <f t="shared" ref="Q1795:Q1858" si="86">YEAR(P:P)</f>
        <v>2014</v>
      </c>
      <c r="R1795" t="s">
        <v>8348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 s="12">
        <v>1423660422</v>
      </c>
      <c r="J1796" s="12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84"/>
        <v>42046.551180555558</v>
      </c>
      <c r="P1796" s="10">
        <f t="shared" si="85"/>
        <v>42011.551180555558</v>
      </c>
      <c r="Q1796">
        <f t="shared" si="86"/>
        <v>2015</v>
      </c>
      <c r="R1796" t="s">
        <v>8348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 s="12">
        <v>1476460800</v>
      </c>
      <c r="J1797" s="12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84"/>
        <v>42657.666666666672</v>
      </c>
      <c r="P1797" s="10">
        <f t="shared" si="85"/>
        <v>42628.288668981477</v>
      </c>
      <c r="Q1797">
        <f t="shared" si="86"/>
        <v>2016</v>
      </c>
      <c r="R1797" t="s">
        <v>8348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 s="12">
        <v>1469356366</v>
      </c>
      <c r="J1798" s="12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84"/>
        <v>42575.439421296294</v>
      </c>
      <c r="P1798" s="10">
        <f t="shared" si="85"/>
        <v>42515.439421296294</v>
      </c>
      <c r="Q1798">
        <f t="shared" si="86"/>
        <v>2016</v>
      </c>
      <c r="R1798" t="s">
        <v>8348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 s="12">
        <v>1481809189</v>
      </c>
      <c r="J1799" s="12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84"/>
        <v>42719.56931712963</v>
      </c>
      <c r="P1799" s="10">
        <f t="shared" si="85"/>
        <v>42689.56931712963</v>
      </c>
      <c r="Q1799">
        <f t="shared" si="86"/>
        <v>2016</v>
      </c>
      <c r="R1799" t="s">
        <v>8348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 s="12">
        <v>1454572233</v>
      </c>
      <c r="J1800" s="12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84"/>
        <v>42404.32677083333</v>
      </c>
      <c r="P1800" s="10">
        <f t="shared" si="85"/>
        <v>42344.32677083333</v>
      </c>
      <c r="Q1800">
        <f t="shared" si="86"/>
        <v>2015</v>
      </c>
      <c r="R1800" t="s">
        <v>8348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 s="12">
        <v>1415740408</v>
      </c>
      <c r="J1801" s="12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84"/>
        <v>41954.884351851855</v>
      </c>
      <c r="P1801" s="10">
        <f t="shared" si="85"/>
        <v>41934.842685185184</v>
      </c>
      <c r="Q1801">
        <f t="shared" si="86"/>
        <v>2014</v>
      </c>
      <c r="R1801" t="s">
        <v>8348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 s="12">
        <v>1476109970</v>
      </c>
      <c r="J1802" s="1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84"/>
        <v>42653.606134259258</v>
      </c>
      <c r="P1802" s="10">
        <f t="shared" si="85"/>
        <v>42623.606134259258</v>
      </c>
      <c r="Q1802">
        <f t="shared" si="86"/>
        <v>2016</v>
      </c>
      <c r="R1802" t="s">
        <v>8348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 s="12">
        <v>1450181400</v>
      </c>
      <c r="J1803" s="12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84"/>
        <v>42353.506944444445</v>
      </c>
      <c r="P1803" s="10">
        <f t="shared" si="85"/>
        <v>42321.660509259258</v>
      </c>
      <c r="Q1803">
        <f t="shared" si="86"/>
        <v>2015</v>
      </c>
      <c r="R1803" t="s">
        <v>8348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 s="12">
        <v>1435442340</v>
      </c>
      <c r="J1804" s="12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84"/>
        <v>42182.915972222225</v>
      </c>
      <c r="P1804" s="10">
        <f t="shared" si="85"/>
        <v>42159.47256944445</v>
      </c>
      <c r="Q1804">
        <f t="shared" si="86"/>
        <v>2015</v>
      </c>
      <c r="R1804" t="s">
        <v>8348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 s="12">
        <v>1423878182</v>
      </c>
      <c r="J1805" s="12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84"/>
        <v>42049.071550925924</v>
      </c>
      <c r="P1805" s="10">
        <f t="shared" si="85"/>
        <v>42018.071550925924</v>
      </c>
      <c r="Q1805">
        <f t="shared" si="86"/>
        <v>2015</v>
      </c>
      <c r="R1805" t="s">
        <v>8348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 s="12">
        <v>1447521404</v>
      </c>
      <c r="J1806" s="12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84"/>
        <v>42322.719953703709</v>
      </c>
      <c r="P1806" s="10">
        <f t="shared" si="85"/>
        <v>42282.678287037037</v>
      </c>
      <c r="Q1806">
        <f t="shared" si="86"/>
        <v>2015</v>
      </c>
      <c r="R1806" t="s">
        <v>8348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 s="12">
        <v>1443808800</v>
      </c>
      <c r="J1807" s="12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84"/>
        <v>42279.75</v>
      </c>
      <c r="P1807" s="10">
        <f t="shared" si="85"/>
        <v>42247.803912037038</v>
      </c>
      <c r="Q1807">
        <f t="shared" si="86"/>
        <v>2015</v>
      </c>
      <c r="R1807" t="s">
        <v>8348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 s="12">
        <v>1412090349</v>
      </c>
      <c r="J1808" s="12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84"/>
        <v>41912.638298611113</v>
      </c>
      <c r="P1808" s="10">
        <f t="shared" si="85"/>
        <v>41877.638298611113</v>
      </c>
      <c r="Q1808">
        <f t="shared" si="86"/>
        <v>2014</v>
      </c>
      <c r="R1808" t="s">
        <v>8348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 s="12">
        <v>1411868313</v>
      </c>
      <c r="J1809" s="12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84"/>
        <v>41910.068437499998</v>
      </c>
      <c r="P1809" s="10">
        <f t="shared" si="85"/>
        <v>41880.068437499998</v>
      </c>
      <c r="Q1809">
        <f t="shared" si="86"/>
        <v>2014</v>
      </c>
      <c r="R1809" t="s">
        <v>8348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 s="12">
        <v>1486830030</v>
      </c>
      <c r="J1810" s="12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84"/>
        <v>42777.680902777778</v>
      </c>
      <c r="P1810" s="10">
        <f t="shared" si="85"/>
        <v>42742.680902777778</v>
      </c>
      <c r="Q1810">
        <f t="shared" si="86"/>
        <v>2017</v>
      </c>
      <c r="R1810" t="s">
        <v>8348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 s="12">
        <v>1425246439</v>
      </c>
      <c r="J1811" s="12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84"/>
        <v>42064.907858796301</v>
      </c>
      <c r="P1811" s="10">
        <f t="shared" si="85"/>
        <v>42029.907858796301</v>
      </c>
      <c r="Q1811">
        <f t="shared" si="86"/>
        <v>2015</v>
      </c>
      <c r="R1811" t="s">
        <v>8348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 s="12">
        <v>1408657826</v>
      </c>
      <c r="J1812" s="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84"/>
        <v>41872.91002314815</v>
      </c>
      <c r="P1812" s="10">
        <f t="shared" si="85"/>
        <v>41860.91002314815</v>
      </c>
      <c r="Q1812">
        <f t="shared" si="86"/>
        <v>2014</v>
      </c>
      <c r="R1812" t="s">
        <v>8348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 s="12">
        <v>1414123200</v>
      </c>
      <c r="J1813" s="12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84"/>
        <v>41936.166666666664</v>
      </c>
      <c r="P1813" s="10">
        <f t="shared" si="85"/>
        <v>41876.433680555558</v>
      </c>
      <c r="Q1813">
        <f t="shared" si="86"/>
        <v>2014</v>
      </c>
      <c r="R1813" t="s">
        <v>8348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 s="12">
        <v>1467531536</v>
      </c>
      <c r="J1814" s="12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84"/>
        <v>42554.318703703699</v>
      </c>
      <c r="P1814" s="10">
        <f t="shared" si="85"/>
        <v>42524.318703703699</v>
      </c>
      <c r="Q1814">
        <f t="shared" si="86"/>
        <v>2016</v>
      </c>
      <c r="R1814" t="s">
        <v>8348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 s="12">
        <v>1407532812</v>
      </c>
      <c r="J1815" s="12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84"/>
        <v>41859.889027777775</v>
      </c>
      <c r="P1815" s="10">
        <f t="shared" si="85"/>
        <v>41829.889027777775</v>
      </c>
      <c r="Q1815">
        <f t="shared" si="86"/>
        <v>2014</v>
      </c>
      <c r="R1815" t="s">
        <v>8348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 s="12">
        <v>1425108736</v>
      </c>
      <c r="J1816" s="12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84"/>
        <v>42063.314074074078</v>
      </c>
      <c r="P1816" s="10">
        <f t="shared" si="85"/>
        <v>42033.314074074078</v>
      </c>
      <c r="Q1816">
        <f t="shared" si="86"/>
        <v>2015</v>
      </c>
      <c r="R1816" t="s">
        <v>8348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 s="12">
        <v>1435787137</v>
      </c>
      <c r="J1817" s="12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84"/>
        <v>42186.906678240739</v>
      </c>
      <c r="P1817" s="10">
        <f t="shared" si="85"/>
        <v>42172.906678240739</v>
      </c>
      <c r="Q1817">
        <f t="shared" si="86"/>
        <v>2015</v>
      </c>
      <c r="R1817" t="s">
        <v>8348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 s="12">
        <v>1469473200</v>
      </c>
      <c r="J1818" s="12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84"/>
        <v>42576.791666666672</v>
      </c>
      <c r="P1818" s="10">
        <f t="shared" si="85"/>
        <v>42548.876192129625</v>
      </c>
      <c r="Q1818">
        <f t="shared" si="86"/>
        <v>2016</v>
      </c>
      <c r="R1818" t="s">
        <v>8348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 s="12">
        <v>1485759540</v>
      </c>
      <c r="J1819" s="12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84"/>
        <v>42765.290972222225</v>
      </c>
      <c r="P1819" s="10">
        <f t="shared" si="85"/>
        <v>42705.662118055552</v>
      </c>
      <c r="Q1819">
        <f t="shared" si="86"/>
        <v>2016</v>
      </c>
      <c r="R1819" t="s">
        <v>8348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 s="12">
        <v>1428035850</v>
      </c>
      <c r="J1820" s="12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84"/>
        <v>42097.192708333328</v>
      </c>
      <c r="P1820" s="10">
        <f t="shared" si="85"/>
        <v>42067.234375</v>
      </c>
      <c r="Q1820">
        <f t="shared" si="86"/>
        <v>2015</v>
      </c>
      <c r="R1820" t="s">
        <v>8348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 s="12">
        <v>1406743396</v>
      </c>
      <c r="J1821" s="12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84"/>
        <v>41850.752268518518</v>
      </c>
      <c r="P1821" s="10">
        <f t="shared" si="85"/>
        <v>41820.752268518518</v>
      </c>
      <c r="Q1821">
        <f t="shared" si="86"/>
        <v>2014</v>
      </c>
      <c r="R1821" t="s">
        <v>8348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 s="12">
        <v>1427850090</v>
      </c>
      <c r="J1822" s="1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84"/>
        <v>42095.042708333334</v>
      </c>
      <c r="P1822" s="10">
        <f t="shared" si="85"/>
        <v>42065.084374999999</v>
      </c>
      <c r="Q1822">
        <f t="shared" si="86"/>
        <v>2015</v>
      </c>
      <c r="R1822" t="s">
        <v>8348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 s="12">
        <v>1330760367</v>
      </c>
      <c r="J1823" s="12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84"/>
        <v>40971.319062499999</v>
      </c>
      <c r="P1823" s="10">
        <f t="shared" si="85"/>
        <v>40926.319062499999</v>
      </c>
      <c r="Q1823">
        <f t="shared" si="86"/>
        <v>2012</v>
      </c>
      <c r="R1823" t="s">
        <v>8348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 s="12">
        <v>1391194860</v>
      </c>
      <c r="J1824" s="12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84"/>
        <v>41670.792361111111</v>
      </c>
      <c r="P1824" s="10">
        <f t="shared" si="85"/>
        <v>41634.797013888892</v>
      </c>
      <c r="Q1824">
        <f t="shared" si="86"/>
        <v>2013</v>
      </c>
      <c r="R1824" t="s">
        <v>8348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 s="12">
        <v>1351095976</v>
      </c>
      <c r="J1825" s="12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84"/>
        <v>41206.684907407405</v>
      </c>
      <c r="P1825" s="10">
        <f t="shared" si="85"/>
        <v>41176.684907407405</v>
      </c>
      <c r="Q1825">
        <f t="shared" si="86"/>
        <v>2012</v>
      </c>
      <c r="R1825" t="s">
        <v>8348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 s="12">
        <v>1389146880</v>
      </c>
      <c r="J1826" s="12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84"/>
        <v>41647.088888888888</v>
      </c>
      <c r="P1826" s="10">
        <f t="shared" si="85"/>
        <v>41626.916284722218</v>
      </c>
      <c r="Q1826">
        <f t="shared" si="86"/>
        <v>2013</v>
      </c>
      <c r="R1826" t="s">
        <v>8348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 s="12">
        <v>1373572903</v>
      </c>
      <c r="J1827" s="12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84"/>
        <v>41466.83452546296</v>
      </c>
      <c r="P1827" s="10">
        <f t="shared" si="85"/>
        <v>41443.83452546296</v>
      </c>
      <c r="Q1827">
        <f t="shared" si="86"/>
        <v>2013</v>
      </c>
      <c r="R1827" t="s">
        <v>8348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 s="12">
        <v>1392675017</v>
      </c>
      <c r="J1828" s="12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84"/>
        <v>41687.923807870371</v>
      </c>
      <c r="P1828" s="10">
        <f t="shared" si="85"/>
        <v>41657.923807870371</v>
      </c>
      <c r="Q1828">
        <f t="shared" si="86"/>
        <v>2014</v>
      </c>
      <c r="R1828" t="s">
        <v>8348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 s="12">
        <v>1299138561</v>
      </c>
      <c r="J1829" s="12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84"/>
        <v>40605.325937499998</v>
      </c>
      <c r="P1829" s="10">
        <f t="shared" si="85"/>
        <v>40555.325937499998</v>
      </c>
      <c r="Q1829">
        <f t="shared" si="86"/>
        <v>2011</v>
      </c>
      <c r="R1829" t="s">
        <v>8348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 s="12">
        <v>1399672800</v>
      </c>
      <c r="J1830" s="12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84"/>
        <v>41768.916666666664</v>
      </c>
      <c r="P1830" s="10">
        <f t="shared" si="85"/>
        <v>41736.899652777778</v>
      </c>
      <c r="Q1830">
        <f t="shared" si="86"/>
        <v>2014</v>
      </c>
      <c r="R1830" t="s">
        <v>8348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 s="12">
        <v>1295647200</v>
      </c>
      <c r="J1831" s="12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84"/>
        <v>40564.916666666664</v>
      </c>
      <c r="P1831" s="10">
        <f t="shared" si="85"/>
        <v>40516.087627314817</v>
      </c>
      <c r="Q1831">
        <f t="shared" si="86"/>
        <v>2010</v>
      </c>
      <c r="R1831" t="s">
        <v>8348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 s="12">
        <v>1393259107</v>
      </c>
      <c r="J1832" s="1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84"/>
        <v>41694.684108796297</v>
      </c>
      <c r="P1832" s="10">
        <f t="shared" si="85"/>
        <v>41664.684108796297</v>
      </c>
      <c r="Q1832">
        <f t="shared" si="86"/>
        <v>2014</v>
      </c>
      <c r="R1832" t="s">
        <v>8348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 s="12">
        <v>1336866863</v>
      </c>
      <c r="J1833" s="12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84"/>
        <v>41041.996099537035</v>
      </c>
      <c r="P1833" s="10">
        <f t="shared" si="85"/>
        <v>41026.996099537035</v>
      </c>
      <c r="Q1833">
        <f t="shared" si="86"/>
        <v>2012</v>
      </c>
      <c r="R1833" t="s">
        <v>8348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 s="12">
        <v>1299243427</v>
      </c>
      <c r="J1834" s="12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84"/>
        <v>40606.539664351854</v>
      </c>
      <c r="P1834" s="10">
        <f t="shared" si="85"/>
        <v>40576.539664351854</v>
      </c>
      <c r="Q1834">
        <f t="shared" si="86"/>
        <v>2011</v>
      </c>
      <c r="R1834" t="s">
        <v>8348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 s="12">
        <v>1362211140</v>
      </c>
      <c r="J1835" s="12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84"/>
        <v>41335.332638888889</v>
      </c>
      <c r="P1835" s="10">
        <f t="shared" si="85"/>
        <v>41303.044016203705</v>
      </c>
      <c r="Q1835">
        <f t="shared" si="86"/>
        <v>2013</v>
      </c>
      <c r="R1835" t="s">
        <v>8348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 s="12">
        <v>1422140895</v>
      </c>
      <c r="J1836" s="12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84"/>
        <v>42028.964062500003</v>
      </c>
      <c r="P1836" s="10">
        <f t="shared" si="85"/>
        <v>41988.964062500003</v>
      </c>
      <c r="Q1836">
        <f t="shared" si="86"/>
        <v>2014</v>
      </c>
      <c r="R1836" t="s">
        <v>8348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 s="12">
        <v>1459439471</v>
      </c>
      <c r="J1837" s="12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84"/>
        <v>42460.660543981481</v>
      </c>
      <c r="P1837" s="10">
        <f t="shared" si="85"/>
        <v>42430.702210648145</v>
      </c>
      <c r="Q1837">
        <f t="shared" si="86"/>
        <v>2016</v>
      </c>
      <c r="R1837" t="s">
        <v>8348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 s="12">
        <v>1361129129</v>
      </c>
      <c r="J1838" s="12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84"/>
        <v>41322.809363425928</v>
      </c>
      <c r="P1838" s="10">
        <f t="shared" si="85"/>
        <v>41305.809363425928</v>
      </c>
      <c r="Q1838">
        <f t="shared" si="86"/>
        <v>2013</v>
      </c>
      <c r="R1838" t="s">
        <v>8348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 s="12">
        <v>1332029335</v>
      </c>
      <c r="J1839" s="12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84"/>
        <v>40986.006192129629</v>
      </c>
      <c r="P1839" s="10">
        <f t="shared" si="85"/>
        <v>40926.047858796301</v>
      </c>
      <c r="Q1839">
        <f t="shared" si="86"/>
        <v>2012</v>
      </c>
      <c r="R1839" t="s">
        <v>8348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 s="12">
        <v>1317438000</v>
      </c>
      <c r="J1840" s="12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84"/>
        <v>40817.125</v>
      </c>
      <c r="P1840" s="10">
        <f t="shared" si="85"/>
        <v>40788.786539351851</v>
      </c>
      <c r="Q1840">
        <f t="shared" si="86"/>
        <v>2011</v>
      </c>
      <c r="R1840" t="s">
        <v>8348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 s="12">
        <v>1475342382</v>
      </c>
      <c r="J1841" s="12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84"/>
        <v>42644.722013888888</v>
      </c>
      <c r="P1841" s="10">
        <f t="shared" si="85"/>
        <v>42614.722013888888</v>
      </c>
      <c r="Q1841">
        <f t="shared" si="86"/>
        <v>2016</v>
      </c>
      <c r="R1841" t="s">
        <v>8348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 s="12">
        <v>1367902740</v>
      </c>
      <c r="J1842" s="1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84"/>
        <v>41401.207638888889</v>
      </c>
      <c r="P1842" s="10">
        <f t="shared" si="85"/>
        <v>41382.096180555556</v>
      </c>
      <c r="Q1842">
        <f t="shared" si="86"/>
        <v>2013</v>
      </c>
      <c r="R1842" t="s">
        <v>8348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 s="12">
        <v>1400561940</v>
      </c>
      <c r="J1843" s="12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84"/>
        <v>41779.207638888889</v>
      </c>
      <c r="P1843" s="10">
        <f t="shared" si="85"/>
        <v>41745.84542824074</v>
      </c>
      <c r="Q1843">
        <f t="shared" si="86"/>
        <v>2014</v>
      </c>
      <c r="R1843" t="s">
        <v>8348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 s="12">
        <v>1425275940</v>
      </c>
      <c r="J1844" s="12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84"/>
        <v>42065.249305555553</v>
      </c>
      <c r="P1844" s="10">
        <f t="shared" si="85"/>
        <v>42031.631724537037</v>
      </c>
      <c r="Q1844">
        <f t="shared" si="86"/>
        <v>2015</v>
      </c>
      <c r="R1844" t="s">
        <v>8348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 s="12">
        <v>1298245954</v>
      </c>
      <c r="J1845" s="12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84"/>
        <v>40594.994837962964</v>
      </c>
      <c r="P1845" s="10">
        <f t="shared" si="85"/>
        <v>40564.994837962964</v>
      </c>
      <c r="Q1845">
        <f t="shared" si="86"/>
        <v>2011</v>
      </c>
      <c r="R1845" t="s">
        <v>8348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 s="12">
        <v>1307761200</v>
      </c>
      <c r="J1846" s="12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84"/>
        <v>40705.125</v>
      </c>
      <c r="P1846" s="10">
        <f t="shared" si="85"/>
        <v>40666.973541666666</v>
      </c>
      <c r="Q1846">
        <f t="shared" si="86"/>
        <v>2011</v>
      </c>
      <c r="R1846" t="s">
        <v>8348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 s="12">
        <v>1466139300</v>
      </c>
      <c r="J1847" s="12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84"/>
        <v>42538.204861111109</v>
      </c>
      <c r="P1847" s="10">
        <f t="shared" si="85"/>
        <v>42523.333310185189</v>
      </c>
      <c r="Q1847">
        <f t="shared" si="86"/>
        <v>2016</v>
      </c>
      <c r="R1847" t="s">
        <v>8348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 s="12">
        <v>1355585777</v>
      </c>
      <c r="J1848" s="12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84"/>
        <v>41258.650196759263</v>
      </c>
      <c r="P1848" s="10">
        <f t="shared" si="85"/>
        <v>41228.650196759263</v>
      </c>
      <c r="Q1848">
        <f t="shared" si="86"/>
        <v>2012</v>
      </c>
      <c r="R1848" t="s">
        <v>8348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 s="12">
        <v>1429594832</v>
      </c>
      <c r="J1849" s="12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84"/>
        <v>42115.236481481479</v>
      </c>
      <c r="P1849" s="10">
        <f t="shared" si="85"/>
        <v>42094.236481481479</v>
      </c>
      <c r="Q1849">
        <f t="shared" si="86"/>
        <v>2015</v>
      </c>
      <c r="R1849" t="s">
        <v>8348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 s="12">
        <v>1312095540</v>
      </c>
      <c r="J1850" s="12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84"/>
        <v>40755.290972222225</v>
      </c>
      <c r="P1850" s="10">
        <f t="shared" si="85"/>
        <v>40691.788055555553</v>
      </c>
      <c r="Q1850">
        <f t="shared" si="86"/>
        <v>2011</v>
      </c>
      <c r="R1850" t="s">
        <v>8348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 s="12">
        <v>1350505059</v>
      </c>
      <c r="J1851" s="12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84"/>
        <v>41199.845590277779</v>
      </c>
      <c r="P1851" s="10">
        <f t="shared" si="85"/>
        <v>41169.845590277779</v>
      </c>
      <c r="Q1851">
        <f t="shared" si="86"/>
        <v>2012</v>
      </c>
      <c r="R1851" t="s">
        <v>8348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 s="12">
        <v>1405033300</v>
      </c>
      <c r="J1852" s="1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84"/>
        <v>41830.959490740745</v>
      </c>
      <c r="P1852" s="10">
        <f t="shared" si="85"/>
        <v>41800.959490740745</v>
      </c>
      <c r="Q1852">
        <f t="shared" si="86"/>
        <v>2014</v>
      </c>
      <c r="R1852" t="s">
        <v>8348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 s="12">
        <v>1406509200</v>
      </c>
      <c r="J1853" s="12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84"/>
        <v>41848.041666666664</v>
      </c>
      <c r="P1853" s="10">
        <f t="shared" si="85"/>
        <v>41827.906689814816</v>
      </c>
      <c r="Q1853">
        <f t="shared" si="86"/>
        <v>2014</v>
      </c>
      <c r="R1853" t="s">
        <v>8348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 s="12">
        <v>1429920000</v>
      </c>
      <c r="J1854" s="12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84"/>
        <v>42119</v>
      </c>
      <c r="P1854" s="10">
        <f t="shared" si="85"/>
        <v>42081.77143518519</v>
      </c>
      <c r="Q1854">
        <f t="shared" si="86"/>
        <v>2015</v>
      </c>
      <c r="R1854" t="s">
        <v>8348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 s="12">
        <v>1352860017</v>
      </c>
      <c r="J1855" s="12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84"/>
        <v>41227.102048611108</v>
      </c>
      <c r="P1855" s="10">
        <f t="shared" si="85"/>
        <v>41177.060381944444</v>
      </c>
      <c r="Q1855">
        <f t="shared" si="86"/>
        <v>2012</v>
      </c>
      <c r="R1855" t="s">
        <v>8348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 s="12">
        <v>1369355437</v>
      </c>
      <c r="J1856" s="12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84"/>
        <v>41418.021261574075</v>
      </c>
      <c r="P1856" s="10">
        <f t="shared" si="85"/>
        <v>41388.021261574075</v>
      </c>
      <c r="Q1856">
        <f t="shared" si="86"/>
        <v>2013</v>
      </c>
      <c r="R1856" t="s">
        <v>8348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 s="12">
        <v>1389012940</v>
      </c>
      <c r="J1857" s="12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84"/>
        <v>41645.538657407407</v>
      </c>
      <c r="P1857" s="10">
        <f t="shared" si="85"/>
        <v>41600.538657407407</v>
      </c>
      <c r="Q1857">
        <f t="shared" si="86"/>
        <v>2013</v>
      </c>
      <c r="R1857" t="s">
        <v>8348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 s="12">
        <v>1405715472</v>
      </c>
      <c r="J1858" s="12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84"/>
        <v>41838.854999999996</v>
      </c>
      <c r="P1858" s="10">
        <f t="shared" si="85"/>
        <v>41817.854999999996</v>
      </c>
      <c r="Q1858">
        <f t="shared" si="86"/>
        <v>2014</v>
      </c>
      <c r="R1858" t="s">
        <v>8348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 s="12">
        <v>1410546413</v>
      </c>
      <c r="J1859" s="12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87">DATE(1970,1,1)+I1859/86400</f>
        <v>41894.76866898148</v>
      </c>
      <c r="P1859" s="10">
        <f t="shared" ref="P1859:P1922" si="88">DATE(1970,1,1)+J1859/86400</f>
        <v>41864.76866898148</v>
      </c>
      <c r="Q1859">
        <f t="shared" ref="Q1859:Q1922" si="89">YEAR(P:P)</f>
        <v>2014</v>
      </c>
      <c r="R1859" t="s">
        <v>8348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 s="12">
        <v>1324014521</v>
      </c>
      <c r="J1860" s="12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87"/>
        <v>40893.242141203707</v>
      </c>
      <c r="P1860" s="10">
        <f t="shared" si="88"/>
        <v>40833.200474537036</v>
      </c>
      <c r="Q1860">
        <f t="shared" si="89"/>
        <v>2011</v>
      </c>
      <c r="R1860" t="s">
        <v>8348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 s="12">
        <v>1316716129</v>
      </c>
      <c r="J1861" s="12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87"/>
        <v>40808.770011574074</v>
      </c>
      <c r="P1861" s="10">
        <f t="shared" si="88"/>
        <v>40778.770011574074</v>
      </c>
      <c r="Q1861">
        <f t="shared" si="89"/>
        <v>2011</v>
      </c>
      <c r="R1861" t="s">
        <v>8348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 s="12">
        <v>1391706084</v>
      </c>
      <c r="J1862" s="1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87"/>
        <v>41676.70930555556</v>
      </c>
      <c r="P1862" s="10">
        <f t="shared" si="88"/>
        <v>41655.70930555556</v>
      </c>
      <c r="Q1862">
        <f t="shared" si="89"/>
        <v>2014</v>
      </c>
      <c r="R1862" t="s">
        <v>8348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 s="12">
        <v>1422256341</v>
      </c>
      <c r="J1863" s="12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87"/>
        <v>42030.300243055557</v>
      </c>
      <c r="P1863" s="10">
        <f t="shared" si="88"/>
        <v>42000.300243055557</v>
      </c>
      <c r="Q1863">
        <f t="shared" si="89"/>
        <v>2014</v>
      </c>
      <c r="R1863" t="s">
        <v>8348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 s="12">
        <v>1488958200</v>
      </c>
      <c r="J1864" s="12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87"/>
        <v>42802.3125</v>
      </c>
      <c r="P1864" s="10">
        <f t="shared" si="88"/>
        <v>42755.492754629631</v>
      </c>
      <c r="Q1864">
        <f t="shared" si="89"/>
        <v>2017</v>
      </c>
      <c r="R1864" t="s">
        <v>8348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 s="12">
        <v>1402600085</v>
      </c>
      <c r="J1865" s="12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87"/>
        <v>41802.797280092593</v>
      </c>
      <c r="P1865" s="10">
        <f t="shared" si="88"/>
        <v>41772.797280092593</v>
      </c>
      <c r="Q1865">
        <f t="shared" si="89"/>
        <v>2014</v>
      </c>
      <c r="R1865" t="s">
        <v>8348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 s="12">
        <v>1399223500</v>
      </c>
      <c r="J1866" s="12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87"/>
        <v>41763.716435185182</v>
      </c>
      <c r="P1866" s="10">
        <f t="shared" si="88"/>
        <v>41733.716435185182</v>
      </c>
      <c r="Q1866">
        <f t="shared" si="89"/>
        <v>2014</v>
      </c>
      <c r="R1866" t="s">
        <v>8348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 s="12">
        <v>1478425747</v>
      </c>
      <c r="J1867" s="12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87"/>
        <v>42680.409108796295</v>
      </c>
      <c r="P1867" s="10">
        <f t="shared" si="88"/>
        <v>42645.367442129631</v>
      </c>
      <c r="Q1867">
        <f t="shared" si="89"/>
        <v>2016</v>
      </c>
      <c r="R1867" t="s">
        <v>8348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 s="12">
        <v>1488340800</v>
      </c>
      <c r="J1868" s="12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87"/>
        <v>42795.166666666672</v>
      </c>
      <c r="P1868" s="10">
        <f t="shared" si="88"/>
        <v>42742.246493055558</v>
      </c>
      <c r="Q1868">
        <f t="shared" si="89"/>
        <v>2017</v>
      </c>
      <c r="R1868" t="s">
        <v>8348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 s="12">
        <v>1478383912</v>
      </c>
      <c r="J1869" s="12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87"/>
        <v>42679.924907407403</v>
      </c>
      <c r="P1869" s="10">
        <f t="shared" si="88"/>
        <v>42649.924907407403</v>
      </c>
      <c r="Q1869">
        <f t="shared" si="89"/>
        <v>2016</v>
      </c>
      <c r="R1869" t="s">
        <v>8348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 s="12">
        <v>1450166340</v>
      </c>
      <c r="J1870" s="12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87"/>
        <v>42353.332638888889</v>
      </c>
      <c r="P1870" s="10">
        <f t="shared" si="88"/>
        <v>42328.779224537036</v>
      </c>
      <c r="Q1870">
        <f t="shared" si="89"/>
        <v>2015</v>
      </c>
      <c r="R1870" t="s">
        <v>8348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 s="12">
        <v>1483488249</v>
      </c>
      <c r="J1871" s="12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87"/>
        <v>42739.002881944441</v>
      </c>
      <c r="P1871" s="10">
        <f t="shared" si="88"/>
        <v>42709.002881944441</v>
      </c>
      <c r="Q1871">
        <f t="shared" si="89"/>
        <v>2016</v>
      </c>
      <c r="R1871" t="s">
        <v>8348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 s="12">
        <v>1454213820</v>
      </c>
      <c r="J1872" s="1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87"/>
        <v>42400.178472222222</v>
      </c>
      <c r="P1872" s="10">
        <f t="shared" si="88"/>
        <v>42371.355729166666</v>
      </c>
      <c r="Q1872">
        <f t="shared" si="89"/>
        <v>2016</v>
      </c>
      <c r="R1872" t="s">
        <v>8348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 s="12">
        <v>1416512901</v>
      </c>
      <c r="J1873" s="12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87"/>
        <v>41963.825243055559</v>
      </c>
      <c r="P1873" s="10">
        <f t="shared" si="88"/>
        <v>41923.783576388887</v>
      </c>
      <c r="Q1873">
        <f t="shared" si="89"/>
        <v>2014</v>
      </c>
      <c r="R1873" t="s">
        <v>8348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 s="12">
        <v>1435633602</v>
      </c>
      <c r="J1874" s="12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87"/>
        <v>42185.129652777774</v>
      </c>
      <c r="P1874" s="10">
        <f t="shared" si="88"/>
        <v>42155.129652777774</v>
      </c>
      <c r="Q1874">
        <f t="shared" si="89"/>
        <v>2015</v>
      </c>
      <c r="R1874" t="s">
        <v>8348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 s="12">
        <v>1436373900</v>
      </c>
      <c r="J1875" s="12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87"/>
        <v>42193.697916666672</v>
      </c>
      <c r="P1875" s="10">
        <f t="shared" si="88"/>
        <v>42164.615856481483</v>
      </c>
      <c r="Q1875">
        <f t="shared" si="89"/>
        <v>2015</v>
      </c>
      <c r="R1875" t="s">
        <v>8348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 s="12">
        <v>1467155733</v>
      </c>
      <c r="J1876" s="12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87"/>
        <v>42549.969131944439</v>
      </c>
      <c r="P1876" s="10">
        <f t="shared" si="88"/>
        <v>42529.969131944439</v>
      </c>
      <c r="Q1876">
        <f t="shared" si="89"/>
        <v>2016</v>
      </c>
      <c r="R1876" t="s">
        <v>8348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 s="12">
        <v>1470519308</v>
      </c>
      <c r="J1877" s="12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87"/>
        <v>42588.899398148147</v>
      </c>
      <c r="P1877" s="10">
        <f t="shared" si="88"/>
        <v>42528.899398148147</v>
      </c>
      <c r="Q1877">
        <f t="shared" si="89"/>
        <v>2016</v>
      </c>
      <c r="R1877" t="s">
        <v>8348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 s="12">
        <v>1402901405</v>
      </c>
      <c r="J1878" s="12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87"/>
        <v>41806.284780092596</v>
      </c>
      <c r="P1878" s="10">
        <f t="shared" si="88"/>
        <v>41776.284780092596</v>
      </c>
      <c r="Q1878">
        <f t="shared" si="89"/>
        <v>2014</v>
      </c>
      <c r="R1878" t="s">
        <v>8348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 s="12">
        <v>1425170525</v>
      </c>
      <c r="J1879" s="12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87"/>
        <v>42064.029224537036</v>
      </c>
      <c r="P1879" s="10">
        <f t="shared" si="88"/>
        <v>42035.029224537036</v>
      </c>
      <c r="Q1879">
        <f t="shared" si="89"/>
        <v>2015</v>
      </c>
      <c r="R1879" t="s">
        <v>8348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 s="12">
        <v>1402618355</v>
      </c>
      <c r="J1880" s="12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87"/>
        <v>41803.008738425924</v>
      </c>
      <c r="P1880" s="10">
        <f t="shared" si="88"/>
        <v>41773.008738425924</v>
      </c>
      <c r="Q1880">
        <f t="shared" si="89"/>
        <v>2014</v>
      </c>
      <c r="R1880" t="s">
        <v>8348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 s="12">
        <v>1457966129</v>
      </c>
      <c r="J1881" s="12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87"/>
        <v>42443.607974537037</v>
      </c>
      <c r="P1881" s="10">
        <f t="shared" si="88"/>
        <v>42413.649641203709</v>
      </c>
      <c r="Q1881">
        <f t="shared" si="89"/>
        <v>2016</v>
      </c>
      <c r="R1881" t="s">
        <v>8348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 s="12">
        <v>1459341380</v>
      </c>
      <c r="J1882" s="1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87"/>
        <v>42459.525231481486</v>
      </c>
      <c r="P1882" s="10">
        <f t="shared" si="88"/>
        <v>42430.566898148143</v>
      </c>
      <c r="Q1882">
        <f t="shared" si="89"/>
        <v>2016</v>
      </c>
      <c r="R1882" t="s">
        <v>8348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 s="12">
        <v>1425955189</v>
      </c>
      <c r="J1883" s="12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87"/>
        <v>42073.110983796301</v>
      </c>
      <c r="P1883" s="10">
        <f t="shared" si="88"/>
        <v>42043.152650462958</v>
      </c>
      <c r="Q1883">
        <f t="shared" si="89"/>
        <v>2015</v>
      </c>
      <c r="R1883" t="s">
        <v>8348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 s="12">
        <v>1341964080</v>
      </c>
      <c r="J1884" s="12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87"/>
        <v>41100.991666666669</v>
      </c>
      <c r="P1884" s="10">
        <f t="shared" si="88"/>
        <v>41067.949212962965</v>
      </c>
      <c r="Q1884">
        <f t="shared" si="89"/>
        <v>2012</v>
      </c>
      <c r="R1884" t="s">
        <v>8348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 s="12">
        <v>1333921508</v>
      </c>
      <c r="J1885" s="12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87"/>
        <v>41007.906342592592</v>
      </c>
      <c r="P1885" s="10">
        <f t="shared" si="88"/>
        <v>40977.948009259257</v>
      </c>
      <c r="Q1885">
        <f t="shared" si="89"/>
        <v>2012</v>
      </c>
      <c r="R1885" t="s">
        <v>8348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 s="12">
        <v>1354017600</v>
      </c>
      <c r="J1886" s="12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87"/>
        <v>41240.5</v>
      </c>
      <c r="P1886" s="10">
        <f t="shared" si="88"/>
        <v>41205.198321759257</v>
      </c>
      <c r="Q1886">
        <f t="shared" si="89"/>
        <v>2012</v>
      </c>
      <c r="R1886" t="s">
        <v>8348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 s="12">
        <v>1344636000</v>
      </c>
      <c r="J1887" s="12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87"/>
        <v>41131.916666666664</v>
      </c>
      <c r="P1887" s="10">
        <f t="shared" si="88"/>
        <v>41099.093865740739</v>
      </c>
      <c r="Q1887">
        <f t="shared" si="89"/>
        <v>2012</v>
      </c>
      <c r="R1887" t="s">
        <v>8348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 s="12">
        <v>1415832338</v>
      </c>
      <c r="J1888" s="12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87"/>
        <v>41955.94835648148</v>
      </c>
      <c r="P1888" s="10">
        <f t="shared" si="88"/>
        <v>41925.906689814816</v>
      </c>
      <c r="Q1888">
        <f t="shared" si="89"/>
        <v>2014</v>
      </c>
      <c r="R1888" t="s">
        <v>8348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 s="12">
        <v>1449178200</v>
      </c>
      <c r="J1889" s="12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87"/>
        <v>42341.895833333328</v>
      </c>
      <c r="P1889" s="10">
        <f t="shared" si="88"/>
        <v>42323.800138888888</v>
      </c>
      <c r="Q1889">
        <f t="shared" si="89"/>
        <v>2015</v>
      </c>
      <c r="R1889" t="s">
        <v>8348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 s="12">
        <v>1275368340</v>
      </c>
      <c r="J1890" s="12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87"/>
        <v>40330.207638888889</v>
      </c>
      <c r="P1890" s="10">
        <f t="shared" si="88"/>
        <v>40299.239953703705</v>
      </c>
      <c r="Q1890">
        <f t="shared" si="89"/>
        <v>2010</v>
      </c>
      <c r="R1890" t="s">
        <v>8348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 s="12">
        <v>1363024946</v>
      </c>
      <c r="J1891" s="12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87"/>
        <v>41344.751689814817</v>
      </c>
      <c r="P1891" s="10">
        <f t="shared" si="88"/>
        <v>41299.793356481481</v>
      </c>
      <c r="Q1891">
        <f t="shared" si="89"/>
        <v>2013</v>
      </c>
      <c r="R1891" t="s">
        <v>8348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 s="12">
        <v>1355597528</v>
      </c>
      <c r="J1892" s="1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87"/>
        <v>41258.786203703705</v>
      </c>
      <c r="P1892" s="10">
        <f t="shared" si="88"/>
        <v>41228.786203703705</v>
      </c>
      <c r="Q1892">
        <f t="shared" si="89"/>
        <v>2012</v>
      </c>
      <c r="R1892" t="s">
        <v>8348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 s="12">
        <v>1279778400</v>
      </c>
      <c r="J1893" s="12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87"/>
        <v>40381.25</v>
      </c>
      <c r="P1893" s="10">
        <f t="shared" si="88"/>
        <v>40335.798078703701</v>
      </c>
      <c r="Q1893">
        <f t="shared" si="89"/>
        <v>2010</v>
      </c>
      <c r="R1893" t="s">
        <v>8348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 s="12">
        <v>1307459881</v>
      </c>
      <c r="J1894" s="12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87"/>
        <v>40701.637511574074</v>
      </c>
      <c r="P1894" s="10">
        <f t="shared" si="88"/>
        <v>40671.637511574074</v>
      </c>
      <c r="Q1894">
        <f t="shared" si="89"/>
        <v>2011</v>
      </c>
      <c r="R1894" t="s">
        <v>8348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 s="12">
        <v>1302926340</v>
      </c>
      <c r="J1895" s="12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87"/>
        <v>40649.165972222225</v>
      </c>
      <c r="P1895" s="10">
        <f t="shared" si="88"/>
        <v>40632.94195601852</v>
      </c>
      <c r="Q1895">
        <f t="shared" si="89"/>
        <v>2011</v>
      </c>
      <c r="R1895" t="s">
        <v>8348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 s="12">
        <v>1329082983</v>
      </c>
      <c r="J1896" s="12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87"/>
        <v>40951.90489583333</v>
      </c>
      <c r="P1896" s="10">
        <f t="shared" si="88"/>
        <v>40920.90489583333</v>
      </c>
      <c r="Q1896">
        <f t="shared" si="89"/>
        <v>2012</v>
      </c>
      <c r="R1896" t="s">
        <v>8348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 s="12">
        <v>1445363722</v>
      </c>
      <c r="J1897" s="12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87"/>
        <v>42297.746782407412</v>
      </c>
      <c r="P1897" s="10">
        <f t="shared" si="88"/>
        <v>42267.746782407412</v>
      </c>
      <c r="Q1897">
        <f t="shared" si="89"/>
        <v>2015</v>
      </c>
      <c r="R1897" t="s">
        <v>8348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 s="12">
        <v>1334250165</v>
      </c>
      <c r="J1898" s="12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87"/>
        <v>41011.710243055553</v>
      </c>
      <c r="P1898" s="10">
        <f t="shared" si="88"/>
        <v>40981.710243055553</v>
      </c>
      <c r="Q1898">
        <f t="shared" si="89"/>
        <v>2012</v>
      </c>
      <c r="R1898" t="s">
        <v>8348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 s="12">
        <v>1393966800</v>
      </c>
      <c r="J1899" s="12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87"/>
        <v>41702.875</v>
      </c>
      <c r="P1899" s="10">
        <f t="shared" si="88"/>
        <v>41680.583402777775</v>
      </c>
      <c r="Q1899">
        <f t="shared" si="89"/>
        <v>2014</v>
      </c>
      <c r="R1899" t="s">
        <v>8348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 s="12">
        <v>1454349600</v>
      </c>
      <c r="J1900" s="12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87"/>
        <v>42401.75</v>
      </c>
      <c r="P1900" s="10">
        <f t="shared" si="88"/>
        <v>42366.192974537036</v>
      </c>
      <c r="Q1900">
        <f t="shared" si="89"/>
        <v>2015</v>
      </c>
      <c r="R1900" t="s">
        <v>8348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 s="12">
        <v>1427319366</v>
      </c>
      <c r="J1901" s="12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87"/>
        <v>42088.90006944444</v>
      </c>
      <c r="P1901" s="10">
        <f t="shared" si="88"/>
        <v>42058.941736111112</v>
      </c>
      <c r="Q1901">
        <f t="shared" si="89"/>
        <v>2015</v>
      </c>
      <c r="R1901" t="s">
        <v>8348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 s="12">
        <v>1349517540</v>
      </c>
      <c r="J1902" s="1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87"/>
        <v>41188.415972222225</v>
      </c>
      <c r="P1902" s="10">
        <f t="shared" si="88"/>
        <v>41160.871886574074</v>
      </c>
      <c r="Q1902">
        <f t="shared" si="89"/>
        <v>2012</v>
      </c>
      <c r="R1902" t="s">
        <v>8348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 s="12">
        <v>1432299600</v>
      </c>
      <c r="J1903" s="12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87"/>
        <v>42146.541666666672</v>
      </c>
      <c r="P1903" s="10">
        <f t="shared" si="88"/>
        <v>42116.54315972222</v>
      </c>
      <c r="Q1903">
        <f t="shared" si="89"/>
        <v>2015</v>
      </c>
      <c r="R1903" t="s">
        <v>8348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 s="12">
        <v>1425495447</v>
      </c>
      <c r="J1904" s="12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87"/>
        <v>42067.789895833332</v>
      </c>
      <c r="P1904" s="10">
        <f t="shared" si="88"/>
        <v>42037.789895833332</v>
      </c>
      <c r="Q1904">
        <f t="shared" si="89"/>
        <v>2015</v>
      </c>
      <c r="R1904" t="s">
        <v>8348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 s="12">
        <v>1485541791</v>
      </c>
      <c r="J1905" s="12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87"/>
        <v>42762.770729166667</v>
      </c>
      <c r="P1905" s="10">
        <f t="shared" si="88"/>
        <v>42702.770729166667</v>
      </c>
      <c r="Q1905">
        <f t="shared" si="89"/>
        <v>2016</v>
      </c>
      <c r="R1905" t="s">
        <v>8348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 s="12">
        <v>1451752021</v>
      </c>
      <c r="J1906" s="12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87"/>
        <v>42371.685428240744</v>
      </c>
      <c r="P1906" s="10">
        <f t="shared" si="88"/>
        <v>42326.685428240744</v>
      </c>
      <c r="Q1906">
        <f t="shared" si="89"/>
        <v>2015</v>
      </c>
      <c r="R1906" t="s">
        <v>8348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 s="12">
        <v>1410127994</v>
      </c>
      <c r="J1907" s="12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87"/>
        <v>41889.925856481481</v>
      </c>
      <c r="P1907" s="10">
        <f t="shared" si="88"/>
        <v>41859.925856481481</v>
      </c>
      <c r="Q1907">
        <f t="shared" si="89"/>
        <v>2014</v>
      </c>
      <c r="R1907" t="s">
        <v>8348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 s="12">
        <v>1466697983</v>
      </c>
      <c r="J1908" s="12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87"/>
        <v>42544.671099537038</v>
      </c>
      <c r="P1908" s="10">
        <f t="shared" si="88"/>
        <v>42514.671099537038</v>
      </c>
      <c r="Q1908">
        <f t="shared" si="89"/>
        <v>2016</v>
      </c>
      <c r="R1908" t="s">
        <v>8348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 s="12">
        <v>1400853925</v>
      </c>
      <c r="J1909" s="12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87"/>
        <v>41782.587094907409</v>
      </c>
      <c r="P1909" s="10">
        <f t="shared" si="88"/>
        <v>41767.587094907409</v>
      </c>
      <c r="Q1909">
        <f t="shared" si="89"/>
        <v>2014</v>
      </c>
      <c r="R1909" t="s">
        <v>8348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 s="12">
        <v>1483048900</v>
      </c>
      <c r="J1910" s="12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87"/>
        <v>42733.917824074073</v>
      </c>
      <c r="P1910" s="10">
        <f t="shared" si="88"/>
        <v>42703.917824074073</v>
      </c>
      <c r="Q1910">
        <f t="shared" si="89"/>
        <v>2016</v>
      </c>
      <c r="R1910" t="s">
        <v>8348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 s="12">
        <v>1414059479</v>
      </c>
      <c r="J1911" s="12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87"/>
        <v>41935.429155092592</v>
      </c>
      <c r="P1911" s="10">
        <f t="shared" si="88"/>
        <v>41905.429155092592</v>
      </c>
      <c r="Q1911">
        <f t="shared" si="89"/>
        <v>2014</v>
      </c>
      <c r="R1911" t="s">
        <v>8348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 s="12">
        <v>1446331500</v>
      </c>
      <c r="J1912" s="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87"/>
        <v>42308.947916666672</v>
      </c>
      <c r="P1912" s="10">
        <f t="shared" si="88"/>
        <v>42264.963159722218</v>
      </c>
      <c r="Q1912">
        <f t="shared" si="89"/>
        <v>2015</v>
      </c>
      <c r="R1912" t="s">
        <v>8348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 s="12">
        <v>1407545334</v>
      </c>
      <c r="J1913" s="12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87"/>
        <v>41860.033958333333</v>
      </c>
      <c r="P1913" s="10">
        <f t="shared" si="88"/>
        <v>41830.033958333333</v>
      </c>
      <c r="Q1913">
        <f t="shared" si="89"/>
        <v>2014</v>
      </c>
      <c r="R1913" t="s">
        <v>8348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 s="12">
        <v>1433395560</v>
      </c>
      <c r="J1914" s="12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87"/>
        <v>42159.226388888885</v>
      </c>
      <c r="P1914" s="10">
        <f t="shared" si="88"/>
        <v>42129.226388888885</v>
      </c>
      <c r="Q1914">
        <f t="shared" si="89"/>
        <v>2015</v>
      </c>
      <c r="R1914" t="s">
        <v>8348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 s="12">
        <v>1412770578</v>
      </c>
      <c r="J1915" s="12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87"/>
        <v>41920.511319444442</v>
      </c>
      <c r="P1915" s="10">
        <f t="shared" si="88"/>
        <v>41890.511319444442</v>
      </c>
      <c r="Q1915">
        <f t="shared" si="89"/>
        <v>2014</v>
      </c>
      <c r="R1915" t="s">
        <v>8348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 s="12">
        <v>1414814340</v>
      </c>
      <c r="J1916" s="12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87"/>
        <v>41944.165972222225</v>
      </c>
      <c r="P1916" s="10">
        <f t="shared" si="88"/>
        <v>41929.174456018518</v>
      </c>
      <c r="Q1916">
        <f t="shared" si="89"/>
        <v>2014</v>
      </c>
      <c r="R1916" t="s">
        <v>8348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 s="12">
        <v>1409620222</v>
      </c>
      <c r="J1917" s="12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87"/>
        <v>41884.04886574074</v>
      </c>
      <c r="P1917" s="10">
        <f t="shared" si="88"/>
        <v>41864.04886574074</v>
      </c>
      <c r="Q1917">
        <f t="shared" si="89"/>
        <v>2014</v>
      </c>
      <c r="R1917" t="s">
        <v>8348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 s="12">
        <v>1478542375</v>
      </c>
      <c r="J1918" s="12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87"/>
        <v>42681.758969907409</v>
      </c>
      <c r="P1918" s="10">
        <f t="shared" si="88"/>
        <v>42656.717303240745</v>
      </c>
      <c r="Q1918">
        <f t="shared" si="89"/>
        <v>2016</v>
      </c>
      <c r="R1918" t="s">
        <v>8348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 s="12">
        <v>1486708133</v>
      </c>
      <c r="J1919" s="12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87"/>
        <v>42776.270057870366</v>
      </c>
      <c r="P1919" s="10">
        <f t="shared" si="88"/>
        <v>42746.270057870366</v>
      </c>
      <c r="Q1919">
        <f t="shared" si="89"/>
        <v>2017</v>
      </c>
      <c r="R1919" t="s">
        <v>8348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 s="12">
        <v>1407869851</v>
      </c>
      <c r="J1920" s="12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87"/>
        <v>41863.789942129632</v>
      </c>
      <c r="P1920" s="10">
        <f t="shared" si="88"/>
        <v>41828.789942129632</v>
      </c>
      <c r="Q1920">
        <f t="shared" si="89"/>
        <v>2014</v>
      </c>
      <c r="R1920" t="s">
        <v>8348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 s="12">
        <v>1432069249</v>
      </c>
      <c r="J1921" s="12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87"/>
        <v>42143.875567129631</v>
      </c>
      <c r="P1921" s="10">
        <f t="shared" si="88"/>
        <v>42113.875567129631</v>
      </c>
      <c r="Q1921">
        <f t="shared" si="89"/>
        <v>2015</v>
      </c>
      <c r="R1921" t="s">
        <v>8348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 s="12">
        <v>1445468400</v>
      </c>
      <c r="J1922" s="1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87"/>
        <v>42298.958333333328</v>
      </c>
      <c r="P1922" s="10">
        <f t="shared" si="88"/>
        <v>42270.875706018516</v>
      </c>
      <c r="Q1922">
        <f t="shared" si="89"/>
        <v>2015</v>
      </c>
      <c r="R1922" t="s">
        <v>8348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 s="12">
        <v>1342243143</v>
      </c>
      <c r="J1923" s="12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90">DATE(1970,1,1)+I1923/86400</f>
        <v>41104.221562500003</v>
      </c>
      <c r="P1923" s="10">
        <f t="shared" ref="P1923:P1986" si="91">DATE(1970,1,1)+J1923/86400</f>
        <v>41074.221562500003</v>
      </c>
      <c r="Q1923">
        <f t="shared" ref="Q1923:Q1986" si="92">YEAR(P:P)</f>
        <v>2012</v>
      </c>
      <c r="R1923" t="s">
        <v>8348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 s="12">
        <v>1386828507</v>
      </c>
      <c r="J1924" s="12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90"/>
        <v>41620.255868055552</v>
      </c>
      <c r="P1924" s="10">
        <f t="shared" si="91"/>
        <v>41590.255868055552</v>
      </c>
      <c r="Q1924">
        <f t="shared" si="92"/>
        <v>2013</v>
      </c>
      <c r="R1924" t="s">
        <v>8348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 s="12">
        <v>1317099540</v>
      </c>
      <c r="J1925" s="12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90"/>
        <v>40813.207638888889</v>
      </c>
      <c r="P1925" s="10">
        <f t="shared" si="91"/>
        <v>40772.848749999997</v>
      </c>
      <c r="Q1925">
        <f t="shared" si="92"/>
        <v>2011</v>
      </c>
      <c r="R1925" t="s">
        <v>8348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 s="12">
        <v>1389814380</v>
      </c>
      <c r="J1926" s="12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90"/>
        <v>41654.814583333333</v>
      </c>
      <c r="P1926" s="10">
        <f t="shared" si="91"/>
        <v>41626.761053240742</v>
      </c>
      <c r="Q1926">
        <f t="shared" si="92"/>
        <v>2013</v>
      </c>
      <c r="R1926" t="s">
        <v>8348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 s="12">
        <v>1381449600</v>
      </c>
      <c r="J1927" s="12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90"/>
        <v>41558</v>
      </c>
      <c r="P1927" s="10">
        <f t="shared" si="91"/>
        <v>41535.90148148148</v>
      </c>
      <c r="Q1927">
        <f t="shared" si="92"/>
        <v>2013</v>
      </c>
      <c r="R1927" t="s">
        <v>8348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 s="12">
        <v>1288657560</v>
      </c>
      <c r="J1928" s="12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90"/>
        <v>40484.018055555556</v>
      </c>
      <c r="P1928" s="10">
        <f t="shared" si="91"/>
        <v>40456.954351851848</v>
      </c>
      <c r="Q1928">
        <f t="shared" si="92"/>
        <v>2010</v>
      </c>
      <c r="R1928" t="s">
        <v>8348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 s="12">
        <v>1331182740</v>
      </c>
      <c r="J1929" s="12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90"/>
        <v>40976.207638888889</v>
      </c>
      <c r="P1929" s="10">
        <f t="shared" si="91"/>
        <v>40960.861562500002</v>
      </c>
      <c r="Q1929">
        <f t="shared" si="92"/>
        <v>2012</v>
      </c>
      <c r="R1929" t="s">
        <v>8348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 s="12">
        <v>1367940794</v>
      </c>
      <c r="J1930" s="12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90"/>
        <v>41401.6480787037</v>
      </c>
      <c r="P1930" s="10">
        <f t="shared" si="91"/>
        <v>41371.6480787037</v>
      </c>
      <c r="Q1930">
        <f t="shared" si="92"/>
        <v>2013</v>
      </c>
      <c r="R1930" t="s">
        <v>8348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 s="12">
        <v>1309825866</v>
      </c>
      <c r="J1931" s="12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90"/>
        <v>40729.021597222221</v>
      </c>
      <c r="P1931" s="10">
        <f t="shared" si="91"/>
        <v>40687.021597222221</v>
      </c>
      <c r="Q1931">
        <f t="shared" si="92"/>
        <v>2011</v>
      </c>
      <c r="R1931" t="s">
        <v>8348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 s="12">
        <v>1373203482</v>
      </c>
      <c r="J1932" s="1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90"/>
        <v>41462.558819444443</v>
      </c>
      <c r="P1932" s="10">
        <f t="shared" si="91"/>
        <v>41402.558819444443</v>
      </c>
      <c r="Q1932">
        <f t="shared" si="92"/>
        <v>2013</v>
      </c>
      <c r="R1932" t="s">
        <v>8348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 s="12">
        <v>1337657400</v>
      </c>
      <c r="J1933" s="12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90"/>
        <v>41051.145833333336</v>
      </c>
      <c r="P1933" s="10">
        <f t="shared" si="91"/>
        <v>41037.892465277779</v>
      </c>
      <c r="Q1933">
        <f t="shared" si="92"/>
        <v>2012</v>
      </c>
      <c r="R1933" t="s">
        <v>8348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 s="12">
        <v>1327433173</v>
      </c>
      <c r="J1934" s="12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90"/>
        <v>40932.809872685189</v>
      </c>
      <c r="P1934" s="10">
        <f t="shared" si="91"/>
        <v>40911.809872685189</v>
      </c>
      <c r="Q1934">
        <f t="shared" si="92"/>
        <v>2012</v>
      </c>
      <c r="R1934" t="s">
        <v>8348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 s="12">
        <v>1411787307</v>
      </c>
      <c r="J1935" s="12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90"/>
        <v>41909.130868055552</v>
      </c>
      <c r="P1935" s="10">
        <f t="shared" si="91"/>
        <v>41879.130868055552</v>
      </c>
      <c r="Q1935">
        <f t="shared" si="92"/>
        <v>2014</v>
      </c>
      <c r="R1935" t="s">
        <v>8348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 s="12">
        <v>1324789200</v>
      </c>
      <c r="J1936" s="12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90"/>
        <v>40902.208333333336</v>
      </c>
      <c r="P1936" s="10">
        <f t="shared" si="91"/>
        <v>40865.867141203707</v>
      </c>
      <c r="Q1936">
        <f t="shared" si="92"/>
        <v>2011</v>
      </c>
      <c r="R1936" t="s">
        <v>8348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 s="12">
        <v>1403326740</v>
      </c>
      <c r="J1937" s="12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90"/>
        <v>41811.207638888889</v>
      </c>
      <c r="P1937" s="10">
        <f t="shared" si="91"/>
        <v>41773.932534722218</v>
      </c>
      <c r="Q1937">
        <f t="shared" si="92"/>
        <v>2014</v>
      </c>
      <c r="R1937" t="s">
        <v>8348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 s="12">
        <v>1323151140</v>
      </c>
      <c r="J1938" s="12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90"/>
        <v>40883.249305555553</v>
      </c>
      <c r="P1938" s="10">
        <f t="shared" si="91"/>
        <v>40852.889699074076</v>
      </c>
      <c r="Q1938">
        <f t="shared" si="92"/>
        <v>2011</v>
      </c>
      <c r="R1938" t="s">
        <v>8348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 s="12">
        <v>1339732740</v>
      </c>
      <c r="J1939" s="12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90"/>
        <v>41075.165972222225</v>
      </c>
      <c r="P1939" s="10">
        <f t="shared" si="91"/>
        <v>41059.118993055556</v>
      </c>
      <c r="Q1939">
        <f t="shared" si="92"/>
        <v>2012</v>
      </c>
      <c r="R1939" t="s">
        <v>8348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 s="12">
        <v>1372741200</v>
      </c>
      <c r="J1940" s="12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90"/>
        <v>41457.208333333336</v>
      </c>
      <c r="P1940" s="10">
        <f t="shared" si="91"/>
        <v>41426.259618055556</v>
      </c>
      <c r="Q1940">
        <f t="shared" si="92"/>
        <v>2013</v>
      </c>
      <c r="R1940" t="s">
        <v>8348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 s="12">
        <v>1362955108</v>
      </c>
      <c r="J1941" s="12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90"/>
        <v>41343.943379629629</v>
      </c>
      <c r="P1941" s="10">
        <f t="shared" si="91"/>
        <v>41313.985046296293</v>
      </c>
      <c r="Q1941">
        <f t="shared" si="92"/>
        <v>2013</v>
      </c>
      <c r="R1941" t="s">
        <v>8348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 s="12">
        <v>1308110340</v>
      </c>
      <c r="J1942" s="1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90"/>
        <v>40709.165972222225</v>
      </c>
      <c r="P1942" s="10">
        <f t="shared" si="91"/>
        <v>40670.507326388892</v>
      </c>
      <c r="Q1942">
        <f t="shared" si="92"/>
        <v>2011</v>
      </c>
      <c r="R1942" t="s">
        <v>8348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 s="12">
        <v>1400137131</v>
      </c>
      <c r="J1943" s="12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90"/>
        <v>41774.290868055556</v>
      </c>
      <c r="P1943" s="10">
        <f t="shared" si="91"/>
        <v>41744.290868055556</v>
      </c>
      <c r="Q1943">
        <f t="shared" si="92"/>
        <v>2014</v>
      </c>
      <c r="R1943" t="s">
        <v>8348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 s="12">
        <v>1309809140</v>
      </c>
      <c r="J1944" s="12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90"/>
        <v>40728.828009259261</v>
      </c>
      <c r="P1944" s="10">
        <f t="shared" si="91"/>
        <v>40638.828009259261</v>
      </c>
      <c r="Q1944">
        <f t="shared" si="92"/>
        <v>2011</v>
      </c>
      <c r="R1944" t="s">
        <v>8348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 s="12">
        <v>1470896916</v>
      </c>
      <c r="J1945" s="12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90"/>
        <v>42593.269861111112</v>
      </c>
      <c r="P1945" s="10">
        <f t="shared" si="91"/>
        <v>42548.269861111112</v>
      </c>
      <c r="Q1945">
        <f t="shared" si="92"/>
        <v>2016</v>
      </c>
      <c r="R1945" t="s">
        <v>8348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 s="12">
        <v>1398952890</v>
      </c>
      <c r="J1946" s="12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90"/>
        <v>41760.584374999999</v>
      </c>
      <c r="P1946" s="10">
        <f t="shared" si="91"/>
        <v>41730.584374999999</v>
      </c>
      <c r="Q1946">
        <f t="shared" si="92"/>
        <v>2014</v>
      </c>
      <c r="R1946" t="s">
        <v>8348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 s="12">
        <v>1436680958</v>
      </c>
      <c r="J1947" s="12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90"/>
        <v>42197.251828703702</v>
      </c>
      <c r="P1947" s="10">
        <f t="shared" si="91"/>
        <v>42157.251828703702</v>
      </c>
      <c r="Q1947">
        <f t="shared" si="92"/>
        <v>2015</v>
      </c>
      <c r="R1947" t="s">
        <v>8348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 s="12">
        <v>1397961361</v>
      </c>
      <c r="J1948" s="12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90"/>
        <v>41749.108344907407</v>
      </c>
      <c r="P1948" s="10">
        <f t="shared" si="91"/>
        <v>41689.150011574078</v>
      </c>
      <c r="Q1948">
        <f t="shared" si="92"/>
        <v>2014</v>
      </c>
      <c r="R1948" t="s">
        <v>8348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 s="12">
        <v>1258955940</v>
      </c>
      <c r="J1949" s="12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90"/>
        <v>40140.249305555553</v>
      </c>
      <c r="P1949" s="10">
        <f t="shared" si="91"/>
        <v>40102.918055555558</v>
      </c>
      <c r="Q1949">
        <f t="shared" si="92"/>
        <v>2009</v>
      </c>
      <c r="R1949" t="s">
        <v>8348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 s="12">
        <v>1465232520</v>
      </c>
      <c r="J1950" s="12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90"/>
        <v>42527.709722222222</v>
      </c>
      <c r="P1950" s="10">
        <f t="shared" si="91"/>
        <v>42473.604270833333</v>
      </c>
      <c r="Q1950">
        <f t="shared" si="92"/>
        <v>2016</v>
      </c>
      <c r="R1950" t="s">
        <v>8348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 s="12">
        <v>1404986951</v>
      </c>
      <c r="J1951" s="12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90"/>
        <v>41830.423043981486</v>
      </c>
      <c r="P1951" s="10">
        <f t="shared" si="91"/>
        <v>41800.423043981486</v>
      </c>
      <c r="Q1951">
        <f t="shared" si="92"/>
        <v>2014</v>
      </c>
      <c r="R1951" t="s">
        <v>8348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 s="12">
        <v>1303446073</v>
      </c>
      <c r="J1952" s="1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90"/>
        <v>40655.181400462963</v>
      </c>
      <c r="P1952" s="10">
        <f t="shared" si="91"/>
        <v>40624.181400462963</v>
      </c>
      <c r="Q1952">
        <f t="shared" si="92"/>
        <v>2011</v>
      </c>
      <c r="R1952" t="s">
        <v>8348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 s="12">
        <v>1478516737</v>
      </c>
      <c r="J1953" s="12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90"/>
        <v>42681.462233796294</v>
      </c>
      <c r="P1953" s="10">
        <f t="shared" si="91"/>
        <v>42651.420567129629</v>
      </c>
      <c r="Q1953">
        <f t="shared" si="92"/>
        <v>2016</v>
      </c>
      <c r="R1953" t="s">
        <v>8348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 s="12">
        <v>1381934015</v>
      </c>
      <c r="J1954" s="12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90"/>
        <v>41563.60665509259</v>
      </c>
      <c r="P1954" s="10">
        <f t="shared" si="91"/>
        <v>41526.60665509259</v>
      </c>
      <c r="Q1954">
        <f t="shared" si="92"/>
        <v>2013</v>
      </c>
      <c r="R1954" t="s">
        <v>8348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 s="12">
        <v>1330657200</v>
      </c>
      <c r="J1955" s="12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90"/>
        <v>40970.125</v>
      </c>
      <c r="P1955" s="10">
        <f t="shared" si="91"/>
        <v>40941.199826388889</v>
      </c>
      <c r="Q1955">
        <f t="shared" si="92"/>
        <v>2012</v>
      </c>
      <c r="R1955" t="s">
        <v>8348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 s="12">
        <v>1457758800</v>
      </c>
      <c r="J1956" s="12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90"/>
        <v>42441.208333333328</v>
      </c>
      <c r="P1956" s="10">
        <f t="shared" si="91"/>
        <v>42394.580740740741</v>
      </c>
      <c r="Q1956">
        <f t="shared" si="92"/>
        <v>2016</v>
      </c>
      <c r="R1956" t="s">
        <v>8348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 s="12">
        <v>1337799600</v>
      </c>
      <c r="J1957" s="12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90"/>
        <v>41052.791666666664</v>
      </c>
      <c r="P1957" s="10">
        <f t="shared" si="91"/>
        <v>41020.271770833337</v>
      </c>
      <c r="Q1957">
        <f t="shared" si="92"/>
        <v>2012</v>
      </c>
      <c r="R1957" t="s">
        <v>8348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 s="12">
        <v>1429391405</v>
      </c>
      <c r="J1958" s="12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90"/>
        <v>42112.882002314815</v>
      </c>
      <c r="P1958" s="10">
        <f t="shared" si="91"/>
        <v>42067.923668981486</v>
      </c>
      <c r="Q1958">
        <f t="shared" si="92"/>
        <v>2015</v>
      </c>
      <c r="R1958" t="s">
        <v>8348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 s="12">
        <v>1351304513</v>
      </c>
      <c r="J1959" s="12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90"/>
        <v>41209.098530092597</v>
      </c>
      <c r="P1959" s="10">
        <f t="shared" si="91"/>
        <v>41179.098530092597</v>
      </c>
      <c r="Q1959">
        <f t="shared" si="92"/>
        <v>2012</v>
      </c>
      <c r="R1959" t="s">
        <v>8348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 s="12">
        <v>1364078561</v>
      </c>
      <c r="J1960" s="12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90"/>
        <v>41356.94630787037</v>
      </c>
      <c r="P1960" s="10">
        <f t="shared" si="91"/>
        <v>41326.987974537034</v>
      </c>
      <c r="Q1960">
        <f t="shared" si="92"/>
        <v>2013</v>
      </c>
      <c r="R1960" t="s">
        <v>8348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 s="12">
        <v>1412121600</v>
      </c>
      <c r="J1961" s="12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90"/>
        <v>41913</v>
      </c>
      <c r="P1961" s="10">
        <f t="shared" si="91"/>
        <v>41871.845601851848</v>
      </c>
      <c r="Q1961">
        <f t="shared" si="92"/>
        <v>2014</v>
      </c>
      <c r="R1961" t="s">
        <v>8348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 s="12">
        <v>1419151341</v>
      </c>
      <c r="J1962" s="1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90"/>
        <v>41994.362743055557</v>
      </c>
      <c r="P1962" s="10">
        <f t="shared" si="91"/>
        <v>41964.362743055557</v>
      </c>
      <c r="Q1962">
        <f t="shared" si="92"/>
        <v>2014</v>
      </c>
      <c r="R1962" t="s">
        <v>8348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 s="12">
        <v>1349495940</v>
      </c>
      <c r="J1963" s="12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90"/>
        <v>41188.165972222225</v>
      </c>
      <c r="P1963" s="10">
        <f t="shared" si="91"/>
        <v>41148.194641203707</v>
      </c>
      <c r="Q1963">
        <f t="shared" si="92"/>
        <v>2012</v>
      </c>
      <c r="R1963" t="s">
        <v>8348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 s="12">
        <v>1400006636</v>
      </c>
      <c r="J1964" s="12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90"/>
        <v>41772.780509259261</v>
      </c>
      <c r="P1964" s="10">
        <f t="shared" si="91"/>
        <v>41742.780509259261</v>
      </c>
      <c r="Q1964">
        <f t="shared" si="92"/>
        <v>2014</v>
      </c>
      <c r="R1964" t="s">
        <v>8348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 s="12">
        <v>1410862734</v>
      </c>
      <c r="J1965" s="12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90"/>
        <v>41898.429791666669</v>
      </c>
      <c r="P1965" s="10">
        <f t="shared" si="91"/>
        <v>41863.429791666669</v>
      </c>
      <c r="Q1965">
        <f t="shared" si="92"/>
        <v>2014</v>
      </c>
      <c r="R1965" t="s">
        <v>8348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 s="12">
        <v>1461306772</v>
      </c>
      <c r="J1966" s="12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90"/>
        <v>42482.272824074069</v>
      </c>
      <c r="P1966" s="10">
        <f t="shared" si="91"/>
        <v>42452.272824074069</v>
      </c>
      <c r="Q1966">
        <f t="shared" si="92"/>
        <v>2016</v>
      </c>
      <c r="R1966" t="s">
        <v>8348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 s="12">
        <v>1326330000</v>
      </c>
      <c r="J1967" s="12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90"/>
        <v>40920.041666666664</v>
      </c>
      <c r="P1967" s="10">
        <f t="shared" si="91"/>
        <v>40898.089236111111</v>
      </c>
      <c r="Q1967">
        <f t="shared" si="92"/>
        <v>2011</v>
      </c>
      <c r="R1967" t="s">
        <v>8348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 s="12">
        <v>1408021098</v>
      </c>
      <c r="J1968" s="12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90"/>
        <v>41865.540486111109</v>
      </c>
      <c r="P1968" s="10">
        <f t="shared" si="91"/>
        <v>41835.540486111109</v>
      </c>
      <c r="Q1968">
        <f t="shared" si="92"/>
        <v>2014</v>
      </c>
      <c r="R1968" t="s">
        <v>8348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 s="12">
        <v>1398959729</v>
      </c>
      <c r="J1969" s="12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90"/>
        <v>41760.663530092592</v>
      </c>
      <c r="P1969" s="10">
        <f t="shared" si="91"/>
        <v>41730.663530092592</v>
      </c>
      <c r="Q1969">
        <f t="shared" si="92"/>
        <v>2014</v>
      </c>
      <c r="R1969" t="s">
        <v>8348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 s="12">
        <v>1480777515</v>
      </c>
      <c r="J1970" s="12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90"/>
        <v>42707.628645833334</v>
      </c>
      <c r="P1970" s="10">
        <f t="shared" si="91"/>
        <v>42676.586979166663</v>
      </c>
      <c r="Q1970">
        <f t="shared" si="92"/>
        <v>2016</v>
      </c>
      <c r="R1970" t="s">
        <v>8348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 s="12">
        <v>1470423668</v>
      </c>
      <c r="J1971" s="12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90"/>
        <v>42587.792453703703</v>
      </c>
      <c r="P1971" s="10">
        <f t="shared" si="91"/>
        <v>42557.792453703703</v>
      </c>
      <c r="Q1971">
        <f t="shared" si="92"/>
        <v>2016</v>
      </c>
      <c r="R1971" t="s">
        <v>8348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 s="12">
        <v>1366429101</v>
      </c>
      <c r="J1972" s="1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90"/>
        <v>41384.151631944442</v>
      </c>
      <c r="P1972" s="10">
        <f t="shared" si="91"/>
        <v>41324.193298611113</v>
      </c>
      <c r="Q1972">
        <f t="shared" si="92"/>
        <v>2013</v>
      </c>
      <c r="R1972" t="s">
        <v>8348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 s="12">
        <v>1384488000</v>
      </c>
      <c r="J1973" s="12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90"/>
        <v>41593.166666666664</v>
      </c>
      <c r="P1973" s="10">
        <f t="shared" si="91"/>
        <v>41561.500706018516</v>
      </c>
      <c r="Q1973">
        <f t="shared" si="92"/>
        <v>2013</v>
      </c>
      <c r="R1973" t="s">
        <v>8348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 s="12">
        <v>1353201444</v>
      </c>
      <c r="J1974" s="12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90"/>
        <v>41231.053749999999</v>
      </c>
      <c r="P1974" s="10">
        <f t="shared" si="91"/>
        <v>41201.012083333335</v>
      </c>
      <c r="Q1974">
        <f t="shared" si="92"/>
        <v>2012</v>
      </c>
      <c r="R1974" t="s">
        <v>8348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 s="12">
        <v>1470466800</v>
      </c>
      <c r="J1975" s="12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90"/>
        <v>42588.291666666672</v>
      </c>
      <c r="P1975" s="10">
        <f t="shared" si="91"/>
        <v>42549.722962962958</v>
      </c>
      <c r="Q1975">
        <f t="shared" si="92"/>
        <v>2016</v>
      </c>
      <c r="R1975" t="s">
        <v>8348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 s="12">
        <v>1376899269</v>
      </c>
      <c r="J1976" s="12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90"/>
        <v>41505.334131944444</v>
      </c>
      <c r="P1976" s="10">
        <f t="shared" si="91"/>
        <v>41445.334131944444</v>
      </c>
      <c r="Q1976">
        <f t="shared" si="92"/>
        <v>2013</v>
      </c>
      <c r="R1976" t="s">
        <v>8348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 s="12">
        <v>1362938851</v>
      </c>
      <c r="J1977" s="12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90"/>
        <v>41343.755219907405</v>
      </c>
      <c r="P1977" s="10">
        <f t="shared" si="91"/>
        <v>41313.755219907405</v>
      </c>
      <c r="Q1977">
        <f t="shared" si="92"/>
        <v>2013</v>
      </c>
      <c r="R1977" t="s">
        <v>8348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 s="12">
        <v>1373751325</v>
      </c>
      <c r="J1978" s="12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90"/>
        <v>41468.899594907409</v>
      </c>
      <c r="P1978" s="10">
        <f t="shared" si="91"/>
        <v>41438.899594907409</v>
      </c>
      <c r="Q1978">
        <f t="shared" si="92"/>
        <v>2013</v>
      </c>
      <c r="R1978" t="s">
        <v>8348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 s="12">
        <v>1450511940</v>
      </c>
      <c r="J1979" s="12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90"/>
        <v>42357.332638888889</v>
      </c>
      <c r="P1979" s="10">
        <f t="shared" si="91"/>
        <v>42311.216898148152</v>
      </c>
      <c r="Q1979">
        <f t="shared" si="92"/>
        <v>2015</v>
      </c>
      <c r="R1979" t="s">
        <v>8348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 s="12">
        <v>1339484400</v>
      </c>
      <c r="J1980" s="12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90"/>
        <v>41072.291666666664</v>
      </c>
      <c r="P1980" s="10">
        <f t="shared" si="91"/>
        <v>41039.225601851853</v>
      </c>
      <c r="Q1980">
        <f t="shared" si="92"/>
        <v>2012</v>
      </c>
      <c r="R1980" t="s">
        <v>8348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 s="12">
        <v>1447909140</v>
      </c>
      <c r="J1981" s="12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90"/>
        <v>42327.207638888889</v>
      </c>
      <c r="P1981" s="10">
        <f t="shared" si="91"/>
        <v>42290.460023148145</v>
      </c>
      <c r="Q1981">
        <f t="shared" si="92"/>
        <v>2015</v>
      </c>
      <c r="R1981" t="s">
        <v>8348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 s="12">
        <v>1459684862</v>
      </c>
      <c r="J1982" s="1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90"/>
        <v>42463.500717592593</v>
      </c>
      <c r="P1982" s="10">
        <f t="shared" si="91"/>
        <v>42423.542384259257</v>
      </c>
      <c r="Q1982">
        <f t="shared" si="92"/>
        <v>2016</v>
      </c>
      <c r="R1982" t="s">
        <v>8348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 s="12">
        <v>1404926665</v>
      </c>
      <c r="J1983" s="12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90"/>
        <v>41829.725289351853</v>
      </c>
      <c r="P1983" s="10">
        <f t="shared" si="91"/>
        <v>41799.725289351853</v>
      </c>
      <c r="Q1983">
        <f t="shared" si="92"/>
        <v>2014</v>
      </c>
      <c r="R1983" t="s">
        <v>8348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 s="12">
        <v>1480863887</v>
      </c>
      <c r="J1984" s="12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90"/>
        <v>42708.628321759257</v>
      </c>
      <c r="P1984" s="10">
        <f t="shared" si="91"/>
        <v>42678.586655092593</v>
      </c>
      <c r="Q1984">
        <f t="shared" si="92"/>
        <v>2016</v>
      </c>
      <c r="R1984" t="s">
        <v>8348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 s="12">
        <v>1472799600</v>
      </c>
      <c r="J1985" s="12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90"/>
        <v>42615.291666666672</v>
      </c>
      <c r="P1985" s="10">
        <f t="shared" si="91"/>
        <v>42593.011782407411</v>
      </c>
      <c r="Q1985">
        <f t="shared" si="92"/>
        <v>2016</v>
      </c>
      <c r="R1985" t="s">
        <v>8348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 s="12">
        <v>1417377481</v>
      </c>
      <c r="J1986" s="12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90"/>
        <v>41973.831956018519</v>
      </c>
      <c r="P1986" s="10">
        <f t="shared" si="91"/>
        <v>41913.790289351848</v>
      </c>
      <c r="Q1986">
        <f t="shared" si="92"/>
        <v>2014</v>
      </c>
      <c r="R1986" t="s">
        <v>8348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 s="12">
        <v>1470178800</v>
      </c>
      <c r="J1987" s="12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93">DATE(1970,1,1)+I1987/86400</f>
        <v>42584.958333333328</v>
      </c>
      <c r="P1987" s="10">
        <f t="shared" ref="P1987:P2050" si="94">DATE(1970,1,1)+J1987/86400</f>
        <v>42555.698738425926</v>
      </c>
      <c r="Q1987">
        <f t="shared" ref="Q1987:Q2050" si="95">YEAR(P:P)</f>
        <v>2016</v>
      </c>
      <c r="R1987" t="s">
        <v>8348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 s="12">
        <v>1457947483</v>
      </c>
      <c r="J1988" s="12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93"/>
        <v>42443.392164351855</v>
      </c>
      <c r="P1988" s="10">
        <f t="shared" si="94"/>
        <v>42413.433831018519</v>
      </c>
      <c r="Q1988">
        <f t="shared" si="95"/>
        <v>2016</v>
      </c>
      <c r="R1988" t="s">
        <v>8348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 s="12">
        <v>1425223276</v>
      </c>
      <c r="J1989" s="12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93"/>
        <v>42064.639768518522</v>
      </c>
      <c r="P1989" s="10">
        <f t="shared" si="94"/>
        <v>42034.639768518522</v>
      </c>
      <c r="Q1989">
        <f t="shared" si="95"/>
        <v>2015</v>
      </c>
      <c r="R1989" t="s">
        <v>8348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 s="12">
        <v>1440094742</v>
      </c>
      <c r="J1990" s="12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93"/>
        <v>42236.763217592597</v>
      </c>
      <c r="P1990" s="10">
        <f t="shared" si="94"/>
        <v>42206.763217592597</v>
      </c>
      <c r="Q1990">
        <f t="shared" si="95"/>
        <v>2015</v>
      </c>
      <c r="R1990" t="s">
        <v>8348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 s="12">
        <v>1481473208</v>
      </c>
      <c r="J1991" s="12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93"/>
        <v>42715.680648148147</v>
      </c>
      <c r="P1991" s="10">
        <f t="shared" si="94"/>
        <v>42685.680648148147</v>
      </c>
      <c r="Q1991">
        <f t="shared" si="95"/>
        <v>2016</v>
      </c>
      <c r="R1991" t="s">
        <v>8348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 s="12">
        <v>1455338532</v>
      </c>
      <c r="J1992" s="1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93"/>
        <v>42413.195972222224</v>
      </c>
      <c r="P1992" s="10">
        <f t="shared" si="94"/>
        <v>42398.195972222224</v>
      </c>
      <c r="Q1992">
        <f t="shared" si="95"/>
        <v>2016</v>
      </c>
      <c r="R1992" t="s">
        <v>8348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 s="12">
        <v>1435958786</v>
      </c>
      <c r="J1993" s="12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93"/>
        <v>42188.89335648148</v>
      </c>
      <c r="P1993" s="10">
        <f t="shared" si="94"/>
        <v>42167.89335648148</v>
      </c>
      <c r="Q1993">
        <f t="shared" si="95"/>
        <v>2015</v>
      </c>
      <c r="R1993" t="s">
        <v>8348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 s="12">
        <v>1424229991</v>
      </c>
      <c r="J1994" s="12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93"/>
        <v>42053.143414351856</v>
      </c>
      <c r="P1994" s="10">
        <f t="shared" si="94"/>
        <v>42023.143414351856</v>
      </c>
      <c r="Q1994">
        <f t="shared" si="95"/>
        <v>2015</v>
      </c>
      <c r="R1994" t="s">
        <v>8348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 s="12">
        <v>1450706837</v>
      </c>
      <c r="J1995" s="12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93"/>
        <v>42359.588391203702</v>
      </c>
      <c r="P1995" s="10">
        <f t="shared" si="94"/>
        <v>42329.588391203702</v>
      </c>
      <c r="Q1995">
        <f t="shared" si="95"/>
        <v>2015</v>
      </c>
      <c r="R1995" t="s">
        <v>8348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 s="12">
        <v>1481072942</v>
      </c>
      <c r="J1996" s="12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93"/>
        <v>42711.047939814816</v>
      </c>
      <c r="P1996" s="10">
        <f t="shared" si="94"/>
        <v>42651.006273148145</v>
      </c>
      <c r="Q1996">
        <f t="shared" si="95"/>
        <v>2016</v>
      </c>
      <c r="R1996" t="s">
        <v>8348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 s="12">
        <v>1437082736</v>
      </c>
      <c r="J1997" s="12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93"/>
        <v>42201.902037037042</v>
      </c>
      <c r="P1997" s="10">
        <f t="shared" si="94"/>
        <v>42181.902037037042</v>
      </c>
      <c r="Q1997">
        <f t="shared" si="95"/>
        <v>2015</v>
      </c>
      <c r="R1997" t="s">
        <v>8348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 s="12">
        <v>1405021211</v>
      </c>
      <c r="J1998" s="12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93"/>
        <v>41830.819571759261</v>
      </c>
      <c r="P1998" s="10">
        <f t="shared" si="94"/>
        <v>41800.819571759261</v>
      </c>
      <c r="Q1998">
        <f t="shared" si="95"/>
        <v>2014</v>
      </c>
      <c r="R1998" t="s">
        <v>8348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 s="12">
        <v>1409091612</v>
      </c>
      <c r="J1999" s="12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93"/>
        <v>41877.930694444447</v>
      </c>
      <c r="P1999" s="10">
        <f t="shared" si="94"/>
        <v>41847.930694444447</v>
      </c>
      <c r="Q1999">
        <f t="shared" si="95"/>
        <v>2014</v>
      </c>
      <c r="R1999" t="s">
        <v>8348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 s="12">
        <v>1406861438</v>
      </c>
      <c r="J2000" s="12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93"/>
        <v>41852.118495370371</v>
      </c>
      <c r="P2000" s="10">
        <f t="shared" si="94"/>
        <v>41807.118495370371</v>
      </c>
      <c r="Q2000">
        <f t="shared" si="95"/>
        <v>2014</v>
      </c>
      <c r="R2000" t="s">
        <v>8348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 s="12">
        <v>1415882108</v>
      </c>
      <c r="J2001" s="12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93"/>
        <v>41956.524398148147</v>
      </c>
      <c r="P2001" s="10">
        <f t="shared" si="94"/>
        <v>41926.482731481483</v>
      </c>
      <c r="Q2001">
        <f t="shared" si="95"/>
        <v>2014</v>
      </c>
      <c r="R2001" t="s">
        <v>8348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 s="12">
        <v>1452120613</v>
      </c>
      <c r="J2002" s="1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93"/>
        <v>42375.951539351852</v>
      </c>
      <c r="P2002" s="10">
        <f t="shared" si="94"/>
        <v>42345.951539351852</v>
      </c>
      <c r="Q2002">
        <f t="shared" si="95"/>
        <v>2015</v>
      </c>
      <c r="R2002" t="s">
        <v>8348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 s="12">
        <v>1434139200</v>
      </c>
      <c r="J2003" s="12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93"/>
        <v>42167.833333333328</v>
      </c>
      <c r="P2003" s="10">
        <f t="shared" si="94"/>
        <v>42136.209675925929</v>
      </c>
      <c r="Q2003">
        <f t="shared" si="95"/>
        <v>2015</v>
      </c>
      <c r="R2003" t="s">
        <v>8348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 s="12">
        <v>1485191143</v>
      </c>
      <c r="J2004" s="12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93"/>
        <v>42758.71230324074</v>
      </c>
      <c r="P2004" s="10">
        <f t="shared" si="94"/>
        <v>42728.71230324074</v>
      </c>
      <c r="Q2004">
        <f t="shared" si="95"/>
        <v>2016</v>
      </c>
      <c r="R2004" t="s">
        <v>8348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 s="12">
        <v>1278111600</v>
      </c>
      <c r="J2005" s="12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93"/>
        <v>40361.958333333336</v>
      </c>
      <c r="P2005" s="10">
        <f t="shared" si="94"/>
        <v>40347.125601851854</v>
      </c>
      <c r="Q2005">
        <f t="shared" si="95"/>
        <v>2010</v>
      </c>
      <c r="R2005" t="s">
        <v>8348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 s="12">
        <v>1405002663</v>
      </c>
      <c r="J2006" s="12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93"/>
        <v>41830.604895833334</v>
      </c>
      <c r="P2006" s="10">
        <f t="shared" si="94"/>
        <v>41800.604895833334</v>
      </c>
      <c r="Q2006">
        <f t="shared" si="95"/>
        <v>2014</v>
      </c>
      <c r="R2006" t="s">
        <v>8348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 s="12">
        <v>1381895940</v>
      </c>
      <c r="J2007" s="12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93"/>
        <v>41563.165972222225</v>
      </c>
      <c r="P2007" s="10">
        <f t="shared" si="94"/>
        <v>41535.812708333331</v>
      </c>
      <c r="Q2007">
        <f t="shared" si="95"/>
        <v>2013</v>
      </c>
      <c r="R2007" t="s">
        <v>8348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 s="12">
        <v>1417611645</v>
      </c>
      <c r="J2008" s="12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93"/>
        <v>41976.542187500003</v>
      </c>
      <c r="P2008" s="10">
        <f t="shared" si="94"/>
        <v>41941.500520833331</v>
      </c>
      <c r="Q2008">
        <f t="shared" si="95"/>
        <v>2014</v>
      </c>
      <c r="R2008" t="s">
        <v>8348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 s="12">
        <v>1282622400</v>
      </c>
      <c r="J2009" s="12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93"/>
        <v>40414.166666666664</v>
      </c>
      <c r="P2009" s="10">
        <f t="shared" si="94"/>
        <v>40347.837800925925</v>
      </c>
      <c r="Q2009">
        <f t="shared" si="95"/>
        <v>2010</v>
      </c>
      <c r="R2009" t="s">
        <v>8348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 s="12">
        <v>1316442622</v>
      </c>
      <c r="J2010" s="12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93"/>
        <v>40805.604421296295</v>
      </c>
      <c r="P2010" s="10">
        <f t="shared" si="94"/>
        <v>40761.604421296295</v>
      </c>
      <c r="Q2010">
        <f t="shared" si="95"/>
        <v>2011</v>
      </c>
      <c r="R2010" t="s">
        <v>8348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 s="12">
        <v>1479890743</v>
      </c>
      <c r="J2011" s="12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93"/>
        <v>42697.365081018521</v>
      </c>
      <c r="P2011" s="10">
        <f t="shared" si="94"/>
        <v>42661.323414351849</v>
      </c>
      <c r="Q2011">
        <f t="shared" si="95"/>
        <v>2016</v>
      </c>
      <c r="R2011" t="s">
        <v>8348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 s="12">
        <v>1471564491</v>
      </c>
      <c r="J2012" s="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93"/>
        <v>42600.996423611112</v>
      </c>
      <c r="P2012" s="10">
        <f t="shared" si="94"/>
        <v>42570.996423611112</v>
      </c>
      <c r="Q2012">
        <f t="shared" si="95"/>
        <v>2016</v>
      </c>
      <c r="R2012" t="s">
        <v>8348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 s="12">
        <v>1452553200</v>
      </c>
      <c r="J2013" s="12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93"/>
        <v>42380.958333333328</v>
      </c>
      <c r="P2013" s="10">
        <f t="shared" si="94"/>
        <v>42347.358483796299</v>
      </c>
      <c r="Q2013">
        <f t="shared" si="95"/>
        <v>2015</v>
      </c>
      <c r="R2013" t="s">
        <v>8348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 s="12">
        <v>1423165441</v>
      </c>
      <c r="J2014" s="12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93"/>
        <v>42040.822233796294</v>
      </c>
      <c r="P2014" s="10">
        <f t="shared" si="94"/>
        <v>42010.822233796294</v>
      </c>
      <c r="Q2014">
        <f t="shared" si="95"/>
        <v>2015</v>
      </c>
      <c r="R2014" t="s">
        <v>8348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 s="12">
        <v>1468019014</v>
      </c>
      <c r="J2015" s="12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93"/>
        <v>42559.960810185185</v>
      </c>
      <c r="P2015" s="10">
        <f t="shared" si="94"/>
        <v>42499.960810185185</v>
      </c>
      <c r="Q2015">
        <f t="shared" si="95"/>
        <v>2016</v>
      </c>
      <c r="R2015" t="s">
        <v>8348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 s="12">
        <v>1364184539</v>
      </c>
      <c r="J2016" s="12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93"/>
        <v>41358.172905092593</v>
      </c>
      <c r="P2016" s="10">
        <f t="shared" si="94"/>
        <v>41324.214571759258</v>
      </c>
      <c r="Q2016">
        <f t="shared" si="95"/>
        <v>2013</v>
      </c>
      <c r="R2016" t="s">
        <v>8348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 s="12">
        <v>1315602163</v>
      </c>
      <c r="J2017" s="12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93"/>
        <v>40795.876886574071</v>
      </c>
      <c r="P2017" s="10">
        <f t="shared" si="94"/>
        <v>40765.876886574071</v>
      </c>
      <c r="Q2017">
        <f t="shared" si="95"/>
        <v>2011</v>
      </c>
      <c r="R2017" t="s">
        <v>8348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 s="12">
        <v>1362863299</v>
      </c>
      <c r="J2018" s="12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93"/>
        <v>41342.880775462967</v>
      </c>
      <c r="P2018" s="10">
        <f t="shared" si="94"/>
        <v>41312.880775462967</v>
      </c>
      <c r="Q2018">
        <f t="shared" si="95"/>
        <v>2013</v>
      </c>
      <c r="R2018" t="s">
        <v>8348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 s="12">
        <v>1332561600</v>
      </c>
      <c r="J2019" s="12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93"/>
        <v>40992.166666666664</v>
      </c>
      <c r="P2019" s="10">
        <f t="shared" si="94"/>
        <v>40961.057349537034</v>
      </c>
      <c r="Q2019">
        <f t="shared" si="95"/>
        <v>2012</v>
      </c>
      <c r="R2019" t="s">
        <v>8348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 s="12">
        <v>1439455609</v>
      </c>
      <c r="J2020" s="12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93"/>
        <v>42229.365844907406</v>
      </c>
      <c r="P2020" s="10">
        <f t="shared" si="94"/>
        <v>42199.365844907406</v>
      </c>
      <c r="Q2020">
        <f t="shared" si="95"/>
        <v>2015</v>
      </c>
      <c r="R2020" t="s">
        <v>8348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 s="12">
        <v>1474563621</v>
      </c>
      <c r="J2021" s="12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93"/>
        <v>42635.70857638889</v>
      </c>
      <c r="P2021" s="10">
        <f t="shared" si="94"/>
        <v>42605.70857638889</v>
      </c>
      <c r="Q2021">
        <f t="shared" si="95"/>
        <v>2016</v>
      </c>
      <c r="R2021" t="s">
        <v>8348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 s="12">
        <v>1400108640</v>
      </c>
      <c r="J2022" s="1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93"/>
        <v>41773.961111111115</v>
      </c>
      <c r="P2022" s="10">
        <f t="shared" si="94"/>
        <v>41737.097500000003</v>
      </c>
      <c r="Q2022">
        <f t="shared" si="95"/>
        <v>2014</v>
      </c>
      <c r="R2022" t="s">
        <v>8348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 s="12">
        <v>1411522897</v>
      </c>
      <c r="J2023" s="12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93"/>
        <v>41906.070567129631</v>
      </c>
      <c r="P2023" s="10">
        <f t="shared" si="94"/>
        <v>41861.070567129631</v>
      </c>
      <c r="Q2023">
        <f t="shared" si="95"/>
        <v>2014</v>
      </c>
      <c r="R2023" t="s">
        <v>8348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 s="12">
        <v>1465652372</v>
      </c>
      <c r="J2024" s="12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93"/>
        <v>42532.569120370375</v>
      </c>
      <c r="P2024" s="10">
        <f t="shared" si="94"/>
        <v>42502.569120370375</v>
      </c>
      <c r="Q2024">
        <f t="shared" si="95"/>
        <v>2016</v>
      </c>
      <c r="R2024" t="s">
        <v>8348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 s="12">
        <v>1434017153</v>
      </c>
      <c r="J2025" s="12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93"/>
        <v>42166.420752314814</v>
      </c>
      <c r="P2025" s="10">
        <f t="shared" si="94"/>
        <v>42136.420752314814</v>
      </c>
      <c r="Q2025">
        <f t="shared" si="95"/>
        <v>2015</v>
      </c>
      <c r="R2025" t="s">
        <v>8348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 s="12">
        <v>1344826800</v>
      </c>
      <c r="J2026" s="12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93"/>
        <v>41134.125</v>
      </c>
      <c r="P2026" s="10">
        <f t="shared" si="94"/>
        <v>41099.966944444444</v>
      </c>
      <c r="Q2026">
        <f t="shared" si="95"/>
        <v>2012</v>
      </c>
      <c r="R2026" t="s">
        <v>8348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 s="12">
        <v>1433996746</v>
      </c>
      <c r="J2027" s="12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93"/>
        <v>42166.184560185182</v>
      </c>
      <c r="P2027" s="10">
        <f t="shared" si="94"/>
        <v>42136.184560185182</v>
      </c>
      <c r="Q2027">
        <f t="shared" si="95"/>
        <v>2015</v>
      </c>
      <c r="R2027" t="s">
        <v>8348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 s="12">
        <v>1398052740</v>
      </c>
      <c r="J2028" s="12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93"/>
        <v>41750.165972222225</v>
      </c>
      <c r="P2028" s="10">
        <f t="shared" si="94"/>
        <v>41704.735937500001</v>
      </c>
      <c r="Q2028">
        <f t="shared" si="95"/>
        <v>2014</v>
      </c>
      <c r="R2028" t="s">
        <v>8348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 s="12">
        <v>1427740319</v>
      </c>
      <c r="J2029" s="12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93"/>
        <v>42093.772210648152</v>
      </c>
      <c r="P2029" s="10">
        <f t="shared" si="94"/>
        <v>42048.813877314809</v>
      </c>
      <c r="Q2029">
        <f t="shared" si="95"/>
        <v>2015</v>
      </c>
      <c r="R2029" t="s">
        <v>8348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 s="12">
        <v>1268690100</v>
      </c>
      <c r="J2030" s="12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93"/>
        <v>40252.913194444445</v>
      </c>
      <c r="P2030" s="10">
        <f t="shared" si="94"/>
        <v>40215.919050925928</v>
      </c>
      <c r="Q2030">
        <f t="shared" si="95"/>
        <v>2010</v>
      </c>
      <c r="R2030" t="s">
        <v>8348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 s="12">
        <v>1409099481</v>
      </c>
      <c r="J2031" s="12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93"/>
        <v>41878.021770833337</v>
      </c>
      <c r="P2031" s="10">
        <f t="shared" si="94"/>
        <v>41848.021770833337</v>
      </c>
      <c r="Q2031">
        <f t="shared" si="95"/>
        <v>2014</v>
      </c>
      <c r="R2031" t="s">
        <v>8348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 s="12">
        <v>1354233296</v>
      </c>
      <c r="J2032" s="1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93"/>
        <v>41242.996481481481</v>
      </c>
      <c r="P2032" s="10">
        <f t="shared" si="94"/>
        <v>41212.996481481481</v>
      </c>
      <c r="Q2032">
        <f t="shared" si="95"/>
        <v>2012</v>
      </c>
      <c r="R2032" t="s">
        <v>8348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 s="12">
        <v>1420765200</v>
      </c>
      <c r="J2033" s="12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93"/>
        <v>42013.041666666672</v>
      </c>
      <c r="P2033" s="10">
        <f t="shared" si="94"/>
        <v>41975.329317129625</v>
      </c>
      <c r="Q2033">
        <f t="shared" si="95"/>
        <v>2014</v>
      </c>
      <c r="R2033" t="s">
        <v>8348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 s="12">
        <v>1481778000</v>
      </c>
      <c r="J2034" s="12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93"/>
        <v>42719.208333333328</v>
      </c>
      <c r="P2034" s="10">
        <f t="shared" si="94"/>
        <v>42689.565671296295</v>
      </c>
      <c r="Q2034">
        <f t="shared" si="95"/>
        <v>2016</v>
      </c>
      <c r="R2034" t="s">
        <v>8348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 s="12">
        <v>1398477518</v>
      </c>
      <c r="J2035" s="12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93"/>
        <v>41755.082384259258</v>
      </c>
      <c r="P2035" s="10">
        <f t="shared" si="94"/>
        <v>41725.082384259258</v>
      </c>
      <c r="Q2035">
        <f t="shared" si="95"/>
        <v>2014</v>
      </c>
      <c r="R2035" t="s">
        <v>8348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 s="12">
        <v>1430981880</v>
      </c>
      <c r="J2036" s="12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93"/>
        <v>42131.290277777778</v>
      </c>
      <c r="P2036" s="10">
        <f t="shared" si="94"/>
        <v>42076.130011574074</v>
      </c>
      <c r="Q2036">
        <f t="shared" si="95"/>
        <v>2015</v>
      </c>
      <c r="R2036" t="s">
        <v>8348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 s="12">
        <v>1450486800</v>
      </c>
      <c r="J2037" s="12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93"/>
        <v>42357.041666666672</v>
      </c>
      <c r="P2037" s="10">
        <f t="shared" si="94"/>
        <v>42311.625081018516</v>
      </c>
      <c r="Q2037">
        <f t="shared" si="95"/>
        <v>2015</v>
      </c>
      <c r="R2037" t="s">
        <v>8348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 s="12">
        <v>1399668319</v>
      </c>
      <c r="J2038" s="12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93"/>
        <v>41768.864803240736</v>
      </c>
      <c r="P2038" s="10">
        <f t="shared" si="94"/>
        <v>41738.864803240736</v>
      </c>
      <c r="Q2038">
        <f t="shared" si="95"/>
        <v>2014</v>
      </c>
      <c r="R2038" t="s">
        <v>8348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 s="12">
        <v>1388383353</v>
      </c>
      <c r="J2039" s="12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93"/>
        <v>41638.251770833333</v>
      </c>
      <c r="P2039" s="10">
        <f t="shared" si="94"/>
        <v>41578.210104166668</v>
      </c>
      <c r="Q2039">
        <f t="shared" si="95"/>
        <v>2013</v>
      </c>
      <c r="R2039" t="s">
        <v>8348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 s="12">
        <v>1372701600</v>
      </c>
      <c r="J2040" s="12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93"/>
        <v>41456.75</v>
      </c>
      <c r="P2040" s="10">
        <f t="shared" si="94"/>
        <v>41424.27107638889</v>
      </c>
      <c r="Q2040">
        <f t="shared" si="95"/>
        <v>2013</v>
      </c>
      <c r="R2040" t="s">
        <v>8348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 s="12">
        <v>1480568340</v>
      </c>
      <c r="J2041" s="12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93"/>
        <v>42705.207638888889</v>
      </c>
      <c r="P2041" s="10">
        <f t="shared" si="94"/>
        <v>42675.438946759255</v>
      </c>
      <c r="Q2041">
        <f t="shared" si="95"/>
        <v>2016</v>
      </c>
      <c r="R2041" t="s">
        <v>8348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 s="12">
        <v>1384557303</v>
      </c>
      <c r="J2042" s="1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93"/>
        <v>41593.968784722223</v>
      </c>
      <c r="P2042" s="10">
        <f t="shared" si="94"/>
        <v>41578.927118055552</v>
      </c>
      <c r="Q2042">
        <f t="shared" si="95"/>
        <v>2013</v>
      </c>
      <c r="R2042" t="s">
        <v>8348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 s="12">
        <v>1478785027</v>
      </c>
      <c r="J2043" s="12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93"/>
        <v>42684.567442129628</v>
      </c>
      <c r="P2043" s="10">
        <f t="shared" si="94"/>
        <v>42654.525775462964</v>
      </c>
      <c r="Q2043">
        <f t="shared" si="95"/>
        <v>2016</v>
      </c>
      <c r="R2043" t="s">
        <v>8348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 s="12">
        <v>1453481974</v>
      </c>
      <c r="J2044" s="12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93"/>
        <v>42391.708032407405</v>
      </c>
      <c r="P2044" s="10">
        <f t="shared" si="94"/>
        <v>42331.708032407405</v>
      </c>
      <c r="Q2044">
        <f t="shared" si="95"/>
        <v>2015</v>
      </c>
      <c r="R2044" t="s">
        <v>8348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 s="12">
        <v>1481432340</v>
      </c>
      <c r="J2045" s="12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93"/>
        <v>42715.207638888889</v>
      </c>
      <c r="P2045" s="10">
        <f t="shared" si="94"/>
        <v>42661.176817129628</v>
      </c>
      <c r="Q2045">
        <f t="shared" si="95"/>
        <v>2016</v>
      </c>
      <c r="R2045" t="s">
        <v>8348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 s="12">
        <v>1434212714</v>
      </c>
      <c r="J2046" s="12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93"/>
        <v>42168.684189814812</v>
      </c>
      <c r="P2046" s="10">
        <f t="shared" si="94"/>
        <v>42138.684189814812</v>
      </c>
      <c r="Q2046">
        <f t="shared" si="95"/>
        <v>2015</v>
      </c>
      <c r="R2046" t="s">
        <v>8348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 s="12">
        <v>1341799647</v>
      </c>
      <c r="J2047" s="12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93"/>
        <v>41099.088506944448</v>
      </c>
      <c r="P2047" s="10">
        <f t="shared" si="94"/>
        <v>41069.088506944448</v>
      </c>
      <c r="Q2047">
        <f t="shared" si="95"/>
        <v>2012</v>
      </c>
      <c r="R2047" t="s">
        <v>8348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 s="12">
        <v>1369282044</v>
      </c>
      <c r="J2048" s="12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93"/>
        <v>41417.171805555554</v>
      </c>
      <c r="P2048" s="10">
        <f t="shared" si="94"/>
        <v>41387.171805555554</v>
      </c>
      <c r="Q2048">
        <f t="shared" si="95"/>
        <v>2013</v>
      </c>
      <c r="R2048" t="s">
        <v>8348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 s="12">
        <v>1429228800</v>
      </c>
      <c r="J2049" s="12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93"/>
        <v>42111</v>
      </c>
      <c r="P2049" s="10">
        <f t="shared" si="94"/>
        <v>42081.903587962966</v>
      </c>
      <c r="Q2049">
        <f t="shared" si="95"/>
        <v>2015</v>
      </c>
      <c r="R2049" t="s">
        <v>8348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 s="12">
        <v>1369323491</v>
      </c>
      <c r="J2050" s="12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93"/>
        <v>41417.651516203703</v>
      </c>
      <c r="P2050" s="10">
        <f t="shared" si="94"/>
        <v>41387.651516203703</v>
      </c>
      <c r="Q2050">
        <f t="shared" si="95"/>
        <v>2013</v>
      </c>
      <c r="R2050" t="s">
        <v>8348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 s="12">
        <v>1386025140</v>
      </c>
      <c r="J2051" s="12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96">DATE(1970,1,1)+I2051/86400</f>
        <v>41610.957638888889</v>
      </c>
      <c r="P2051" s="10">
        <f t="shared" ref="P2051:P2114" si="97">DATE(1970,1,1)+J2051/86400</f>
        <v>41575.527349537035</v>
      </c>
      <c r="Q2051">
        <f t="shared" ref="Q2051:Q2114" si="98">YEAR(P:P)</f>
        <v>2013</v>
      </c>
      <c r="R2051" t="s">
        <v>8348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 s="12">
        <v>1433036578</v>
      </c>
      <c r="J2052" s="1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96"/>
        <v>42155.071504629625</v>
      </c>
      <c r="P2052" s="10">
        <f t="shared" si="97"/>
        <v>42115.071504629625</v>
      </c>
      <c r="Q2052">
        <f t="shared" si="98"/>
        <v>2015</v>
      </c>
      <c r="R2052" t="s">
        <v>8348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 s="12">
        <v>1388017937</v>
      </c>
      <c r="J2053" s="12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96"/>
        <v>41634.022418981483</v>
      </c>
      <c r="P2053" s="10">
        <f t="shared" si="97"/>
        <v>41604.022418981483</v>
      </c>
      <c r="Q2053">
        <f t="shared" si="98"/>
        <v>2013</v>
      </c>
      <c r="R2053" t="s">
        <v>8348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 s="12">
        <v>1455933653</v>
      </c>
      <c r="J2054" s="12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96"/>
        <v>42420.08394675926</v>
      </c>
      <c r="P2054" s="10">
        <f t="shared" si="97"/>
        <v>42375.08394675926</v>
      </c>
      <c r="Q2054">
        <f t="shared" si="98"/>
        <v>2016</v>
      </c>
      <c r="R2054" t="s">
        <v>8348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 s="12">
        <v>1448466551</v>
      </c>
      <c r="J2055" s="12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96"/>
        <v>42333.659155092595</v>
      </c>
      <c r="P2055" s="10">
        <f t="shared" si="97"/>
        <v>42303.617488425924</v>
      </c>
      <c r="Q2055">
        <f t="shared" si="98"/>
        <v>2015</v>
      </c>
      <c r="R2055" t="s">
        <v>8348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 s="12">
        <v>1399033810</v>
      </c>
      <c r="J2056" s="12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96"/>
        <v>41761.520949074074</v>
      </c>
      <c r="P2056" s="10">
        <f t="shared" si="97"/>
        <v>41731.520949074074</v>
      </c>
      <c r="Q2056">
        <f t="shared" si="98"/>
        <v>2014</v>
      </c>
      <c r="R2056" t="s">
        <v>8348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 s="12">
        <v>1417579200</v>
      </c>
      <c r="J2057" s="12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96"/>
        <v>41976.166666666672</v>
      </c>
      <c r="P2057" s="10">
        <f t="shared" si="97"/>
        <v>41946.674108796295</v>
      </c>
      <c r="Q2057">
        <f t="shared" si="98"/>
        <v>2014</v>
      </c>
      <c r="R2057" t="s">
        <v>8348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 s="12">
        <v>1366222542</v>
      </c>
      <c r="J2058" s="12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96"/>
        <v>41381.76090277778</v>
      </c>
      <c r="P2058" s="10">
        <f t="shared" si="97"/>
        <v>41351.76090277778</v>
      </c>
      <c r="Q2058">
        <f t="shared" si="98"/>
        <v>2013</v>
      </c>
      <c r="R2058" t="s">
        <v>8348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 s="12">
        <v>1456487532</v>
      </c>
      <c r="J2059" s="12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96"/>
        <v>42426.494583333333</v>
      </c>
      <c r="P2059" s="10">
        <f t="shared" si="97"/>
        <v>42396.494583333333</v>
      </c>
      <c r="Q2059">
        <f t="shared" si="98"/>
        <v>2016</v>
      </c>
      <c r="R2059" t="s">
        <v>8348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 s="12">
        <v>1425326400</v>
      </c>
      <c r="J2060" s="12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96"/>
        <v>42065.833333333328</v>
      </c>
      <c r="P2060" s="10">
        <f t="shared" si="97"/>
        <v>42026.370717592596</v>
      </c>
      <c r="Q2060">
        <f t="shared" si="98"/>
        <v>2015</v>
      </c>
      <c r="R2060" t="s">
        <v>8348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 s="12">
        <v>1454277540</v>
      </c>
      <c r="J2061" s="12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96"/>
        <v>42400.915972222225</v>
      </c>
      <c r="P2061" s="10">
        <f t="shared" si="97"/>
        <v>42361.602476851855</v>
      </c>
      <c r="Q2061">
        <f t="shared" si="98"/>
        <v>2015</v>
      </c>
      <c r="R2061" t="s">
        <v>8348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 s="12">
        <v>1406129150</v>
      </c>
      <c r="J2062" s="1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96"/>
        <v>41843.642939814818</v>
      </c>
      <c r="P2062" s="10">
        <f t="shared" si="97"/>
        <v>41783.642939814818</v>
      </c>
      <c r="Q2062">
        <f t="shared" si="98"/>
        <v>2014</v>
      </c>
      <c r="R2062" t="s">
        <v>8348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 s="12">
        <v>1483208454</v>
      </c>
      <c r="J2063" s="12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96"/>
        <v>42735.764513888891</v>
      </c>
      <c r="P2063" s="10">
        <f t="shared" si="97"/>
        <v>42705.764513888891</v>
      </c>
      <c r="Q2063">
        <f t="shared" si="98"/>
        <v>2016</v>
      </c>
      <c r="R2063" t="s">
        <v>8348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 s="12">
        <v>1458807098</v>
      </c>
      <c r="J2064" s="12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96"/>
        <v>42453.341412037036</v>
      </c>
      <c r="P2064" s="10">
        <f t="shared" si="97"/>
        <v>42423.3830787037</v>
      </c>
      <c r="Q2064">
        <f t="shared" si="98"/>
        <v>2016</v>
      </c>
      <c r="R2064" t="s">
        <v>8348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 s="12">
        <v>1463333701</v>
      </c>
      <c r="J2065" s="12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96"/>
        <v>42505.73265046296</v>
      </c>
      <c r="P2065" s="10">
        <f t="shared" si="97"/>
        <v>42472.73265046296</v>
      </c>
      <c r="Q2065">
        <f t="shared" si="98"/>
        <v>2016</v>
      </c>
      <c r="R2065" t="s">
        <v>8348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 s="12">
        <v>1370001600</v>
      </c>
      <c r="J2066" s="12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96"/>
        <v>41425.5</v>
      </c>
      <c r="P2066" s="10">
        <f t="shared" si="97"/>
        <v>41389.364849537036</v>
      </c>
      <c r="Q2066">
        <f t="shared" si="98"/>
        <v>2013</v>
      </c>
      <c r="R2066" t="s">
        <v>8348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 s="12">
        <v>1387958429</v>
      </c>
      <c r="J2067" s="12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96"/>
        <v>41633.333668981482</v>
      </c>
      <c r="P2067" s="10">
        <f t="shared" si="97"/>
        <v>41603.333668981482</v>
      </c>
      <c r="Q2067">
        <f t="shared" si="98"/>
        <v>2013</v>
      </c>
      <c r="R2067" t="s">
        <v>8348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 s="12">
        <v>1408818683</v>
      </c>
      <c r="J2068" s="12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96"/>
        <v>41874.771793981483</v>
      </c>
      <c r="P2068" s="10">
        <f t="shared" si="97"/>
        <v>41844.771793981483</v>
      </c>
      <c r="Q2068">
        <f t="shared" si="98"/>
        <v>2014</v>
      </c>
      <c r="R2068" t="s">
        <v>8348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 s="12">
        <v>1432499376</v>
      </c>
      <c r="J2069" s="12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96"/>
        <v>42148.853888888887</v>
      </c>
      <c r="P2069" s="10">
        <f t="shared" si="97"/>
        <v>42115.853888888887</v>
      </c>
      <c r="Q2069">
        <f t="shared" si="98"/>
        <v>2015</v>
      </c>
      <c r="R2069" t="s">
        <v>8348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 s="12">
        <v>1476994315</v>
      </c>
      <c r="J2070" s="12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96"/>
        <v>42663.841608796298</v>
      </c>
      <c r="P2070" s="10">
        <f t="shared" si="97"/>
        <v>42633.841608796298</v>
      </c>
      <c r="Q2070">
        <f t="shared" si="98"/>
        <v>2016</v>
      </c>
      <c r="R2070" t="s">
        <v>8348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 s="12">
        <v>1451776791</v>
      </c>
      <c r="J2071" s="12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96"/>
        <v>42371.972118055557</v>
      </c>
      <c r="P2071" s="10">
        <f t="shared" si="97"/>
        <v>42340.972118055557</v>
      </c>
      <c r="Q2071">
        <f t="shared" si="98"/>
        <v>2015</v>
      </c>
      <c r="R2071" t="s">
        <v>8348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 s="12">
        <v>1467128723</v>
      </c>
      <c r="J2072" s="1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96"/>
        <v>42549.6565162037</v>
      </c>
      <c r="P2072" s="10">
        <f t="shared" si="97"/>
        <v>42519.6565162037</v>
      </c>
      <c r="Q2072">
        <f t="shared" si="98"/>
        <v>2016</v>
      </c>
      <c r="R2072" t="s">
        <v>8348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 s="12">
        <v>1475390484</v>
      </c>
      <c r="J2073" s="12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96"/>
        <v>42645.278749999998</v>
      </c>
      <c r="P2073" s="10">
        <f t="shared" si="97"/>
        <v>42600.278749999998</v>
      </c>
      <c r="Q2073">
        <f t="shared" si="98"/>
        <v>2016</v>
      </c>
      <c r="R2073" t="s">
        <v>8348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 s="12">
        <v>1462629432</v>
      </c>
      <c r="J2074" s="12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96"/>
        <v>42497.581388888888</v>
      </c>
      <c r="P2074" s="10">
        <f t="shared" si="97"/>
        <v>42467.581388888888</v>
      </c>
      <c r="Q2074">
        <f t="shared" si="98"/>
        <v>2016</v>
      </c>
      <c r="R2074" t="s">
        <v>8348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 s="12">
        <v>1431100918</v>
      </c>
      <c r="J2075" s="12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96"/>
        <v>42132.668032407411</v>
      </c>
      <c r="P2075" s="10">
        <f t="shared" si="97"/>
        <v>42087.668032407411</v>
      </c>
      <c r="Q2075">
        <f t="shared" si="98"/>
        <v>2015</v>
      </c>
      <c r="R2075" t="s">
        <v>8348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 s="12">
        <v>1462564182</v>
      </c>
      <c r="J2076" s="12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96"/>
        <v>42496.826180555552</v>
      </c>
      <c r="P2076" s="10">
        <f t="shared" si="97"/>
        <v>42466.826180555552</v>
      </c>
      <c r="Q2076">
        <f t="shared" si="98"/>
        <v>2016</v>
      </c>
      <c r="R2076" t="s">
        <v>8348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 s="12">
        <v>1374769288</v>
      </c>
      <c r="J2077" s="12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96"/>
        <v>41480.681574074071</v>
      </c>
      <c r="P2077" s="10">
        <f t="shared" si="97"/>
        <v>41450.681574074071</v>
      </c>
      <c r="Q2077">
        <f t="shared" si="98"/>
        <v>2013</v>
      </c>
      <c r="R2077" t="s">
        <v>8348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 s="12">
        <v>1406149689</v>
      </c>
      <c r="J2078" s="12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96"/>
        <v>41843.880659722221</v>
      </c>
      <c r="P2078" s="10">
        <f t="shared" si="97"/>
        <v>41803.880659722221</v>
      </c>
      <c r="Q2078">
        <f t="shared" si="98"/>
        <v>2014</v>
      </c>
      <c r="R2078" t="s">
        <v>8348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 s="12">
        <v>1433538000</v>
      </c>
      <c r="J2079" s="12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96"/>
        <v>42160.875</v>
      </c>
      <c r="P2079" s="10">
        <f t="shared" si="97"/>
        <v>42103.042546296296</v>
      </c>
      <c r="Q2079">
        <f t="shared" si="98"/>
        <v>2015</v>
      </c>
      <c r="R2079" t="s">
        <v>8348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 s="12">
        <v>1482085857</v>
      </c>
      <c r="J2080" s="12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96"/>
        <v>42722.771493055552</v>
      </c>
      <c r="P2080" s="10">
        <f t="shared" si="97"/>
        <v>42692.771493055552</v>
      </c>
      <c r="Q2080">
        <f t="shared" si="98"/>
        <v>2016</v>
      </c>
      <c r="R2080" t="s">
        <v>8348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 s="12">
        <v>1435258800</v>
      </c>
      <c r="J2081" s="12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96"/>
        <v>42180.791666666672</v>
      </c>
      <c r="P2081" s="10">
        <f t="shared" si="97"/>
        <v>42150.71056712963</v>
      </c>
      <c r="Q2081">
        <f t="shared" si="98"/>
        <v>2015</v>
      </c>
      <c r="R2081" t="s">
        <v>8348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 s="12">
        <v>1447286300</v>
      </c>
      <c r="J2082" s="1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96"/>
        <v>42319.998842592591</v>
      </c>
      <c r="P2082" s="10">
        <f t="shared" si="97"/>
        <v>42289.957175925927</v>
      </c>
      <c r="Q2082">
        <f t="shared" si="98"/>
        <v>2015</v>
      </c>
      <c r="R2082" t="s">
        <v>8348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 s="12">
        <v>1337144340</v>
      </c>
      <c r="J2083" s="12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96"/>
        <v>41045.207638888889</v>
      </c>
      <c r="P2083" s="10">
        <f t="shared" si="97"/>
        <v>41004.15688657407</v>
      </c>
      <c r="Q2083">
        <f t="shared" si="98"/>
        <v>2012</v>
      </c>
      <c r="R2083" t="s">
        <v>8348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 s="12">
        <v>1322106796</v>
      </c>
      <c r="J2084" s="12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96"/>
        <v>40871.161990740744</v>
      </c>
      <c r="P2084" s="10">
        <f t="shared" si="97"/>
        <v>40811.120324074072</v>
      </c>
      <c r="Q2084">
        <f t="shared" si="98"/>
        <v>2011</v>
      </c>
      <c r="R2084" t="s">
        <v>8348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 s="12">
        <v>1338830395</v>
      </c>
      <c r="J2085" s="12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96"/>
        <v>41064.72216435185</v>
      </c>
      <c r="P2085" s="10">
        <f t="shared" si="97"/>
        <v>41034.72216435185</v>
      </c>
      <c r="Q2085">
        <f t="shared" si="98"/>
        <v>2012</v>
      </c>
      <c r="R2085" t="s">
        <v>8348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 s="12">
        <v>1399186740</v>
      </c>
      <c r="J2086" s="12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96"/>
        <v>41763.290972222225</v>
      </c>
      <c r="P2086" s="10">
        <f t="shared" si="97"/>
        <v>41731.833124999997</v>
      </c>
      <c r="Q2086">
        <f t="shared" si="98"/>
        <v>2014</v>
      </c>
      <c r="R2086" t="s">
        <v>8348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 s="12">
        <v>1342382587</v>
      </c>
      <c r="J2087" s="12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96"/>
        <v>41105.835497685184</v>
      </c>
      <c r="P2087" s="10">
        <f t="shared" si="97"/>
        <v>41075.835497685184</v>
      </c>
      <c r="Q2087">
        <f t="shared" si="98"/>
        <v>2012</v>
      </c>
      <c r="R2087" t="s">
        <v>8348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 s="12">
        <v>1323838740</v>
      </c>
      <c r="J2088" s="12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96"/>
        <v>40891.207638888889</v>
      </c>
      <c r="P2088" s="10">
        <f t="shared" si="97"/>
        <v>40860.67050925926</v>
      </c>
      <c r="Q2088">
        <f t="shared" si="98"/>
        <v>2011</v>
      </c>
      <c r="R2088" t="s">
        <v>8348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 s="12">
        <v>1315457658</v>
      </c>
      <c r="J2089" s="12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96"/>
        <v>40794.204375000001</v>
      </c>
      <c r="P2089" s="10">
        <f t="shared" si="97"/>
        <v>40764.204375000001</v>
      </c>
      <c r="Q2089">
        <f t="shared" si="98"/>
        <v>2011</v>
      </c>
      <c r="R2089" t="s">
        <v>8348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 s="12">
        <v>1284177540</v>
      </c>
      <c r="J2090" s="12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96"/>
        <v>40432.165972222225</v>
      </c>
      <c r="P2090" s="10">
        <f t="shared" si="97"/>
        <v>40395.714722222227</v>
      </c>
      <c r="Q2090">
        <f t="shared" si="98"/>
        <v>2010</v>
      </c>
      <c r="R2090" t="s">
        <v>8348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 s="12">
        <v>1375408194</v>
      </c>
      <c r="J2091" s="12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96"/>
        <v>41488.076319444444</v>
      </c>
      <c r="P2091" s="10">
        <f t="shared" si="97"/>
        <v>41453.076319444444</v>
      </c>
      <c r="Q2091">
        <f t="shared" si="98"/>
        <v>2013</v>
      </c>
      <c r="R2091" t="s">
        <v>8348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 s="12">
        <v>1361696955</v>
      </c>
      <c r="J2092" s="1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96"/>
        <v>41329.381423611107</v>
      </c>
      <c r="P2092" s="10">
        <f t="shared" si="97"/>
        <v>41299.381423611107</v>
      </c>
      <c r="Q2092">
        <f t="shared" si="98"/>
        <v>2013</v>
      </c>
      <c r="R2092" t="s">
        <v>8348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 s="12">
        <v>1299009600</v>
      </c>
      <c r="J2093" s="12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96"/>
        <v>40603.833333333336</v>
      </c>
      <c r="P2093" s="10">
        <f t="shared" si="97"/>
        <v>40555.322662037041</v>
      </c>
      <c r="Q2093">
        <f t="shared" si="98"/>
        <v>2011</v>
      </c>
      <c r="R2093" t="s">
        <v>8348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 s="12">
        <v>1318006732</v>
      </c>
      <c r="J2094" s="12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96"/>
        <v>40823.707546296297</v>
      </c>
      <c r="P2094" s="10">
        <f t="shared" si="97"/>
        <v>40763.707546296297</v>
      </c>
      <c r="Q2094">
        <f t="shared" si="98"/>
        <v>2011</v>
      </c>
      <c r="R2094" t="s">
        <v>8348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 s="12">
        <v>1356211832</v>
      </c>
      <c r="J2095" s="12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96"/>
        <v>41265.896203703705</v>
      </c>
      <c r="P2095" s="10">
        <f t="shared" si="97"/>
        <v>41205.854537037041</v>
      </c>
      <c r="Q2095">
        <f t="shared" si="98"/>
        <v>2012</v>
      </c>
      <c r="R2095" t="s">
        <v>8348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 s="12">
        <v>1330916400</v>
      </c>
      <c r="J2096" s="12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96"/>
        <v>40973.125</v>
      </c>
      <c r="P2096" s="10">
        <f t="shared" si="97"/>
        <v>40939.02002314815</v>
      </c>
      <c r="Q2096">
        <f t="shared" si="98"/>
        <v>2012</v>
      </c>
      <c r="R2096" t="s">
        <v>8348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 s="12">
        <v>1317576973</v>
      </c>
      <c r="J2097" s="12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96"/>
        <v>40818.733483796299</v>
      </c>
      <c r="P2097" s="10">
        <f t="shared" si="97"/>
        <v>40758.733483796299</v>
      </c>
      <c r="Q2097">
        <f t="shared" si="98"/>
        <v>2011</v>
      </c>
      <c r="R2097" t="s">
        <v>8348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 s="12">
        <v>1351223940</v>
      </c>
      <c r="J2098" s="12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96"/>
        <v>41208.165972222225</v>
      </c>
      <c r="P2098" s="10">
        <f t="shared" si="97"/>
        <v>41192.758506944447</v>
      </c>
      <c r="Q2098">
        <f t="shared" si="98"/>
        <v>2012</v>
      </c>
      <c r="R2098" t="s">
        <v>8348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 s="12">
        <v>1322751735</v>
      </c>
      <c r="J2099" s="12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96"/>
        <v>40878.626562500001</v>
      </c>
      <c r="P2099" s="10">
        <f t="shared" si="97"/>
        <v>40818.584895833337</v>
      </c>
      <c r="Q2099">
        <f t="shared" si="98"/>
        <v>2011</v>
      </c>
      <c r="R2099" t="s">
        <v>8348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 s="12">
        <v>1331174635</v>
      </c>
      <c r="J2100" s="12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96"/>
        <v>40976.11383101852</v>
      </c>
      <c r="P2100" s="10">
        <f t="shared" si="97"/>
        <v>40946.11383101852</v>
      </c>
      <c r="Q2100">
        <f t="shared" si="98"/>
        <v>2012</v>
      </c>
      <c r="R2100" t="s">
        <v>8348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 s="12">
        <v>1435808400</v>
      </c>
      <c r="J2101" s="12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96"/>
        <v>42187.152777777781</v>
      </c>
      <c r="P2101" s="10">
        <f t="shared" si="97"/>
        <v>42173.746342592596</v>
      </c>
      <c r="Q2101">
        <f t="shared" si="98"/>
        <v>2015</v>
      </c>
      <c r="R2101" t="s">
        <v>8348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 s="12">
        <v>1341028740</v>
      </c>
      <c r="J2102" s="1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96"/>
        <v>41090.165972222225</v>
      </c>
      <c r="P2102" s="10">
        <f t="shared" si="97"/>
        <v>41074.834965277776</v>
      </c>
      <c r="Q2102">
        <f t="shared" si="98"/>
        <v>2012</v>
      </c>
      <c r="R2102" t="s">
        <v>8348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 s="12">
        <v>1329104114</v>
      </c>
      <c r="J2103" s="12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96"/>
        <v>40952.149467592593</v>
      </c>
      <c r="P2103" s="10">
        <f t="shared" si="97"/>
        <v>40892.149467592593</v>
      </c>
      <c r="Q2103">
        <f t="shared" si="98"/>
        <v>2011</v>
      </c>
      <c r="R2103" t="s">
        <v>8348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 s="12">
        <v>1304628648</v>
      </c>
      <c r="J2104" s="12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96"/>
        <v>40668.868611111109</v>
      </c>
      <c r="P2104" s="10">
        <f t="shared" si="97"/>
        <v>40638.868611111109</v>
      </c>
      <c r="Q2104">
        <f t="shared" si="98"/>
        <v>2011</v>
      </c>
      <c r="R2104" t="s">
        <v>8348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 s="12">
        <v>1352488027</v>
      </c>
      <c r="J2105" s="12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96"/>
        <v>41222.7966087963</v>
      </c>
      <c r="P2105" s="10">
        <f t="shared" si="97"/>
        <v>41192.754942129628</v>
      </c>
      <c r="Q2105">
        <f t="shared" si="98"/>
        <v>2012</v>
      </c>
      <c r="R2105" t="s">
        <v>8348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 s="12">
        <v>1369958400</v>
      </c>
      <c r="J2106" s="12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96"/>
        <v>41425</v>
      </c>
      <c r="P2106" s="10">
        <f t="shared" si="97"/>
        <v>41394.074467592596</v>
      </c>
      <c r="Q2106">
        <f t="shared" si="98"/>
        <v>2013</v>
      </c>
      <c r="R2106" t="s">
        <v>8348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 s="12">
        <v>1416542400</v>
      </c>
      <c r="J2107" s="12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96"/>
        <v>41964.166666666672</v>
      </c>
      <c r="P2107" s="10">
        <f t="shared" si="97"/>
        <v>41951.788807870369</v>
      </c>
      <c r="Q2107">
        <f t="shared" si="98"/>
        <v>2014</v>
      </c>
      <c r="R2107" t="s">
        <v>8348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 s="12">
        <v>1359176974</v>
      </c>
      <c r="J2108" s="12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96"/>
        <v>41300.21497685185</v>
      </c>
      <c r="P2108" s="10">
        <f t="shared" si="97"/>
        <v>41270.21497685185</v>
      </c>
      <c r="Q2108">
        <f t="shared" si="98"/>
        <v>2012</v>
      </c>
      <c r="R2108" t="s">
        <v>8348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 s="12">
        <v>1415815393</v>
      </c>
      <c r="J2109" s="12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96"/>
        <v>41955.752233796295</v>
      </c>
      <c r="P2109" s="10">
        <f t="shared" si="97"/>
        <v>41934.71056712963</v>
      </c>
      <c r="Q2109">
        <f t="shared" si="98"/>
        <v>2014</v>
      </c>
      <c r="R2109" t="s">
        <v>8348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 s="12">
        <v>1347249300</v>
      </c>
      <c r="J2110" s="12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96"/>
        <v>41162.163194444445</v>
      </c>
      <c r="P2110" s="10">
        <f t="shared" si="97"/>
        <v>41135.175694444442</v>
      </c>
      <c r="Q2110">
        <f t="shared" si="98"/>
        <v>2012</v>
      </c>
      <c r="R2110" t="s">
        <v>8348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 s="12">
        <v>1436115617</v>
      </c>
      <c r="J2111" s="12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96"/>
        <v>42190.708530092597</v>
      </c>
      <c r="P2111" s="10">
        <f t="shared" si="97"/>
        <v>42160.708530092597</v>
      </c>
      <c r="Q2111">
        <f t="shared" si="98"/>
        <v>2015</v>
      </c>
      <c r="R2111" t="s">
        <v>8348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 s="12">
        <v>1401253140</v>
      </c>
      <c r="J2112" s="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96"/>
        <v>41787.207638888889</v>
      </c>
      <c r="P2112" s="10">
        <f t="shared" si="97"/>
        <v>41759.670937499999</v>
      </c>
      <c r="Q2112">
        <f t="shared" si="98"/>
        <v>2014</v>
      </c>
      <c r="R2112" t="s">
        <v>8348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 s="12">
        <v>1313370000</v>
      </c>
      <c r="J2113" s="12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96"/>
        <v>40770.041666666664</v>
      </c>
      <c r="P2113" s="10">
        <f t="shared" si="97"/>
        <v>40703.197048611109</v>
      </c>
      <c r="Q2113">
        <f t="shared" si="98"/>
        <v>2011</v>
      </c>
      <c r="R2113" t="s">
        <v>8348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 s="12">
        <v>1366064193</v>
      </c>
      <c r="J2114" s="12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96"/>
        <v>41379.928159722222</v>
      </c>
      <c r="P2114" s="10">
        <f t="shared" si="97"/>
        <v>41365.928159722222</v>
      </c>
      <c r="Q2114">
        <f t="shared" si="98"/>
        <v>2013</v>
      </c>
      <c r="R2114" t="s">
        <v>8348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 s="12">
        <v>1411505176</v>
      </c>
      <c r="J2115" s="12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99">DATE(1970,1,1)+I2115/86400</f>
        <v>41905.86546296296</v>
      </c>
      <c r="P2115" s="10">
        <f t="shared" ref="P2115:P2178" si="100">DATE(1970,1,1)+J2115/86400</f>
        <v>41870.86546296296</v>
      </c>
      <c r="Q2115">
        <f t="shared" ref="Q2115:Q2178" si="101">YEAR(P:P)</f>
        <v>2014</v>
      </c>
      <c r="R2115" t="s">
        <v>8348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 s="12">
        <v>1291870740</v>
      </c>
      <c r="J2116" s="12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99"/>
        <v>40521.207638888889</v>
      </c>
      <c r="P2116" s="10">
        <f t="shared" si="100"/>
        <v>40458.815625000003</v>
      </c>
      <c r="Q2116">
        <f t="shared" si="101"/>
        <v>2010</v>
      </c>
      <c r="R2116" t="s">
        <v>8348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 s="12">
        <v>1298167001</v>
      </c>
      <c r="J2117" s="12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99"/>
        <v>40594.081030092595</v>
      </c>
      <c r="P2117" s="10">
        <f t="shared" si="100"/>
        <v>40564.081030092595</v>
      </c>
      <c r="Q2117">
        <f t="shared" si="101"/>
        <v>2011</v>
      </c>
      <c r="R2117" t="s">
        <v>8348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 s="12">
        <v>1349203203</v>
      </c>
      <c r="J2118" s="12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99"/>
        <v>41184.777812500004</v>
      </c>
      <c r="P2118" s="10">
        <f t="shared" si="100"/>
        <v>41136.777812500004</v>
      </c>
      <c r="Q2118">
        <f t="shared" si="101"/>
        <v>2012</v>
      </c>
      <c r="R2118" t="s">
        <v>8348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 s="12">
        <v>1445921940</v>
      </c>
      <c r="J2119" s="12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99"/>
        <v>42304.207638888889</v>
      </c>
      <c r="P2119" s="10">
        <f t="shared" si="100"/>
        <v>42290.059594907405</v>
      </c>
      <c r="Q2119">
        <f t="shared" si="101"/>
        <v>2015</v>
      </c>
      <c r="R2119" t="s">
        <v>8348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 s="12">
        <v>1311538136</v>
      </c>
      <c r="J2120" s="12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99"/>
        <v>40748.839537037034</v>
      </c>
      <c r="P2120" s="10">
        <f t="shared" si="100"/>
        <v>40718.839537037034</v>
      </c>
      <c r="Q2120">
        <f t="shared" si="101"/>
        <v>2011</v>
      </c>
      <c r="R2120" t="s">
        <v>8348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 s="12">
        <v>1345086445</v>
      </c>
      <c r="J2121" s="12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99"/>
        <v>41137.130150462966</v>
      </c>
      <c r="P2121" s="10">
        <f t="shared" si="100"/>
        <v>41107.130150462966</v>
      </c>
      <c r="Q2121">
        <f t="shared" si="101"/>
        <v>2012</v>
      </c>
      <c r="R2121" t="s">
        <v>8348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 s="12">
        <v>1388617736</v>
      </c>
      <c r="J2122" s="1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99"/>
        <v>41640.964537037034</v>
      </c>
      <c r="P2122" s="10">
        <f t="shared" si="100"/>
        <v>41591.964537037034</v>
      </c>
      <c r="Q2122">
        <f t="shared" si="101"/>
        <v>2013</v>
      </c>
      <c r="R2122" t="s">
        <v>8348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 s="12">
        <v>1484156948</v>
      </c>
      <c r="J2123" s="12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99"/>
        <v>42746.7424537037</v>
      </c>
      <c r="P2123" s="10">
        <f t="shared" si="100"/>
        <v>42716.7424537037</v>
      </c>
      <c r="Q2123">
        <f t="shared" si="101"/>
        <v>2016</v>
      </c>
      <c r="R2123" t="s">
        <v>8348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 s="12">
        <v>1483773169</v>
      </c>
      <c r="J2124" s="12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99"/>
        <v>42742.300567129627</v>
      </c>
      <c r="P2124" s="10">
        <f t="shared" si="100"/>
        <v>42712.300567129627</v>
      </c>
      <c r="Q2124">
        <f t="shared" si="101"/>
        <v>2016</v>
      </c>
      <c r="R2124" t="s">
        <v>8348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 s="12">
        <v>1268636340</v>
      </c>
      <c r="J2125" s="12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99"/>
        <v>40252.290972222225</v>
      </c>
      <c r="P2125" s="10">
        <f t="shared" si="100"/>
        <v>40198.424849537041</v>
      </c>
      <c r="Q2125">
        <f t="shared" si="101"/>
        <v>2010</v>
      </c>
      <c r="R2125" t="s">
        <v>8348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 s="12">
        <v>1291093200</v>
      </c>
      <c r="J2126" s="12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99"/>
        <v>40512.208333333336</v>
      </c>
      <c r="P2126" s="10">
        <f t="shared" si="100"/>
        <v>40464.028182870374</v>
      </c>
      <c r="Q2126">
        <f t="shared" si="101"/>
        <v>2010</v>
      </c>
      <c r="R2126" t="s">
        <v>8348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 s="12">
        <v>1438734833</v>
      </c>
      <c r="J2127" s="12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99"/>
        <v>42221.023530092592</v>
      </c>
      <c r="P2127" s="10">
        <f t="shared" si="100"/>
        <v>42191.023530092592</v>
      </c>
      <c r="Q2127">
        <f t="shared" si="101"/>
        <v>2015</v>
      </c>
      <c r="R2127" t="s">
        <v>8348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 s="12">
        <v>1418080887</v>
      </c>
      <c r="J2128" s="12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99"/>
        <v>41981.973229166666</v>
      </c>
      <c r="P2128" s="10">
        <f t="shared" si="100"/>
        <v>41951.973229166666</v>
      </c>
      <c r="Q2128">
        <f t="shared" si="101"/>
        <v>2014</v>
      </c>
      <c r="R2128" t="s">
        <v>8348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 s="12">
        <v>1426158463</v>
      </c>
      <c r="J2129" s="12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99"/>
        <v>42075.463692129633</v>
      </c>
      <c r="P2129" s="10">
        <f t="shared" si="100"/>
        <v>42045.505358796298</v>
      </c>
      <c r="Q2129">
        <f t="shared" si="101"/>
        <v>2015</v>
      </c>
      <c r="R2129" t="s">
        <v>8348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 s="12">
        <v>1411324369</v>
      </c>
      <c r="J2130" s="12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99"/>
        <v>41903.772789351853</v>
      </c>
      <c r="P2130" s="10">
        <f t="shared" si="100"/>
        <v>41843.772789351853</v>
      </c>
      <c r="Q2130">
        <f t="shared" si="101"/>
        <v>2014</v>
      </c>
      <c r="R2130" t="s">
        <v>8348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 s="12">
        <v>1457570100</v>
      </c>
      <c r="J2131" s="12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99"/>
        <v>42439.024305555555</v>
      </c>
      <c r="P2131" s="10">
        <f t="shared" si="100"/>
        <v>42409.024305555555</v>
      </c>
      <c r="Q2131">
        <f t="shared" si="101"/>
        <v>2016</v>
      </c>
      <c r="R2131" t="s">
        <v>8348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 s="12">
        <v>1408154663</v>
      </c>
      <c r="J2132" s="1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99"/>
        <v>41867.086377314816</v>
      </c>
      <c r="P2132" s="10">
        <f t="shared" si="100"/>
        <v>41832.086377314816</v>
      </c>
      <c r="Q2132">
        <f t="shared" si="101"/>
        <v>2014</v>
      </c>
      <c r="R2132" t="s">
        <v>8348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 s="12">
        <v>1436677091</v>
      </c>
      <c r="J2133" s="12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99"/>
        <v>42197.207071759258</v>
      </c>
      <c r="P2133" s="10">
        <f t="shared" si="100"/>
        <v>42167.207071759258</v>
      </c>
      <c r="Q2133">
        <f t="shared" si="101"/>
        <v>2015</v>
      </c>
      <c r="R2133" t="s">
        <v>8348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 s="12">
        <v>1391427692</v>
      </c>
      <c r="J2134" s="12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99"/>
        <v>41673.487175925926</v>
      </c>
      <c r="P2134" s="10">
        <f t="shared" si="100"/>
        <v>41643.487175925926</v>
      </c>
      <c r="Q2134">
        <f t="shared" si="101"/>
        <v>2014</v>
      </c>
      <c r="R2134" t="s">
        <v>8348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 s="12">
        <v>1303628340</v>
      </c>
      <c r="J2135" s="12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99"/>
        <v>40657.290972222225</v>
      </c>
      <c r="P2135" s="10">
        <f t="shared" si="100"/>
        <v>40619.097210648149</v>
      </c>
      <c r="Q2135">
        <f t="shared" si="101"/>
        <v>2011</v>
      </c>
      <c r="R2135" t="s">
        <v>8348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 s="12">
        <v>1367097391</v>
      </c>
      <c r="J2136" s="12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99"/>
        <v>41391.886469907404</v>
      </c>
      <c r="P2136" s="10">
        <f t="shared" si="100"/>
        <v>41361.886469907404</v>
      </c>
      <c r="Q2136">
        <f t="shared" si="101"/>
        <v>2013</v>
      </c>
      <c r="R2136" t="s">
        <v>8348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 s="12">
        <v>1349392033</v>
      </c>
      <c r="J2137" s="12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99"/>
        <v>41186.96334490741</v>
      </c>
      <c r="P2137" s="10">
        <f t="shared" si="100"/>
        <v>41156.96334490741</v>
      </c>
      <c r="Q2137">
        <f t="shared" si="101"/>
        <v>2012</v>
      </c>
      <c r="R2137" t="s">
        <v>8348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 s="12">
        <v>1382184786</v>
      </c>
      <c r="J2138" s="12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99"/>
        <v>41566.509097222224</v>
      </c>
      <c r="P2138" s="10">
        <f t="shared" si="100"/>
        <v>41536.509097222224</v>
      </c>
      <c r="Q2138">
        <f t="shared" si="101"/>
        <v>2013</v>
      </c>
      <c r="R2138" t="s">
        <v>8348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 s="12">
        <v>1417804229</v>
      </c>
      <c r="J2139" s="12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99"/>
        <v>41978.771168981482</v>
      </c>
      <c r="P2139" s="10">
        <f t="shared" si="100"/>
        <v>41948.771168981482</v>
      </c>
      <c r="Q2139">
        <f t="shared" si="101"/>
        <v>2014</v>
      </c>
      <c r="R2139" t="s">
        <v>8348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 s="12">
        <v>1383959939</v>
      </c>
      <c r="J2140" s="12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99"/>
        <v>41587.054849537039</v>
      </c>
      <c r="P2140" s="10">
        <f t="shared" si="100"/>
        <v>41557.013182870374</v>
      </c>
      <c r="Q2140">
        <f t="shared" si="101"/>
        <v>2013</v>
      </c>
      <c r="R2140" t="s">
        <v>8348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 s="12">
        <v>1478196008</v>
      </c>
      <c r="J2141" s="12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99"/>
        <v>42677.750092592592</v>
      </c>
      <c r="P2141" s="10">
        <f t="shared" si="100"/>
        <v>42647.750092592592</v>
      </c>
      <c r="Q2141">
        <f t="shared" si="101"/>
        <v>2016</v>
      </c>
      <c r="R2141" t="s">
        <v>8348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 s="12">
        <v>1357934424</v>
      </c>
      <c r="J2142" s="1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99"/>
        <v>41285.833611111113</v>
      </c>
      <c r="P2142" s="10">
        <f t="shared" si="100"/>
        <v>41255.833611111113</v>
      </c>
      <c r="Q2142">
        <f t="shared" si="101"/>
        <v>2012</v>
      </c>
      <c r="R2142" t="s">
        <v>8348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 s="12">
        <v>1415947159</v>
      </c>
      <c r="J2143" s="12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99"/>
        <v>41957.277303240742</v>
      </c>
      <c r="P2143" s="10">
        <f t="shared" si="100"/>
        <v>41927.235636574071</v>
      </c>
      <c r="Q2143">
        <f t="shared" si="101"/>
        <v>2014</v>
      </c>
      <c r="R2143" t="s">
        <v>8348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 s="12">
        <v>1451494210</v>
      </c>
      <c r="J2144" s="12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99"/>
        <v>42368.701504629629</v>
      </c>
      <c r="P2144" s="10">
        <f t="shared" si="100"/>
        <v>42340.701504629629</v>
      </c>
      <c r="Q2144">
        <f t="shared" si="101"/>
        <v>2015</v>
      </c>
      <c r="R2144" t="s">
        <v>8348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 s="12">
        <v>1279738800</v>
      </c>
      <c r="J2145" s="12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99"/>
        <v>40380.791666666664</v>
      </c>
      <c r="P2145" s="10">
        <f t="shared" si="100"/>
        <v>40332.886712962965</v>
      </c>
      <c r="Q2145">
        <f t="shared" si="101"/>
        <v>2010</v>
      </c>
      <c r="R2145" t="s">
        <v>8348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 s="12">
        <v>1379164040</v>
      </c>
      <c r="J2146" s="12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99"/>
        <v>41531.546759259261</v>
      </c>
      <c r="P2146" s="10">
        <f t="shared" si="100"/>
        <v>41499.546759259261</v>
      </c>
      <c r="Q2146">
        <f t="shared" si="101"/>
        <v>2013</v>
      </c>
      <c r="R2146" t="s">
        <v>8348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 s="12">
        <v>1385534514</v>
      </c>
      <c r="J2147" s="12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99"/>
        <v>41605.279097222221</v>
      </c>
      <c r="P2147" s="10">
        <f t="shared" si="100"/>
        <v>41575.237430555557</v>
      </c>
      <c r="Q2147">
        <f t="shared" si="101"/>
        <v>2013</v>
      </c>
      <c r="R2147" t="s">
        <v>8348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 s="12">
        <v>1455207510</v>
      </c>
      <c r="J2148" s="12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99"/>
        <v>42411.679513888885</v>
      </c>
      <c r="P2148" s="10">
        <f t="shared" si="100"/>
        <v>42397.679513888885</v>
      </c>
      <c r="Q2148">
        <f t="shared" si="101"/>
        <v>2016</v>
      </c>
      <c r="R2148" t="s">
        <v>8348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 s="12">
        <v>1416125148</v>
      </c>
      <c r="J2149" s="12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99"/>
        <v>41959.337361111116</v>
      </c>
      <c r="P2149" s="10">
        <f t="shared" si="100"/>
        <v>41927.295694444445</v>
      </c>
      <c r="Q2149">
        <f t="shared" si="101"/>
        <v>2014</v>
      </c>
      <c r="R2149" t="s">
        <v>8348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 s="12">
        <v>1427992582</v>
      </c>
      <c r="J2150" s="12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99"/>
        <v>42096.691921296297</v>
      </c>
      <c r="P2150" s="10">
        <f t="shared" si="100"/>
        <v>42066.733587962968</v>
      </c>
      <c r="Q2150">
        <f t="shared" si="101"/>
        <v>2015</v>
      </c>
      <c r="R2150" t="s">
        <v>8348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 s="12">
        <v>1280534400</v>
      </c>
      <c r="J2151" s="12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99"/>
        <v>40390</v>
      </c>
      <c r="P2151" s="10">
        <f t="shared" si="100"/>
        <v>40355.024953703702</v>
      </c>
      <c r="Q2151">
        <f t="shared" si="101"/>
        <v>2010</v>
      </c>
      <c r="R2151" t="s">
        <v>8348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 s="12">
        <v>1468392599</v>
      </c>
      <c r="J2152" s="1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99"/>
        <v>42564.284710648149</v>
      </c>
      <c r="P2152" s="10">
        <f t="shared" si="100"/>
        <v>42534.284710648149</v>
      </c>
      <c r="Q2152">
        <f t="shared" si="101"/>
        <v>2016</v>
      </c>
      <c r="R2152" t="s">
        <v>8348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 s="12">
        <v>1467231614</v>
      </c>
      <c r="J2153" s="12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99"/>
        <v>42550.847384259258</v>
      </c>
      <c r="P2153" s="10">
        <f t="shared" si="100"/>
        <v>42520.847384259258</v>
      </c>
      <c r="Q2153">
        <f t="shared" si="101"/>
        <v>2016</v>
      </c>
      <c r="R2153" t="s">
        <v>8348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 s="12">
        <v>1394909909</v>
      </c>
      <c r="J2154" s="12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99"/>
        <v>41713.790613425925</v>
      </c>
      <c r="P2154" s="10">
        <f t="shared" si="100"/>
        <v>41683.832280092596</v>
      </c>
      <c r="Q2154">
        <f t="shared" si="101"/>
        <v>2014</v>
      </c>
      <c r="R2154" t="s">
        <v>8348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 s="12">
        <v>1420876740</v>
      </c>
      <c r="J2155" s="12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99"/>
        <v>42014.332638888889</v>
      </c>
      <c r="P2155" s="10">
        <f t="shared" si="100"/>
        <v>41974.911087962959</v>
      </c>
      <c r="Q2155">
        <f t="shared" si="101"/>
        <v>2014</v>
      </c>
      <c r="R2155" t="s">
        <v>8348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 s="12">
        <v>1390921827</v>
      </c>
      <c r="J2156" s="12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99"/>
        <v>41667.632256944446</v>
      </c>
      <c r="P2156" s="10">
        <f t="shared" si="100"/>
        <v>41647.632256944446</v>
      </c>
      <c r="Q2156">
        <f t="shared" si="101"/>
        <v>2014</v>
      </c>
      <c r="R2156" t="s">
        <v>8348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 s="12">
        <v>1459443385</v>
      </c>
      <c r="J2157" s="12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99"/>
        <v>42460.70584490741</v>
      </c>
      <c r="P2157" s="10">
        <f t="shared" si="100"/>
        <v>42430.747511574074</v>
      </c>
      <c r="Q2157">
        <f t="shared" si="101"/>
        <v>2016</v>
      </c>
      <c r="R2157" t="s">
        <v>8348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 s="12">
        <v>1379363406</v>
      </c>
      <c r="J2158" s="12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99"/>
        <v>41533.85423611111</v>
      </c>
      <c r="P2158" s="10">
        <f t="shared" si="100"/>
        <v>41488.85423611111</v>
      </c>
      <c r="Q2158">
        <f t="shared" si="101"/>
        <v>2013</v>
      </c>
      <c r="R2158" t="s">
        <v>8348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 s="12">
        <v>1482479940</v>
      </c>
      <c r="J2159" s="12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99"/>
        <v>42727.332638888889</v>
      </c>
      <c r="P2159" s="10">
        <f t="shared" si="100"/>
        <v>42694.98128472222</v>
      </c>
      <c r="Q2159">
        <f t="shared" si="101"/>
        <v>2016</v>
      </c>
      <c r="R2159" t="s">
        <v>8348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 s="12">
        <v>1360009774</v>
      </c>
      <c r="J2160" s="12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99"/>
        <v>41309.853865740741</v>
      </c>
      <c r="P2160" s="10">
        <f t="shared" si="100"/>
        <v>41264.853865740741</v>
      </c>
      <c r="Q2160">
        <f t="shared" si="101"/>
        <v>2012</v>
      </c>
      <c r="R2160" t="s">
        <v>8348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 s="12">
        <v>1310837574</v>
      </c>
      <c r="J2161" s="12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99"/>
        <v>40740.731180555558</v>
      </c>
      <c r="P2161" s="10">
        <f t="shared" si="100"/>
        <v>40710.731180555558</v>
      </c>
      <c r="Q2161">
        <f t="shared" si="101"/>
        <v>2011</v>
      </c>
      <c r="R2161" t="s">
        <v>8348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 s="12">
        <v>1337447105</v>
      </c>
      <c r="J2162" s="1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99"/>
        <v>41048.711863425924</v>
      </c>
      <c r="P2162" s="10">
        <f t="shared" si="100"/>
        <v>41018.711863425924</v>
      </c>
      <c r="Q2162">
        <f t="shared" si="101"/>
        <v>2012</v>
      </c>
      <c r="R2162" t="s">
        <v>8348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 s="12">
        <v>1443040059</v>
      </c>
      <c r="J2163" s="12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99"/>
        <v>42270.852534722224</v>
      </c>
      <c r="P2163" s="10">
        <f t="shared" si="100"/>
        <v>42240.852534722224</v>
      </c>
      <c r="Q2163">
        <f t="shared" si="101"/>
        <v>2015</v>
      </c>
      <c r="R2163" t="s">
        <v>8348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 s="12">
        <v>1406226191</v>
      </c>
      <c r="J2164" s="12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99"/>
        <v>41844.766099537039</v>
      </c>
      <c r="P2164" s="10">
        <f t="shared" si="100"/>
        <v>41813.766099537039</v>
      </c>
      <c r="Q2164">
        <f t="shared" si="101"/>
        <v>2014</v>
      </c>
      <c r="R2164" t="s">
        <v>8348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 s="12">
        <v>1433735400</v>
      </c>
      <c r="J2165" s="12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99"/>
        <v>42163.159722222219</v>
      </c>
      <c r="P2165" s="10">
        <f t="shared" si="100"/>
        <v>42111.899537037039</v>
      </c>
      <c r="Q2165">
        <f t="shared" si="101"/>
        <v>2015</v>
      </c>
      <c r="R2165" t="s">
        <v>8348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 s="12">
        <v>1466827140</v>
      </c>
      <c r="J2166" s="12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99"/>
        <v>42546.165972222225</v>
      </c>
      <c r="P2166" s="10">
        <f t="shared" si="100"/>
        <v>42515.71775462963</v>
      </c>
      <c r="Q2166">
        <f t="shared" si="101"/>
        <v>2016</v>
      </c>
      <c r="R2166" t="s">
        <v>8348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 s="12">
        <v>1460127635</v>
      </c>
      <c r="J2167" s="12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99"/>
        <v>42468.625405092593</v>
      </c>
      <c r="P2167" s="10">
        <f t="shared" si="100"/>
        <v>42438.667071759264</v>
      </c>
      <c r="Q2167">
        <f t="shared" si="101"/>
        <v>2016</v>
      </c>
      <c r="R2167" t="s">
        <v>8348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 s="12">
        <v>1417813618</v>
      </c>
      <c r="J2168" s="12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99"/>
        <v>41978.879837962959</v>
      </c>
      <c r="P2168" s="10">
        <f t="shared" si="100"/>
        <v>41933.838171296295</v>
      </c>
      <c r="Q2168">
        <f t="shared" si="101"/>
        <v>2014</v>
      </c>
      <c r="R2168" t="s">
        <v>8348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 s="12">
        <v>1347672937</v>
      </c>
      <c r="J2169" s="12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99"/>
        <v>41167.066400462965</v>
      </c>
      <c r="P2169" s="10">
        <f t="shared" si="100"/>
        <v>41153.066400462965</v>
      </c>
      <c r="Q2169">
        <f t="shared" si="101"/>
        <v>2012</v>
      </c>
      <c r="R2169" t="s">
        <v>8348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 s="12">
        <v>1486702800</v>
      </c>
      <c r="J2170" s="12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99"/>
        <v>42776.208333333328</v>
      </c>
      <c r="P2170" s="10">
        <f t="shared" si="100"/>
        <v>42745.600243055553</v>
      </c>
      <c r="Q2170">
        <f t="shared" si="101"/>
        <v>2017</v>
      </c>
      <c r="R2170" t="s">
        <v>8348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 s="12">
        <v>1488473351</v>
      </c>
      <c r="J2171" s="12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99"/>
        <v>42796.700821759259</v>
      </c>
      <c r="P2171" s="10">
        <f t="shared" si="100"/>
        <v>42793.700821759259</v>
      </c>
      <c r="Q2171">
        <f t="shared" si="101"/>
        <v>2017</v>
      </c>
      <c r="R2171" t="s">
        <v>8348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 s="12">
        <v>1440266422</v>
      </c>
      <c r="J2172" s="1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99"/>
        <v>42238.750254629631</v>
      </c>
      <c r="P2172" s="10">
        <f t="shared" si="100"/>
        <v>42198.750254629631</v>
      </c>
      <c r="Q2172">
        <f t="shared" si="101"/>
        <v>2015</v>
      </c>
      <c r="R2172" t="s">
        <v>8348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 s="12">
        <v>1434949200</v>
      </c>
      <c r="J2173" s="12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99"/>
        <v>42177.208333333328</v>
      </c>
      <c r="P2173" s="10">
        <f t="shared" si="100"/>
        <v>42141.95711805555</v>
      </c>
      <c r="Q2173">
        <f t="shared" si="101"/>
        <v>2015</v>
      </c>
      <c r="R2173" t="s">
        <v>8348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 s="12">
        <v>1429365320</v>
      </c>
      <c r="J2174" s="12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99"/>
        <v>42112.580092592594</v>
      </c>
      <c r="P2174" s="10">
        <f t="shared" si="100"/>
        <v>42082.580092592594</v>
      </c>
      <c r="Q2174">
        <f t="shared" si="101"/>
        <v>2015</v>
      </c>
      <c r="R2174" t="s">
        <v>8348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 s="12">
        <v>1378785540</v>
      </c>
      <c r="J2175" s="12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99"/>
        <v>41527.165972222225</v>
      </c>
      <c r="P2175" s="10">
        <f t="shared" si="100"/>
        <v>41495.692627314813</v>
      </c>
      <c r="Q2175">
        <f t="shared" si="101"/>
        <v>2013</v>
      </c>
      <c r="R2175" t="s">
        <v>8348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 s="12">
        <v>1462453307</v>
      </c>
      <c r="J2176" s="12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99"/>
        <v>42495.542905092589</v>
      </c>
      <c r="P2176" s="10">
        <f t="shared" si="100"/>
        <v>42465.542905092589</v>
      </c>
      <c r="Q2176">
        <f t="shared" si="101"/>
        <v>2016</v>
      </c>
      <c r="R2176" t="s">
        <v>8348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 s="12">
        <v>1469059986</v>
      </c>
      <c r="J2177" s="12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99"/>
        <v>42572.009097222224</v>
      </c>
      <c r="P2177" s="10">
        <f t="shared" si="100"/>
        <v>42565.009097222224</v>
      </c>
      <c r="Q2177">
        <f t="shared" si="101"/>
        <v>2016</v>
      </c>
      <c r="R2177" t="s">
        <v>8348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 s="12">
        <v>1430579509</v>
      </c>
      <c r="J2178" s="12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99"/>
        <v>42126.633206018523</v>
      </c>
      <c r="P2178" s="10">
        <f t="shared" si="100"/>
        <v>42096.633206018523</v>
      </c>
      <c r="Q2178">
        <f t="shared" si="101"/>
        <v>2015</v>
      </c>
      <c r="R2178" t="s">
        <v>8348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 s="12">
        <v>1465192867</v>
      </c>
      <c r="J2179" s="12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102">DATE(1970,1,1)+I2179/86400</f>
        <v>42527.250775462962</v>
      </c>
      <c r="P2179" s="10">
        <f t="shared" ref="P2179:P2242" si="103">DATE(1970,1,1)+J2179/86400</f>
        <v>42502.250775462962</v>
      </c>
      <c r="Q2179">
        <f t="shared" ref="Q2179:Q2242" si="104">YEAR(P:P)</f>
        <v>2016</v>
      </c>
      <c r="R2179" t="s">
        <v>8348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 s="12">
        <v>1484752597</v>
      </c>
      <c r="J2180" s="12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102"/>
        <v>42753.63653935185</v>
      </c>
      <c r="P2180" s="10">
        <f t="shared" si="103"/>
        <v>42723.63653935185</v>
      </c>
      <c r="Q2180">
        <f t="shared" si="104"/>
        <v>2016</v>
      </c>
      <c r="R2180" t="s">
        <v>8348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 s="12">
        <v>1428725192</v>
      </c>
      <c r="J2181" s="12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102"/>
        <v>42105.171203703707</v>
      </c>
      <c r="P2181" s="10">
        <f t="shared" si="103"/>
        <v>42075.171203703707</v>
      </c>
      <c r="Q2181">
        <f t="shared" si="104"/>
        <v>2015</v>
      </c>
      <c r="R2181" t="s">
        <v>8348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 s="12">
        <v>1447434268</v>
      </c>
      <c r="J2182" s="1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102"/>
        <v>42321.711435185185</v>
      </c>
      <c r="P2182" s="10">
        <f t="shared" si="103"/>
        <v>42279.669768518521</v>
      </c>
      <c r="Q2182">
        <f t="shared" si="104"/>
        <v>2015</v>
      </c>
      <c r="R2182" t="s">
        <v>8348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 s="12">
        <v>1487635653</v>
      </c>
      <c r="J2183" s="12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102"/>
        <v>42787.005243055552</v>
      </c>
      <c r="P2183" s="10">
        <f t="shared" si="103"/>
        <v>42773.005243055552</v>
      </c>
      <c r="Q2183">
        <f t="shared" si="104"/>
        <v>2017</v>
      </c>
      <c r="R2183" t="s">
        <v>8348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 s="12">
        <v>1412285825</v>
      </c>
      <c r="J2184" s="12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102"/>
        <v>41914.900752314818</v>
      </c>
      <c r="P2184" s="10">
        <f t="shared" si="103"/>
        <v>41879.900752314818</v>
      </c>
      <c r="Q2184">
        <f t="shared" si="104"/>
        <v>2014</v>
      </c>
      <c r="R2184" t="s">
        <v>8348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 s="12">
        <v>1486616400</v>
      </c>
      <c r="J2185" s="12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102"/>
        <v>42775.208333333328</v>
      </c>
      <c r="P2185" s="10">
        <f t="shared" si="103"/>
        <v>42745.365474537037</v>
      </c>
      <c r="Q2185">
        <f t="shared" si="104"/>
        <v>2017</v>
      </c>
      <c r="R2185" t="s">
        <v>8348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 s="12">
        <v>1453737600</v>
      </c>
      <c r="J2186" s="12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102"/>
        <v>42394.666666666672</v>
      </c>
      <c r="P2186" s="10">
        <f t="shared" si="103"/>
        <v>42380.690289351856</v>
      </c>
      <c r="Q2186">
        <f t="shared" si="104"/>
        <v>2016</v>
      </c>
      <c r="R2186" t="s">
        <v>8348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 s="12">
        <v>1364286239</v>
      </c>
      <c r="J2187" s="12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102"/>
        <v>41359.349988425922</v>
      </c>
      <c r="P2187" s="10">
        <f t="shared" si="103"/>
        <v>41319.349988425922</v>
      </c>
      <c r="Q2187">
        <f t="shared" si="104"/>
        <v>2013</v>
      </c>
      <c r="R2187" t="s">
        <v>8348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 s="12">
        <v>1473213600</v>
      </c>
      <c r="J2188" s="12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102"/>
        <v>42620.083333333328</v>
      </c>
      <c r="P2188" s="10">
        <f t="shared" si="103"/>
        <v>42583.615081018521</v>
      </c>
      <c r="Q2188">
        <f t="shared" si="104"/>
        <v>2016</v>
      </c>
      <c r="R2188" t="s">
        <v>8348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 s="12">
        <v>1428033540</v>
      </c>
      <c r="J2189" s="12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102"/>
        <v>42097.165972222225</v>
      </c>
      <c r="P2189" s="10">
        <f t="shared" si="103"/>
        <v>42068.209097222221</v>
      </c>
      <c r="Q2189">
        <f t="shared" si="104"/>
        <v>2015</v>
      </c>
      <c r="R2189" t="s">
        <v>8348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 s="12">
        <v>1477414800</v>
      </c>
      <c r="J2190" s="12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102"/>
        <v>42668.708333333328</v>
      </c>
      <c r="P2190" s="10">
        <f t="shared" si="103"/>
        <v>42633.586122685185</v>
      </c>
      <c r="Q2190">
        <f t="shared" si="104"/>
        <v>2016</v>
      </c>
      <c r="R2190" t="s">
        <v>8348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 s="12">
        <v>1461276000</v>
      </c>
      <c r="J2191" s="12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102"/>
        <v>42481.916666666672</v>
      </c>
      <c r="P2191" s="10">
        <f t="shared" si="103"/>
        <v>42467.788194444445</v>
      </c>
      <c r="Q2191">
        <f t="shared" si="104"/>
        <v>2016</v>
      </c>
      <c r="R2191" t="s">
        <v>8348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 s="12">
        <v>1458716340</v>
      </c>
      <c r="J2192" s="1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102"/>
        <v>42452.290972222225</v>
      </c>
      <c r="P2192" s="10">
        <f t="shared" si="103"/>
        <v>42417.625046296293</v>
      </c>
      <c r="Q2192">
        <f t="shared" si="104"/>
        <v>2016</v>
      </c>
      <c r="R2192" t="s">
        <v>8348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 s="12">
        <v>1487102427</v>
      </c>
      <c r="J2193" s="12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102"/>
        <v>42780.833645833336</v>
      </c>
      <c r="P2193" s="10">
        <f t="shared" si="103"/>
        <v>42768.833645833336</v>
      </c>
      <c r="Q2193">
        <f t="shared" si="104"/>
        <v>2017</v>
      </c>
      <c r="R2193" t="s">
        <v>8348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 s="12">
        <v>1481842800</v>
      </c>
      <c r="J2194" s="12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102"/>
        <v>42719.958333333328</v>
      </c>
      <c r="P2194" s="10">
        <f t="shared" si="103"/>
        <v>42691.8512037037</v>
      </c>
      <c r="Q2194">
        <f t="shared" si="104"/>
        <v>2016</v>
      </c>
      <c r="R2194" t="s">
        <v>8348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 s="12">
        <v>1479704340</v>
      </c>
      <c r="J2195" s="12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102"/>
        <v>42695.207638888889</v>
      </c>
      <c r="P2195" s="10">
        <f t="shared" si="103"/>
        <v>42664.405925925923</v>
      </c>
      <c r="Q2195">
        <f t="shared" si="104"/>
        <v>2016</v>
      </c>
      <c r="R2195" t="s">
        <v>8348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 s="12">
        <v>1459012290</v>
      </c>
      <c r="J2196" s="12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102"/>
        <v>42455.716319444444</v>
      </c>
      <c r="P2196" s="10">
        <f t="shared" si="103"/>
        <v>42425.757986111115</v>
      </c>
      <c r="Q2196">
        <f t="shared" si="104"/>
        <v>2016</v>
      </c>
      <c r="R2196" t="s">
        <v>8348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 s="12">
        <v>1439317900</v>
      </c>
      <c r="J2197" s="12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102"/>
        <v>42227.771990740745</v>
      </c>
      <c r="P2197" s="10">
        <f t="shared" si="103"/>
        <v>42197.771990740745</v>
      </c>
      <c r="Q2197">
        <f t="shared" si="104"/>
        <v>2015</v>
      </c>
      <c r="R2197" t="s">
        <v>8348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 s="12">
        <v>1480662000</v>
      </c>
      <c r="J2198" s="12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102"/>
        <v>42706.291666666672</v>
      </c>
      <c r="P2198" s="10">
        <f t="shared" si="103"/>
        <v>42675.487291666665</v>
      </c>
      <c r="Q2198">
        <f t="shared" si="104"/>
        <v>2016</v>
      </c>
      <c r="R2198" t="s">
        <v>8348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 s="12">
        <v>1425132059</v>
      </c>
      <c r="J2199" s="12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102"/>
        <v>42063.584016203706</v>
      </c>
      <c r="P2199" s="10">
        <f t="shared" si="103"/>
        <v>42033.584016203706</v>
      </c>
      <c r="Q2199">
        <f t="shared" si="104"/>
        <v>2015</v>
      </c>
      <c r="R2199" t="s">
        <v>8348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 s="12">
        <v>1447507200</v>
      </c>
      <c r="J2200" s="12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102"/>
        <v>42322.555555555555</v>
      </c>
      <c r="P2200" s="10">
        <f t="shared" si="103"/>
        <v>42292.513888888891</v>
      </c>
      <c r="Q2200">
        <f t="shared" si="104"/>
        <v>2015</v>
      </c>
      <c r="R2200" t="s">
        <v>8348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 s="12">
        <v>1444903198</v>
      </c>
      <c r="J2201" s="12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102"/>
        <v>42292.416643518518</v>
      </c>
      <c r="P2201" s="10">
        <f t="shared" si="103"/>
        <v>42262.416643518518</v>
      </c>
      <c r="Q2201">
        <f t="shared" si="104"/>
        <v>2015</v>
      </c>
      <c r="R2201" t="s">
        <v>8348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 s="12">
        <v>1436151600</v>
      </c>
      <c r="J2202" s="1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102"/>
        <v>42191.125</v>
      </c>
      <c r="P2202" s="10">
        <f t="shared" si="103"/>
        <v>42163.625787037032</v>
      </c>
      <c r="Q2202">
        <f t="shared" si="104"/>
        <v>2015</v>
      </c>
      <c r="R2202" t="s">
        <v>8348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 s="12">
        <v>1358367565</v>
      </c>
      <c r="J2203" s="12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102"/>
        <v>41290.846817129626</v>
      </c>
      <c r="P2203" s="10">
        <f t="shared" si="103"/>
        <v>41276.846817129626</v>
      </c>
      <c r="Q2203">
        <f t="shared" si="104"/>
        <v>2013</v>
      </c>
      <c r="R2203" t="s">
        <v>8348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 s="12">
        <v>1351801368</v>
      </c>
      <c r="J2204" s="12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102"/>
        <v>41214.849166666667</v>
      </c>
      <c r="P2204" s="10">
        <f t="shared" si="103"/>
        <v>41184.849166666667</v>
      </c>
      <c r="Q2204">
        <f t="shared" si="104"/>
        <v>2012</v>
      </c>
      <c r="R2204" t="s">
        <v>8348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 s="12">
        <v>1443127082</v>
      </c>
      <c r="J2205" s="12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102"/>
        <v>42271.85974537037</v>
      </c>
      <c r="P2205" s="10">
        <f t="shared" si="103"/>
        <v>42241.85974537037</v>
      </c>
      <c r="Q2205">
        <f t="shared" si="104"/>
        <v>2015</v>
      </c>
      <c r="R2205" t="s">
        <v>8348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 s="12">
        <v>1362814119</v>
      </c>
      <c r="J2206" s="12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102"/>
        <v>41342.311562499999</v>
      </c>
      <c r="P2206" s="10">
        <f t="shared" si="103"/>
        <v>41312.311562499999</v>
      </c>
      <c r="Q2206">
        <f t="shared" si="104"/>
        <v>2013</v>
      </c>
      <c r="R2206" t="s">
        <v>8348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 s="12">
        <v>1338579789</v>
      </c>
      <c r="J2207" s="12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102"/>
        <v>41061.821631944447</v>
      </c>
      <c r="P2207" s="10">
        <f t="shared" si="103"/>
        <v>41031.821631944447</v>
      </c>
      <c r="Q2207">
        <f t="shared" si="104"/>
        <v>2012</v>
      </c>
      <c r="R2207" t="s">
        <v>8348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 s="12">
        <v>1334556624</v>
      </c>
      <c r="J2208" s="12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102"/>
        <v>41015.257222222222</v>
      </c>
      <c r="P2208" s="10">
        <f t="shared" si="103"/>
        <v>40997.257222222222</v>
      </c>
      <c r="Q2208">
        <f t="shared" si="104"/>
        <v>2012</v>
      </c>
      <c r="R2208" t="s">
        <v>8348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 s="12">
        <v>1384580373</v>
      </c>
      <c r="J2209" s="12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102"/>
        <v>41594.235798611109</v>
      </c>
      <c r="P2209" s="10">
        <f t="shared" si="103"/>
        <v>41564.194131944445</v>
      </c>
      <c r="Q2209">
        <f t="shared" si="104"/>
        <v>2013</v>
      </c>
      <c r="R2209" t="s">
        <v>8348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 s="12">
        <v>1333771200</v>
      </c>
      <c r="J2210" s="12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102"/>
        <v>41006.166666666664</v>
      </c>
      <c r="P2210" s="10">
        <f t="shared" si="103"/>
        <v>40946.882245370369</v>
      </c>
      <c r="Q2210">
        <f t="shared" si="104"/>
        <v>2012</v>
      </c>
      <c r="R2210" t="s">
        <v>8348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 s="12">
        <v>1397516400</v>
      </c>
      <c r="J2211" s="12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102"/>
        <v>41743.958333333336</v>
      </c>
      <c r="P2211" s="10">
        <f t="shared" si="103"/>
        <v>41732.479675925926</v>
      </c>
      <c r="Q2211">
        <f t="shared" si="104"/>
        <v>2014</v>
      </c>
      <c r="R2211" t="s">
        <v>8348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 s="12">
        <v>1334424960</v>
      </c>
      <c r="J2212" s="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102"/>
        <v>41013.733333333337</v>
      </c>
      <c r="P2212" s="10">
        <f t="shared" si="103"/>
        <v>40956.066087962965</v>
      </c>
      <c r="Q2212">
        <f t="shared" si="104"/>
        <v>2012</v>
      </c>
      <c r="R2212" t="s">
        <v>8348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 s="12">
        <v>1397113140</v>
      </c>
      <c r="J2213" s="12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102"/>
        <v>41739.290972222225</v>
      </c>
      <c r="P2213" s="10">
        <f t="shared" si="103"/>
        <v>41716.785011574073</v>
      </c>
      <c r="Q2213">
        <f t="shared" si="104"/>
        <v>2014</v>
      </c>
      <c r="R2213" t="s">
        <v>8348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 s="12">
        <v>1383526800</v>
      </c>
      <c r="J2214" s="12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102"/>
        <v>41582.041666666664</v>
      </c>
      <c r="P2214" s="10">
        <f t="shared" si="103"/>
        <v>41548.747418981482</v>
      </c>
      <c r="Q2214">
        <f t="shared" si="104"/>
        <v>2013</v>
      </c>
      <c r="R2214" t="s">
        <v>8348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 s="12">
        <v>1431719379</v>
      </c>
      <c r="J2215" s="12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102"/>
        <v>42139.826145833329</v>
      </c>
      <c r="P2215" s="10">
        <f t="shared" si="103"/>
        <v>42109.826145833329</v>
      </c>
      <c r="Q2215">
        <f t="shared" si="104"/>
        <v>2015</v>
      </c>
      <c r="R2215" t="s">
        <v>8348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 s="12">
        <v>1391713248</v>
      </c>
      <c r="J2216" s="12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102"/>
        <v>41676.792222222226</v>
      </c>
      <c r="P2216" s="10">
        <f t="shared" si="103"/>
        <v>41646.792222222226</v>
      </c>
      <c r="Q2216">
        <f t="shared" si="104"/>
        <v>2014</v>
      </c>
      <c r="R2216" t="s">
        <v>8348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 s="12">
        <v>1331621940</v>
      </c>
      <c r="J2217" s="12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102"/>
        <v>40981.290972222225</v>
      </c>
      <c r="P2217" s="10">
        <f t="shared" si="103"/>
        <v>40958.717268518521</v>
      </c>
      <c r="Q2217">
        <f t="shared" si="104"/>
        <v>2012</v>
      </c>
      <c r="R2217" t="s">
        <v>8348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 s="12">
        <v>1437674545</v>
      </c>
      <c r="J2218" s="12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102"/>
        <v>42208.75167824074</v>
      </c>
      <c r="P2218" s="10">
        <f t="shared" si="103"/>
        <v>42194.75167824074</v>
      </c>
      <c r="Q2218">
        <f t="shared" si="104"/>
        <v>2015</v>
      </c>
      <c r="R2218" t="s">
        <v>8348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 s="12">
        <v>1446451200</v>
      </c>
      <c r="J2219" s="12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102"/>
        <v>42310.333333333328</v>
      </c>
      <c r="P2219" s="10">
        <f t="shared" si="103"/>
        <v>42299.776770833334</v>
      </c>
      <c r="Q2219">
        <f t="shared" si="104"/>
        <v>2015</v>
      </c>
      <c r="R2219" t="s">
        <v>8348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 s="12">
        <v>1346198400</v>
      </c>
      <c r="J2220" s="12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102"/>
        <v>41150</v>
      </c>
      <c r="P2220" s="10">
        <f t="shared" si="103"/>
        <v>41127.812303240738</v>
      </c>
      <c r="Q2220">
        <f t="shared" si="104"/>
        <v>2012</v>
      </c>
      <c r="R2220" t="s">
        <v>8348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 s="12">
        <v>1440004512</v>
      </c>
      <c r="J2221" s="12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102"/>
        <v>42235.718888888892</v>
      </c>
      <c r="P2221" s="10">
        <f t="shared" si="103"/>
        <v>42205.718888888892</v>
      </c>
      <c r="Q2221">
        <f t="shared" si="104"/>
        <v>2015</v>
      </c>
      <c r="R2221" t="s">
        <v>8348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 s="12">
        <v>1374888436</v>
      </c>
      <c r="J2222" s="1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102"/>
        <v>41482.060601851852</v>
      </c>
      <c r="P2222" s="10">
        <f t="shared" si="103"/>
        <v>41452.060601851852</v>
      </c>
      <c r="Q2222">
        <f t="shared" si="104"/>
        <v>2013</v>
      </c>
      <c r="R2222" t="s">
        <v>8348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 s="12">
        <v>1461369600</v>
      </c>
      <c r="J2223" s="12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102"/>
        <v>42483</v>
      </c>
      <c r="P2223" s="10">
        <f t="shared" si="103"/>
        <v>42452.666770833333</v>
      </c>
      <c r="Q2223">
        <f t="shared" si="104"/>
        <v>2016</v>
      </c>
      <c r="R2223" t="s">
        <v>8348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 s="12">
        <v>1327776847</v>
      </c>
      <c r="J2224" s="12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102"/>
        <v>40936.787581018521</v>
      </c>
      <c r="P2224" s="10">
        <f t="shared" si="103"/>
        <v>40906.787581018521</v>
      </c>
      <c r="Q2224">
        <f t="shared" si="104"/>
        <v>2011</v>
      </c>
      <c r="R2224" t="s">
        <v>8348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 s="12">
        <v>1435418568</v>
      </c>
      <c r="J2225" s="12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102"/>
        <v>42182.640833333338</v>
      </c>
      <c r="P2225" s="10">
        <f t="shared" si="103"/>
        <v>42152.640833333338</v>
      </c>
      <c r="Q2225">
        <f t="shared" si="104"/>
        <v>2015</v>
      </c>
      <c r="R2225" t="s">
        <v>8348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 s="12">
        <v>1477767600</v>
      </c>
      <c r="J2226" s="12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102"/>
        <v>42672.791666666672</v>
      </c>
      <c r="P2226" s="10">
        <f t="shared" si="103"/>
        <v>42644.667534722219</v>
      </c>
      <c r="Q2226">
        <f t="shared" si="104"/>
        <v>2016</v>
      </c>
      <c r="R2226" t="s">
        <v>8348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 s="12">
        <v>1411326015</v>
      </c>
      <c r="J2227" s="12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102"/>
        <v>41903.79184027778</v>
      </c>
      <c r="P2227" s="10">
        <f t="shared" si="103"/>
        <v>41873.79184027778</v>
      </c>
      <c r="Q2227">
        <f t="shared" si="104"/>
        <v>2014</v>
      </c>
      <c r="R2227" t="s">
        <v>8348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 s="12">
        <v>1455253140</v>
      </c>
      <c r="J2228" s="12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102"/>
        <v>42412.207638888889</v>
      </c>
      <c r="P2228" s="10">
        <f t="shared" si="103"/>
        <v>42381.79886574074</v>
      </c>
      <c r="Q2228">
        <f t="shared" si="104"/>
        <v>2016</v>
      </c>
      <c r="R2228" t="s">
        <v>8348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 s="12">
        <v>1384374155</v>
      </c>
      <c r="J2229" s="12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102"/>
        <v>41591.849016203705</v>
      </c>
      <c r="P2229" s="10">
        <f t="shared" si="103"/>
        <v>41561.807349537034</v>
      </c>
      <c r="Q2229">
        <f t="shared" si="104"/>
        <v>2013</v>
      </c>
      <c r="R2229" t="s">
        <v>8348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 s="12">
        <v>1439707236</v>
      </c>
      <c r="J2230" s="12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102"/>
        <v>42232.278194444443</v>
      </c>
      <c r="P2230" s="10">
        <f t="shared" si="103"/>
        <v>42202.278194444443</v>
      </c>
      <c r="Q2230">
        <f t="shared" si="104"/>
        <v>2015</v>
      </c>
      <c r="R2230" t="s">
        <v>8348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 s="12">
        <v>1378180800</v>
      </c>
      <c r="J2231" s="12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102"/>
        <v>41520.166666666664</v>
      </c>
      <c r="P2231" s="10">
        <f t="shared" si="103"/>
        <v>41484.664247685185</v>
      </c>
      <c r="Q2231">
        <f t="shared" si="104"/>
        <v>2013</v>
      </c>
      <c r="R2231" t="s">
        <v>8348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 s="12">
        <v>1398460127</v>
      </c>
      <c r="J2232" s="1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102"/>
        <v>41754.881099537037</v>
      </c>
      <c r="P2232" s="10">
        <f t="shared" si="103"/>
        <v>41724.881099537037</v>
      </c>
      <c r="Q2232">
        <f t="shared" si="104"/>
        <v>2014</v>
      </c>
      <c r="R2232" t="s">
        <v>8348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 s="12">
        <v>1372136400</v>
      </c>
      <c r="J2233" s="12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102"/>
        <v>41450.208333333336</v>
      </c>
      <c r="P2233" s="10">
        <f t="shared" si="103"/>
        <v>41423.910891203705</v>
      </c>
      <c r="Q2233">
        <f t="shared" si="104"/>
        <v>2013</v>
      </c>
      <c r="R2233" t="s">
        <v>8348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 s="12">
        <v>1405738800</v>
      </c>
      <c r="J2234" s="12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102"/>
        <v>41839.125</v>
      </c>
      <c r="P2234" s="10">
        <f t="shared" si="103"/>
        <v>41806.794074074074</v>
      </c>
      <c r="Q2234">
        <f t="shared" si="104"/>
        <v>2014</v>
      </c>
      <c r="R2234" t="s">
        <v>8348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 s="12">
        <v>1450051200</v>
      </c>
      <c r="J2235" s="12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102"/>
        <v>42352</v>
      </c>
      <c r="P2235" s="10">
        <f t="shared" si="103"/>
        <v>42331.378923611112</v>
      </c>
      <c r="Q2235">
        <f t="shared" si="104"/>
        <v>2015</v>
      </c>
      <c r="R2235" t="s">
        <v>8348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 s="12">
        <v>1483645647</v>
      </c>
      <c r="J2236" s="12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102"/>
        <v>42740.824618055558</v>
      </c>
      <c r="P2236" s="10">
        <f t="shared" si="103"/>
        <v>42710.824618055558</v>
      </c>
      <c r="Q2236">
        <f t="shared" si="104"/>
        <v>2016</v>
      </c>
      <c r="R2236" t="s">
        <v>8348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 s="12">
        <v>1427585511</v>
      </c>
      <c r="J2237" s="12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102"/>
        <v>42091.980451388888</v>
      </c>
      <c r="P2237" s="10">
        <f t="shared" si="103"/>
        <v>42062.022118055553</v>
      </c>
      <c r="Q2237">
        <f t="shared" si="104"/>
        <v>2015</v>
      </c>
      <c r="R2237" t="s">
        <v>8348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 s="12">
        <v>1454338123</v>
      </c>
      <c r="J2238" s="12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102"/>
        <v>42401.617164351846</v>
      </c>
      <c r="P2238" s="10">
        <f t="shared" si="103"/>
        <v>42371.617164351846</v>
      </c>
      <c r="Q2238">
        <f t="shared" si="104"/>
        <v>2016</v>
      </c>
      <c r="R2238" t="s">
        <v>8348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 s="12">
        <v>1415779140</v>
      </c>
      <c r="J2239" s="12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102"/>
        <v>41955.332638888889</v>
      </c>
      <c r="P2239" s="10">
        <f t="shared" si="103"/>
        <v>41915.003275462965</v>
      </c>
      <c r="Q2239">
        <f t="shared" si="104"/>
        <v>2014</v>
      </c>
      <c r="R2239" t="s">
        <v>8348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 s="12">
        <v>1489157716</v>
      </c>
      <c r="J2240" s="12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102"/>
        <v>42804.621712962966</v>
      </c>
      <c r="P2240" s="10">
        <f t="shared" si="103"/>
        <v>42774.621712962966</v>
      </c>
      <c r="Q2240">
        <f t="shared" si="104"/>
        <v>2017</v>
      </c>
      <c r="R2240" t="s">
        <v>8348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 s="12">
        <v>1385870520</v>
      </c>
      <c r="J2241" s="12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102"/>
        <v>41609.168055555558</v>
      </c>
      <c r="P2241" s="10">
        <f t="shared" si="103"/>
        <v>41572.958495370374</v>
      </c>
      <c r="Q2241">
        <f t="shared" si="104"/>
        <v>2013</v>
      </c>
      <c r="R2241" t="s">
        <v>8348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 s="12">
        <v>1461354544</v>
      </c>
      <c r="J2242" s="1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102"/>
        <v>42482.825740740736</v>
      </c>
      <c r="P2242" s="10">
        <f t="shared" si="103"/>
        <v>42452.825740740736</v>
      </c>
      <c r="Q2242">
        <f t="shared" si="104"/>
        <v>2016</v>
      </c>
      <c r="R2242" t="s">
        <v>8348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 s="12">
        <v>1488484300</v>
      </c>
      <c r="J2243" s="12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105">DATE(1970,1,1)+I2243/86400</f>
        <v>42796.827546296292</v>
      </c>
      <c r="P2243" s="10">
        <f t="shared" ref="P2243:P2306" si="106">DATE(1970,1,1)+J2243/86400</f>
        <v>42766.827546296292</v>
      </c>
      <c r="Q2243">
        <f t="shared" ref="Q2243:Q2306" si="107">YEAR(P:P)</f>
        <v>2017</v>
      </c>
      <c r="R2243" t="s">
        <v>8348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 s="12">
        <v>1385521320</v>
      </c>
      <c r="J2244" s="12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105"/>
        <v>41605.126388888893</v>
      </c>
      <c r="P2244" s="10">
        <f t="shared" si="106"/>
        <v>41569.575613425928</v>
      </c>
      <c r="Q2244">
        <f t="shared" si="107"/>
        <v>2013</v>
      </c>
      <c r="R2244" t="s">
        <v>8348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 s="12">
        <v>1489374000</v>
      </c>
      <c r="J2245" s="12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105"/>
        <v>42807.125</v>
      </c>
      <c r="P2245" s="10">
        <f t="shared" si="106"/>
        <v>42800.751041666663</v>
      </c>
      <c r="Q2245">
        <f t="shared" si="107"/>
        <v>2017</v>
      </c>
      <c r="R2245" t="s">
        <v>8348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 s="12">
        <v>1476649800</v>
      </c>
      <c r="J2246" s="12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105"/>
        <v>42659.854166666672</v>
      </c>
      <c r="P2246" s="10">
        <f t="shared" si="106"/>
        <v>42647.818819444445</v>
      </c>
      <c r="Q2246">
        <f t="shared" si="107"/>
        <v>2016</v>
      </c>
      <c r="R2246" t="s">
        <v>8348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 s="12">
        <v>1393005600</v>
      </c>
      <c r="J2247" s="12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105"/>
        <v>41691.75</v>
      </c>
      <c r="P2247" s="10">
        <f t="shared" si="106"/>
        <v>41660.70853009259</v>
      </c>
      <c r="Q2247">
        <f t="shared" si="107"/>
        <v>2014</v>
      </c>
      <c r="R2247" t="s">
        <v>8348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 s="12">
        <v>1441393210</v>
      </c>
      <c r="J2248" s="12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105"/>
        <v>42251.79178240741</v>
      </c>
      <c r="P2248" s="10">
        <f t="shared" si="106"/>
        <v>42221.79178240741</v>
      </c>
      <c r="Q2248">
        <f t="shared" si="107"/>
        <v>2015</v>
      </c>
      <c r="R2248" t="s">
        <v>8348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 s="12">
        <v>1438185565</v>
      </c>
      <c r="J2249" s="12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105"/>
        <v>42214.666261574079</v>
      </c>
      <c r="P2249" s="10">
        <f t="shared" si="106"/>
        <v>42200.666261574079</v>
      </c>
      <c r="Q2249">
        <f t="shared" si="107"/>
        <v>2015</v>
      </c>
      <c r="R2249" t="s">
        <v>8348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 s="12">
        <v>1481749278</v>
      </c>
      <c r="J2250" s="12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105"/>
        <v>42718.875902777778</v>
      </c>
      <c r="P2250" s="10">
        <f t="shared" si="106"/>
        <v>42688.875902777778</v>
      </c>
      <c r="Q2250">
        <f t="shared" si="107"/>
        <v>2016</v>
      </c>
      <c r="R2250" t="s">
        <v>8348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 s="12">
        <v>1364917965</v>
      </c>
      <c r="J2251" s="12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105"/>
        <v>41366.661631944444</v>
      </c>
      <c r="P2251" s="10">
        <f t="shared" si="106"/>
        <v>41336.703298611115</v>
      </c>
      <c r="Q2251">
        <f t="shared" si="107"/>
        <v>2013</v>
      </c>
      <c r="R2251" t="s">
        <v>8348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 s="12">
        <v>1480727273</v>
      </c>
      <c r="J2252" s="1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105"/>
        <v>42707.0471412037</v>
      </c>
      <c r="P2252" s="10">
        <f t="shared" si="106"/>
        <v>42677.005474537036</v>
      </c>
      <c r="Q2252">
        <f t="shared" si="107"/>
        <v>2016</v>
      </c>
      <c r="R2252" t="s">
        <v>8348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 s="12">
        <v>1408177077</v>
      </c>
      <c r="J2253" s="12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105"/>
        <v>41867.34579861111</v>
      </c>
      <c r="P2253" s="10">
        <f t="shared" si="106"/>
        <v>41846.34579861111</v>
      </c>
      <c r="Q2253">
        <f t="shared" si="107"/>
        <v>2014</v>
      </c>
      <c r="R2253" t="s">
        <v>8348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 s="12">
        <v>1470469938</v>
      </c>
      <c r="J2254" s="12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105"/>
        <v>42588.327986111108</v>
      </c>
      <c r="P2254" s="10">
        <f t="shared" si="106"/>
        <v>42573.327986111108</v>
      </c>
      <c r="Q2254">
        <f t="shared" si="107"/>
        <v>2016</v>
      </c>
      <c r="R2254" t="s">
        <v>8348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 s="12">
        <v>1447862947</v>
      </c>
      <c r="J2255" s="12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105"/>
        <v>42326.672997685186</v>
      </c>
      <c r="P2255" s="10">
        <f t="shared" si="106"/>
        <v>42296.631331018521</v>
      </c>
      <c r="Q2255">
        <f t="shared" si="107"/>
        <v>2015</v>
      </c>
      <c r="R2255" t="s">
        <v>8348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 s="12">
        <v>1485271968</v>
      </c>
      <c r="J2256" s="12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105"/>
        <v>42759.647777777776</v>
      </c>
      <c r="P2256" s="10">
        <f t="shared" si="106"/>
        <v>42752.647777777776</v>
      </c>
      <c r="Q2256">
        <f t="shared" si="107"/>
        <v>2017</v>
      </c>
      <c r="R2256" t="s">
        <v>8348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 s="12">
        <v>1462661451</v>
      </c>
      <c r="J2257" s="12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105"/>
        <v>42497.951979166668</v>
      </c>
      <c r="P2257" s="10">
        <f t="shared" si="106"/>
        <v>42467.951979166668</v>
      </c>
      <c r="Q2257">
        <f t="shared" si="107"/>
        <v>2016</v>
      </c>
      <c r="R2257" t="s">
        <v>8348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 s="12">
        <v>1479811846</v>
      </c>
      <c r="J2258" s="12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105"/>
        <v>42696.451921296291</v>
      </c>
      <c r="P2258" s="10">
        <f t="shared" si="106"/>
        <v>42682.451921296291</v>
      </c>
      <c r="Q2258">
        <f t="shared" si="107"/>
        <v>2016</v>
      </c>
      <c r="R2258" t="s">
        <v>8348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 s="12">
        <v>1466377200</v>
      </c>
      <c r="J2259" s="12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105"/>
        <v>42540.958333333328</v>
      </c>
      <c r="P2259" s="10">
        <f t="shared" si="106"/>
        <v>42505.936678240745</v>
      </c>
      <c r="Q2259">
        <f t="shared" si="107"/>
        <v>2016</v>
      </c>
      <c r="R2259" t="s">
        <v>8348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 s="12">
        <v>1434045687</v>
      </c>
      <c r="J2260" s="12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105"/>
        <v>42166.75100694444</v>
      </c>
      <c r="P2260" s="10">
        <f t="shared" si="106"/>
        <v>42136.75100694444</v>
      </c>
      <c r="Q2260">
        <f t="shared" si="107"/>
        <v>2015</v>
      </c>
      <c r="R2260" t="s">
        <v>8348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 s="12">
        <v>1481224736</v>
      </c>
      <c r="J2261" s="12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105"/>
        <v>42712.804814814815</v>
      </c>
      <c r="P2261" s="10">
        <f t="shared" si="106"/>
        <v>42702.804814814815</v>
      </c>
      <c r="Q2261">
        <f t="shared" si="107"/>
        <v>2016</v>
      </c>
      <c r="R2261" t="s">
        <v>8348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 s="12">
        <v>1395876250</v>
      </c>
      <c r="J2262" s="1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105"/>
        <v>41724.975115740745</v>
      </c>
      <c r="P2262" s="10">
        <f t="shared" si="106"/>
        <v>41695.016782407409</v>
      </c>
      <c r="Q2262">
        <f t="shared" si="107"/>
        <v>2014</v>
      </c>
      <c r="R2262" t="s">
        <v>8348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 s="12">
        <v>1487093020</v>
      </c>
      <c r="J2263" s="12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105"/>
        <v>42780.724768518514</v>
      </c>
      <c r="P2263" s="10">
        <f t="shared" si="106"/>
        <v>42759.724768518514</v>
      </c>
      <c r="Q2263">
        <f t="shared" si="107"/>
        <v>2017</v>
      </c>
      <c r="R2263" t="s">
        <v>8348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 s="12">
        <v>1416268800</v>
      </c>
      <c r="J2264" s="12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105"/>
        <v>41961</v>
      </c>
      <c r="P2264" s="10">
        <f t="shared" si="106"/>
        <v>41926.585162037038</v>
      </c>
      <c r="Q2264">
        <f t="shared" si="107"/>
        <v>2014</v>
      </c>
      <c r="R2264" t="s">
        <v>8348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 s="12">
        <v>1422734313</v>
      </c>
      <c r="J2265" s="12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105"/>
        <v>42035.832326388889</v>
      </c>
      <c r="P2265" s="10">
        <f t="shared" si="106"/>
        <v>42014.832326388889</v>
      </c>
      <c r="Q2265">
        <f t="shared" si="107"/>
        <v>2015</v>
      </c>
      <c r="R2265" t="s">
        <v>8348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 s="12">
        <v>1463972400</v>
      </c>
      <c r="J2266" s="12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105"/>
        <v>42513.125</v>
      </c>
      <c r="P2266" s="10">
        <f t="shared" si="106"/>
        <v>42496.582337962958</v>
      </c>
      <c r="Q2266">
        <f t="shared" si="107"/>
        <v>2016</v>
      </c>
      <c r="R2266" t="s">
        <v>8348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 s="12">
        <v>1479846507</v>
      </c>
      <c r="J2267" s="12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105"/>
        <v>42696.853090277778</v>
      </c>
      <c r="P2267" s="10">
        <f t="shared" si="106"/>
        <v>42689.853090277778</v>
      </c>
      <c r="Q2267">
        <f t="shared" si="107"/>
        <v>2016</v>
      </c>
      <c r="R2267" t="s">
        <v>8348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 s="12">
        <v>1461722400</v>
      </c>
      <c r="J2268" s="12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105"/>
        <v>42487.083333333328</v>
      </c>
      <c r="P2268" s="10">
        <f t="shared" si="106"/>
        <v>42469.874907407408</v>
      </c>
      <c r="Q2268">
        <f t="shared" si="107"/>
        <v>2016</v>
      </c>
      <c r="R2268" t="s">
        <v>8348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 s="12">
        <v>1419123600</v>
      </c>
      <c r="J2269" s="12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105"/>
        <v>41994.041666666672</v>
      </c>
      <c r="P2269" s="10">
        <f t="shared" si="106"/>
        <v>41968.829826388886</v>
      </c>
      <c r="Q2269">
        <f t="shared" si="107"/>
        <v>2014</v>
      </c>
      <c r="R2269" t="s">
        <v>8348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 s="12">
        <v>1489283915</v>
      </c>
      <c r="J2270" s="12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105"/>
        <v>42806.082349537042</v>
      </c>
      <c r="P2270" s="10">
        <f t="shared" si="106"/>
        <v>42776.082349537042</v>
      </c>
      <c r="Q2270">
        <f t="shared" si="107"/>
        <v>2017</v>
      </c>
      <c r="R2270" t="s">
        <v>8348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 s="12">
        <v>1488862800</v>
      </c>
      <c r="J2271" s="12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105"/>
        <v>42801.208333333328</v>
      </c>
      <c r="P2271" s="10">
        <f t="shared" si="106"/>
        <v>42776.704432870371</v>
      </c>
      <c r="Q2271">
        <f t="shared" si="107"/>
        <v>2017</v>
      </c>
      <c r="R2271" t="s">
        <v>8348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 s="12">
        <v>1484085540</v>
      </c>
      <c r="J2272" s="1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105"/>
        <v>42745.915972222225</v>
      </c>
      <c r="P2272" s="10">
        <f t="shared" si="106"/>
        <v>42725.869363425925</v>
      </c>
      <c r="Q2272">
        <f t="shared" si="107"/>
        <v>2016</v>
      </c>
      <c r="R2272" t="s">
        <v>8348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 s="12">
        <v>1481328004</v>
      </c>
      <c r="J2273" s="12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105"/>
        <v>42714.000046296293</v>
      </c>
      <c r="P2273" s="10">
        <f t="shared" si="106"/>
        <v>42684.000046296293</v>
      </c>
      <c r="Q2273">
        <f t="shared" si="107"/>
        <v>2016</v>
      </c>
      <c r="R2273" t="s">
        <v>8348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 s="12">
        <v>1449506836</v>
      </c>
      <c r="J2274" s="12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105"/>
        <v>42345.699490740742</v>
      </c>
      <c r="P2274" s="10">
        <f t="shared" si="106"/>
        <v>42315.699490740742</v>
      </c>
      <c r="Q2274">
        <f t="shared" si="107"/>
        <v>2015</v>
      </c>
      <c r="R2274" t="s">
        <v>8348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 s="12">
        <v>1489320642</v>
      </c>
      <c r="J2275" s="12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105"/>
        <v>42806.507430555561</v>
      </c>
      <c r="P2275" s="10">
        <f t="shared" si="106"/>
        <v>42781.549097222218</v>
      </c>
      <c r="Q2275">
        <f t="shared" si="107"/>
        <v>2017</v>
      </c>
      <c r="R2275" t="s">
        <v>8348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 s="12">
        <v>1393156857</v>
      </c>
      <c r="J2276" s="12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105"/>
        <v>41693.500659722224</v>
      </c>
      <c r="P2276" s="10">
        <f t="shared" si="106"/>
        <v>41663.500659722224</v>
      </c>
      <c r="Q2276">
        <f t="shared" si="107"/>
        <v>2014</v>
      </c>
      <c r="R2276" t="s">
        <v>8348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 s="12">
        <v>1419259679</v>
      </c>
      <c r="J2277" s="12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105"/>
        <v>41995.616655092592</v>
      </c>
      <c r="P2277" s="10">
        <f t="shared" si="106"/>
        <v>41965.616655092592</v>
      </c>
      <c r="Q2277">
        <f t="shared" si="107"/>
        <v>2014</v>
      </c>
      <c r="R2277" t="s">
        <v>8348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 s="12">
        <v>1388936289</v>
      </c>
      <c r="J2278" s="12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105"/>
        <v>41644.651493055557</v>
      </c>
      <c r="P2278" s="10">
        <f t="shared" si="106"/>
        <v>41614.651493055557</v>
      </c>
      <c r="Q2278">
        <f t="shared" si="107"/>
        <v>2013</v>
      </c>
      <c r="R2278" t="s">
        <v>8348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 s="12">
        <v>1330359423</v>
      </c>
      <c r="J2279" s="12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105"/>
        <v>40966.678506944445</v>
      </c>
      <c r="P2279" s="10">
        <f t="shared" si="106"/>
        <v>40936.678506944445</v>
      </c>
      <c r="Q2279">
        <f t="shared" si="107"/>
        <v>2012</v>
      </c>
      <c r="R2279" t="s">
        <v>8348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 s="12">
        <v>1451861940</v>
      </c>
      <c r="J2280" s="12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105"/>
        <v>42372.957638888889</v>
      </c>
      <c r="P2280" s="10">
        <f t="shared" si="106"/>
        <v>42338.709108796298</v>
      </c>
      <c r="Q2280">
        <f t="shared" si="107"/>
        <v>2015</v>
      </c>
      <c r="R2280" t="s">
        <v>8348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 s="12">
        <v>1423022400</v>
      </c>
      <c r="J2281" s="12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105"/>
        <v>42039.166666666672</v>
      </c>
      <c r="P2281" s="10">
        <f t="shared" si="106"/>
        <v>42020.806701388894</v>
      </c>
      <c r="Q2281">
        <f t="shared" si="107"/>
        <v>2015</v>
      </c>
      <c r="R2281" t="s">
        <v>8348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 s="12">
        <v>1442501991</v>
      </c>
      <c r="J2282" s="1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105"/>
        <v>42264.624895833331</v>
      </c>
      <c r="P2282" s="10">
        <f t="shared" si="106"/>
        <v>42234.624895833331</v>
      </c>
      <c r="Q2282">
        <f t="shared" si="107"/>
        <v>2015</v>
      </c>
      <c r="R2282" t="s">
        <v>8348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 s="12">
        <v>1311576600</v>
      </c>
      <c r="J2283" s="12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105"/>
        <v>40749.284722222219</v>
      </c>
      <c r="P2283" s="10">
        <f t="shared" si="106"/>
        <v>40687.285844907405</v>
      </c>
      <c r="Q2283">
        <f t="shared" si="107"/>
        <v>2011</v>
      </c>
      <c r="R2283" t="s">
        <v>8348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 s="12">
        <v>1452744686</v>
      </c>
      <c r="J2284" s="12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105"/>
        <v>42383.17460648148</v>
      </c>
      <c r="P2284" s="10">
        <f t="shared" si="106"/>
        <v>42323.17460648148</v>
      </c>
      <c r="Q2284">
        <f t="shared" si="107"/>
        <v>2015</v>
      </c>
      <c r="R2284" t="s">
        <v>8348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 s="12">
        <v>1336528804</v>
      </c>
      <c r="J2285" s="12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105"/>
        <v>41038.083379629628</v>
      </c>
      <c r="P2285" s="10">
        <f t="shared" si="106"/>
        <v>40978.125046296293</v>
      </c>
      <c r="Q2285">
        <f t="shared" si="107"/>
        <v>2012</v>
      </c>
      <c r="R2285" t="s">
        <v>8348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 s="12">
        <v>1299902400</v>
      </c>
      <c r="J2286" s="12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105"/>
        <v>40614.166666666664</v>
      </c>
      <c r="P2286" s="10">
        <f t="shared" si="106"/>
        <v>40585.796817129631</v>
      </c>
      <c r="Q2286">
        <f t="shared" si="107"/>
        <v>2011</v>
      </c>
      <c r="R2286" t="s">
        <v>8348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 s="12">
        <v>1340944043</v>
      </c>
      <c r="J2287" s="12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105"/>
        <v>41089.185682870375</v>
      </c>
      <c r="P2287" s="10">
        <f t="shared" si="106"/>
        <v>41059.185682870375</v>
      </c>
      <c r="Q2287">
        <f t="shared" si="107"/>
        <v>2012</v>
      </c>
      <c r="R2287" t="s">
        <v>8348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 s="12">
        <v>1378439940</v>
      </c>
      <c r="J2288" s="12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105"/>
        <v>41523.165972222225</v>
      </c>
      <c r="P2288" s="10">
        <f t="shared" si="106"/>
        <v>41494.963587962964</v>
      </c>
      <c r="Q2288">
        <f t="shared" si="107"/>
        <v>2013</v>
      </c>
      <c r="R2288" t="s">
        <v>8348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 s="12">
        <v>1403539260</v>
      </c>
      <c r="J2289" s="12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105"/>
        <v>41813.667361111111</v>
      </c>
      <c r="P2289" s="10">
        <f t="shared" si="106"/>
        <v>41792.667361111111</v>
      </c>
      <c r="Q2289">
        <f t="shared" si="107"/>
        <v>2014</v>
      </c>
      <c r="R2289" t="s">
        <v>8348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 s="12">
        <v>1340733600</v>
      </c>
      <c r="J2290" s="12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105"/>
        <v>41086.75</v>
      </c>
      <c r="P2290" s="10">
        <f t="shared" si="106"/>
        <v>41067.827418981484</v>
      </c>
      <c r="Q2290">
        <f t="shared" si="107"/>
        <v>2012</v>
      </c>
      <c r="R2290" t="s">
        <v>8348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 s="12">
        <v>1386372120</v>
      </c>
      <c r="J2291" s="12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105"/>
        <v>41614.973611111112</v>
      </c>
      <c r="P2291" s="10">
        <f t="shared" si="106"/>
        <v>41571.998379629629</v>
      </c>
      <c r="Q2291">
        <f t="shared" si="107"/>
        <v>2013</v>
      </c>
      <c r="R2291" t="s">
        <v>8348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 s="12">
        <v>1259686800</v>
      </c>
      <c r="J2292" s="1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105"/>
        <v>40148.708333333336</v>
      </c>
      <c r="P2292" s="10">
        <f t="shared" si="106"/>
        <v>40070.253819444442</v>
      </c>
      <c r="Q2292">
        <f t="shared" si="107"/>
        <v>2009</v>
      </c>
      <c r="R2292" t="s">
        <v>8348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 s="12">
        <v>1335153600</v>
      </c>
      <c r="J2293" s="12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105"/>
        <v>41022.166666666664</v>
      </c>
      <c r="P2293" s="10">
        <f t="shared" si="106"/>
        <v>40987.977060185185</v>
      </c>
      <c r="Q2293">
        <f t="shared" si="107"/>
        <v>2012</v>
      </c>
      <c r="R2293" t="s">
        <v>8348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 s="12">
        <v>1334767476</v>
      </c>
      <c r="J2294" s="12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105"/>
        <v>41017.697638888887</v>
      </c>
      <c r="P2294" s="10">
        <f t="shared" si="106"/>
        <v>40987.697638888887</v>
      </c>
      <c r="Q2294">
        <f t="shared" si="107"/>
        <v>2012</v>
      </c>
      <c r="R2294" t="s">
        <v>8348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 s="12">
        <v>1348545540</v>
      </c>
      <c r="J2295" s="12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105"/>
        <v>41177.165972222225</v>
      </c>
      <c r="P2295" s="10">
        <f t="shared" si="106"/>
        <v>41151.708321759259</v>
      </c>
      <c r="Q2295">
        <f t="shared" si="107"/>
        <v>2012</v>
      </c>
      <c r="R2295" t="s">
        <v>8348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 s="12">
        <v>1358702480</v>
      </c>
      <c r="J2296" s="12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105"/>
        <v>41294.72314814815</v>
      </c>
      <c r="P2296" s="10">
        <f t="shared" si="106"/>
        <v>41264.72314814815</v>
      </c>
      <c r="Q2296">
        <f t="shared" si="107"/>
        <v>2012</v>
      </c>
      <c r="R2296" t="s">
        <v>8348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 s="12">
        <v>1359240856</v>
      </c>
      <c r="J2297" s="12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105"/>
        <v>41300.954351851848</v>
      </c>
      <c r="P2297" s="10">
        <f t="shared" si="106"/>
        <v>41270.954351851848</v>
      </c>
      <c r="Q2297">
        <f t="shared" si="107"/>
        <v>2012</v>
      </c>
      <c r="R2297" t="s">
        <v>8348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 s="12">
        <v>1330018426</v>
      </c>
      <c r="J2298" s="12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105"/>
        <v>40962.731782407405</v>
      </c>
      <c r="P2298" s="10">
        <f t="shared" si="106"/>
        <v>40927.731782407405</v>
      </c>
      <c r="Q2298">
        <f t="shared" si="107"/>
        <v>2012</v>
      </c>
      <c r="R2298" t="s">
        <v>8348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 s="12">
        <v>1331697540</v>
      </c>
      <c r="J2299" s="12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105"/>
        <v>40982.165972222225</v>
      </c>
      <c r="P2299" s="10">
        <f t="shared" si="106"/>
        <v>40948.042233796295</v>
      </c>
      <c r="Q2299">
        <f t="shared" si="107"/>
        <v>2012</v>
      </c>
      <c r="R2299" t="s">
        <v>8348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 s="12">
        <v>1395861033</v>
      </c>
      <c r="J2300" s="12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105"/>
        <v>41724.798993055556</v>
      </c>
      <c r="P2300" s="10">
        <f t="shared" si="106"/>
        <v>41694.84065972222</v>
      </c>
      <c r="Q2300">
        <f t="shared" si="107"/>
        <v>2014</v>
      </c>
      <c r="R2300" t="s">
        <v>8348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 s="12">
        <v>1296953209</v>
      </c>
      <c r="J2301" s="12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105"/>
        <v>40580.032511574071</v>
      </c>
      <c r="P2301" s="10">
        <f t="shared" si="106"/>
        <v>40565.032511574071</v>
      </c>
      <c r="Q2301">
        <f t="shared" si="107"/>
        <v>2011</v>
      </c>
      <c r="R2301" t="s">
        <v>8348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 s="12">
        <v>1340904416</v>
      </c>
      <c r="J2302" s="1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105"/>
        <v>41088.727037037039</v>
      </c>
      <c r="P2302" s="10">
        <f t="shared" si="106"/>
        <v>41074.727037037039</v>
      </c>
      <c r="Q2302">
        <f t="shared" si="107"/>
        <v>2012</v>
      </c>
      <c r="R2302" t="s">
        <v>8348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 s="12">
        <v>1371785496</v>
      </c>
      <c r="J2303" s="12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105"/>
        <v>41446.146944444445</v>
      </c>
      <c r="P2303" s="10">
        <f t="shared" si="106"/>
        <v>41416.146944444445</v>
      </c>
      <c r="Q2303">
        <f t="shared" si="107"/>
        <v>2013</v>
      </c>
      <c r="R2303" t="s">
        <v>8348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 s="12">
        <v>1388473200</v>
      </c>
      <c r="J2304" s="12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105"/>
        <v>41639.291666666664</v>
      </c>
      <c r="P2304" s="10">
        <f t="shared" si="106"/>
        <v>41605.868449074071</v>
      </c>
      <c r="Q2304">
        <f t="shared" si="107"/>
        <v>2013</v>
      </c>
      <c r="R2304" t="s">
        <v>8348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 s="12">
        <v>1323747596</v>
      </c>
      <c r="J2305" s="12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105"/>
        <v>40890.152731481481</v>
      </c>
      <c r="P2305" s="10">
        <f t="shared" si="106"/>
        <v>40850.111064814817</v>
      </c>
      <c r="Q2305">
        <f t="shared" si="107"/>
        <v>2011</v>
      </c>
      <c r="R2305" t="s">
        <v>8348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 s="12">
        <v>1293857940</v>
      </c>
      <c r="J2306" s="12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105"/>
        <v>40544.207638888889</v>
      </c>
      <c r="P2306" s="10">
        <f t="shared" si="106"/>
        <v>40502.815868055557</v>
      </c>
      <c r="Q2306">
        <f t="shared" si="107"/>
        <v>2010</v>
      </c>
      <c r="R2306" t="s">
        <v>8348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 s="12">
        <v>1407520800</v>
      </c>
      <c r="J2307" s="12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108">DATE(1970,1,1)+I2307/86400</f>
        <v>41859.75</v>
      </c>
      <c r="P2307" s="10">
        <f t="shared" ref="P2307:P2370" si="109">DATE(1970,1,1)+J2307/86400</f>
        <v>41834.695277777777</v>
      </c>
      <c r="Q2307">
        <f t="shared" ref="Q2307:Q2370" si="110">YEAR(P:P)</f>
        <v>2014</v>
      </c>
      <c r="R2307" t="s">
        <v>8348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 s="12">
        <v>1331352129</v>
      </c>
      <c r="J2308" s="12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108"/>
        <v>40978.16815972222</v>
      </c>
      <c r="P2308" s="10">
        <f t="shared" si="109"/>
        <v>40948.16815972222</v>
      </c>
      <c r="Q2308">
        <f t="shared" si="110"/>
        <v>2012</v>
      </c>
      <c r="R2308" t="s">
        <v>8348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 s="12">
        <v>1336245328</v>
      </c>
      <c r="J2309" s="12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108"/>
        <v>41034.802407407406</v>
      </c>
      <c r="P2309" s="10">
        <f t="shared" si="109"/>
        <v>41004.802465277782</v>
      </c>
      <c r="Q2309">
        <f t="shared" si="110"/>
        <v>2012</v>
      </c>
      <c r="R2309" t="s">
        <v>8348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 s="12">
        <v>1409274000</v>
      </c>
      <c r="J2310" s="12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108"/>
        <v>41880.041666666664</v>
      </c>
      <c r="P2310" s="10">
        <f t="shared" si="109"/>
        <v>41851.962916666671</v>
      </c>
      <c r="Q2310">
        <f t="shared" si="110"/>
        <v>2014</v>
      </c>
      <c r="R2310" t="s">
        <v>8348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 s="12">
        <v>1362872537</v>
      </c>
      <c r="J2311" s="12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108"/>
        <v>41342.987696759257</v>
      </c>
      <c r="P2311" s="10">
        <f t="shared" si="109"/>
        <v>41307.987696759257</v>
      </c>
      <c r="Q2311">
        <f t="shared" si="110"/>
        <v>2013</v>
      </c>
      <c r="R2311" t="s">
        <v>8348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 s="12">
        <v>1363889015</v>
      </c>
      <c r="J2312" s="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108"/>
        <v>41354.752488425926</v>
      </c>
      <c r="P2312" s="10">
        <f t="shared" si="109"/>
        <v>41324.79415509259</v>
      </c>
      <c r="Q2312">
        <f t="shared" si="110"/>
        <v>2013</v>
      </c>
      <c r="R2312" t="s">
        <v>8348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 s="12">
        <v>1399421189</v>
      </c>
      <c r="J2313" s="12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108"/>
        <v>41766.004502314812</v>
      </c>
      <c r="P2313" s="10">
        <f t="shared" si="109"/>
        <v>41736.004502314812</v>
      </c>
      <c r="Q2313">
        <f t="shared" si="110"/>
        <v>2014</v>
      </c>
      <c r="R2313" t="s">
        <v>8348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 s="12">
        <v>1397862000</v>
      </c>
      <c r="J2314" s="12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108"/>
        <v>41747.958333333336</v>
      </c>
      <c r="P2314" s="10">
        <f t="shared" si="109"/>
        <v>41716.632847222223</v>
      </c>
      <c r="Q2314">
        <f t="shared" si="110"/>
        <v>2014</v>
      </c>
      <c r="R2314" t="s">
        <v>8348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 s="12">
        <v>1336086026</v>
      </c>
      <c r="J2315" s="12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108"/>
        <v>41032.958634259259</v>
      </c>
      <c r="P2315" s="10">
        <f t="shared" si="109"/>
        <v>41002.958634259259</v>
      </c>
      <c r="Q2315">
        <f t="shared" si="110"/>
        <v>2012</v>
      </c>
      <c r="R2315" t="s">
        <v>8348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 s="12">
        <v>1339074857</v>
      </c>
      <c r="J2316" s="12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108"/>
        <v>41067.551585648151</v>
      </c>
      <c r="P2316" s="10">
        <f t="shared" si="109"/>
        <v>41037.551585648151</v>
      </c>
      <c r="Q2316">
        <f t="shared" si="110"/>
        <v>2012</v>
      </c>
      <c r="R2316" t="s">
        <v>8348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 s="12">
        <v>1336238743</v>
      </c>
      <c r="J2317" s="12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108"/>
        <v>41034.72619212963</v>
      </c>
      <c r="P2317" s="10">
        <f t="shared" si="109"/>
        <v>41004.72619212963</v>
      </c>
      <c r="Q2317">
        <f t="shared" si="110"/>
        <v>2012</v>
      </c>
      <c r="R2317" t="s">
        <v>8348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 s="12">
        <v>1260383040</v>
      </c>
      <c r="J2318" s="12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108"/>
        <v>40156.766666666663</v>
      </c>
      <c r="P2318" s="10">
        <f t="shared" si="109"/>
        <v>40079.725115740745</v>
      </c>
      <c r="Q2318">
        <f t="shared" si="110"/>
        <v>2009</v>
      </c>
      <c r="R2318" t="s">
        <v>8348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 s="12">
        <v>1266210000</v>
      </c>
      <c r="J2319" s="12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108"/>
        <v>40224.208333333336</v>
      </c>
      <c r="P2319" s="10">
        <f t="shared" si="109"/>
        <v>40192.542233796295</v>
      </c>
      <c r="Q2319">
        <f t="shared" si="110"/>
        <v>2010</v>
      </c>
      <c r="R2319" t="s">
        <v>8348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 s="12">
        <v>1253937540</v>
      </c>
      <c r="J2320" s="12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108"/>
        <v>40082.165972222225</v>
      </c>
      <c r="P2320" s="10">
        <f t="shared" si="109"/>
        <v>40050.643680555557</v>
      </c>
      <c r="Q2320">
        <f t="shared" si="110"/>
        <v>2009</v>
      </c>
      <c r="R2320" t="s">
        <v>8348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 s="12">
        <v>1387072685</v>
      </c>
      <c r="J2321" s="12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108"/>
        <v>41623.082002314812</v>
      </c>
      <c r="P2321" s="10">
        <f t="shared" si="109"/>
        <v>41593.082002314812</v>
      </c>
      <c r="Q2321">
        <f t="shared" si="110"/>
        <v>2013</v>
      </c>
      <c r="R2321" t="s">
        <v>8348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 s="12">
        <v>1396463800</v>
      </c>
      <c r="J2322" s="1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108"/>
        <v>41731.775462962964</v>
      </c>
      <c r="P2322" s="10">
        <f t="shared" si="109"/>
        <v>41696.817129629628</v>
      </c>
      <c r="Q2322">
        <f t="shared" si="110"/>
        <v>2014</v>
      </c>
      <c r="R2322" t="s">
        <v>8348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 s="12">
        <v>1491282901</v>
      </c>
      <c r="J2323" s="12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108"/>
        <v>42829.21876157407</v>
      </c>
      <c r="P2323" s="10">
        <f t="shared" si="109"/>
        <v>42799.260428240741</v>
      </c>
      <c r="Q2323">
        <f t="shared" si="110"/>
        <v>2017</v>
      </c>
      <c r="R2323" t="s">
        <v>8348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 s="12">
        <v>1491769769</v>
      </c>
      <c r="J2324" s="12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108"/>
        <v>42834.853807870371</v>
      </c>
      <c r="P2324" s="10">
        <f t="shared" si="109"/>
        <v>42804.895474537036</v>
      </c>
      <c r="Q2324">
        <f t="shared" si="110"/>
        <v>2017</v>
      </c>
      <c r="R2324" t="s">
        <v>8348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 s="12">
        <v>1490033247</v>
      </c>
      <c r="J2325" s="12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108"/>
        <v>42814.755173611113</v>
      </c>
      <c r="P2325" s="10">
        <f t="shared" si="109"/>
        <v>42807.755173611113</v>
      </c>
      <c r="Q2325">
        <f t="shared" si="110"/>
        <v>2017</v>
      </c>
      <c r="R2325" t="s">
        <v>8348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 s="12">
        <v>1490559285</v>
      </c>
      <c r="J2326" s="12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108"/>
        <v>42820.843576388885</v>
      </c>
      <c r="P2326" s="10">
        <f t="shared" si="109"/>
        <v>42790.885243055556</v>
      </c>
      <c r="Q2326">
        <f t="shared" si="110"/>
        <v>2017</v>
      </c>
      <c r="R2326" t="s">
        <v>8348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 s="12">
        <v>1490830331</v>
      </c>
      <c r="J2327" s="12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108"/>
        <v>42823.980682870373</v>
      </c>
      <c r="P2327" s="10">
        <f t="shared" si="109"/>
        <v>42794.022349537037</v>
      </c>
      <c r="Q2327">
        <f t="shared" si="110"/>
        <v>2017</v>
      </c>
      <c r="R2327" t="s">
        <v>8348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 s="12">
        <v>1493571600</v>
      </c>
      <c r="J2328" s="12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108"/>
        <v>42855.708333333328</v>
      </c>
      <c r="P2328" s="10">
        <f t="shared" si="109"/>
        <v>42804.034120370372</v>
      </c>
      <c r="Q2328">
        <f t="shared" si="110"/>
        <v>2017</v>
      </c>
      <c r="R2328" t="s">
        <v>8348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 s="12">
        <v>1409090440</v>
      </c>
      <c r="J2329" s="12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108"/>
        <v>41877.917129629626</v>
      </c>
      <c r="P2329" s="10">
        <f t="shared" si="109"/>
        <v>41842.917129629626</v>
      </c>
      <c r="Q2329">
        <f t="shared" si="110"/>
        <v>2014</v>
      </c>
      <c r="R2329" t="s">
        <v>8348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 s="12">
        <v>1434307537</v>
      </c>
      <c r="J2330" s="12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108"/>
        <v>42169.781678240739</v>
      </c>
      <c r="P2330" s="10">
        <f t="shared" si="109"/>
        <v>42139.781678240739</v>
      </c>
      <c r="Q2330">
        <f t="shared" si="110"/>
        <v>2015</v>
      </c>
      <c r="R2330" t="s">
        <v>8348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 s="12">
        <v>1405609146</v>
      </c>
      <c r="J2331" s="12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108"/>
        <v>41837.624374999999</v>
      </c>
      <c r="P2331" s="10">
        <f t="shared" si="109"/>
        <v>41807.624374999999</v>
      </c>
      <c r="Q2331">
        <f t="shared" si="110"/>
        <v>2014</v>
      </c>
      <c r="R2331" t="s">
        <v>8348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 s="12">
        <v>1451001600</v>
      </c>
      <c r="J2332" s="1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108"/>
        <v>42363</v>
      </c>
      <c r="P2332" s="10">
        <f t="shared" si="109"/>
        <v>42332.89980324074</v>
      </c>
      <c r="Q2332">
        <f t="shared" si="110"/>
        <v>2015</v>
      </c>
      <c r="R2332" t="s">
        <v>8348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 s="12">
        <v>1408320490</v>
      </c>
      <c r="J2333" s="12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108"/>
        <v>41869.005671296298</v>
      </c>
      <c r="P2333" s="10">
        <f t="shared" si="109"/>
        <v>41839.005671296298</v>
      </c>
      <c r="Q2333">
        <f t="shared" si="110"/>
        <v>2014</v>
      </c>
      <c r="R2333" t="s">
        <v>8348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 s="12">
        <v>1423235071</v>
      </c>
      <c r="J2334" s="12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108"/>
        <v>42041.628136574072</v>
      </c>
      <c r="P2334" s="10">
        <f t="shared" si="109"/>
        <v>42011.628136574072</v>
      </c>
      <c r="Q2334">
        <f t="shared" si="110"/>
        <v>2015</v>
      </c>
      <c r="R2334" t="s">
        <v>8348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 s="12">
        <v>1401385800</v>
      </c>
      <c r="J2335" s="12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108"/>
        <v>41788.743055555555</v>
      </c>
      <c r="P2335" s="10">
        <f t="shared" si="109"/>
        <v>41767.650347222225</v>
      </c>
      <c r="Q2335">
        <f t="shared" si="110"/>
        <v>2014</v>
      </c>
      <c r="R2335" t="s">
        <v>8348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 s="12">
        <v>1415208840</v>
      </c>
      <c r="J2336" s="12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108"/>
        <v>41948.731944444444</v>
      </c>
      <c r="P2336" s="10">
        <f t="shared" si="109"/>
        <v>41918.670115740737</v>
      </c>
      <c r="Q2336">
        <f t="shared" si="110"/>
        <v>2014</v>
      </c>
      <c r="R2336" t="s">
        <v>8348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 s="12">
        <v>1402494243</v>
      </c>
      <c r="J2337" s="12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108"/>
        <v>41801.572256944448</v>
      </c>
      <c r="P2337" s="10">
        <f t="shared" si="109"/>
        <v>41771.572256944448</v>
      </c>
      <c r="Q2337">
        <f t="shared" si="110"/>
        <v>2014</v>
      </c>
      <c r="R2337" t="s">
        <v>8348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 s="12">
        <v>1394316695</v>
      </c>
      <c r="J2338" s="12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108"/>
        <v>41706.924710648149</v>
      </c>
      <c r="P2338" s="10">
        <f t="shared" si="109"/>
        <v>41666.924710648149</v>
      </c>
      <c r="Q2338">
        <f t="shared" si="110"/>
        <v>2014</v>
      </c>
      <c r="R2338" t="s">
        <v>8348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 s="12">
        <v>1403796143</v>
      </c>
      <c r="J2339" s="12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108"/>
        <v>41816.640543981484</v>
      </c>
      <c r="P2339" s="10">
        <f t="shared" si="109"/>
        <v>41786.640543981484</v>
      </c>
      <c r="Q2339">
        <f t="shared" si="110"/>
        <v>2014</v>
      </c>
      <c r="R2339" t="s">
        <v>8348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 s="12">
        <v>1404077484</v>
      </c>
      <c r="J2340" s="12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108"/>
        <v>41819.89680555556</v>
      </c>
      <c r="P2340" s="10">
        <f t="shared" si="109"/>
        <v>41789.89680555556</v>
      </c>
      <c r="Q2340">
        <f t="shared" si="110"/>
        <v>2014</v>
      </c>
      <c r="R2340" t="s">
        <v>8348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 s="12">
        <v>1482134340</v>
      </c>
      <c r="J2341" s="12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108"/>
        <v>42723.332638888889</v>
      </c>
      <c r="P2341" s="10">
        <f t="shared" si="109"/>
        <v>42692.79987268518</v>
      </c>
      <c r="Q2341">
        <f t="shared" si="110"/>
        <v>2016</v>
      </c>
      <c r="R2341" t="s">
        <v>8348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 s="12">
        <v>1477841138</v>
      </c>
      <c r="J2342" s="1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108"/>
        <v>42673.642800925925</v>
      </c>
      <c r="P2342" s="10">
        <f t="shared" si="109"/>
        <v>42643.642800925925</v>
      </c>
      <c r="Q2342">
        <f t="shared" si="110"/>
        <v>2016</v>
      </c>
      <c r="R2342" t="s">
        <v>8348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 s="12">
        <v>1436729504</v>
      </c>
      <c r="J2343" s="12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108"/>
        <v>42197.813703703709</v>
      </c>
      <c r="P2343" s="10">
        <f t="shared" si="109"/>
        <v>42167.813703703709</v>
      </c>
      <c r="Q2343">
        <f t="shared" si="110"/>
        <v>2015</v>
      </c>
      <c r="R2343" t="s">
        <v>8348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 s="12">
        <v>1412571600</v>
      </c>
      <c r="J2344" s="12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108"/>
        <v>41918.208333333336</v>
      </c>
      <c r="P2344" s="10">
        <f t="shared" si="109"/>
        <v>41897.702199074076</v>
      </c>
      <c r="Q2344">
        <f t="shared" si="110"/>
        <v>2014</v>
      </c>
      <c r="R2344" t="s">
        <v>8348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 s="12">
        <v>1452282420</v>
      </c>
      <c r="J2345" s="12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108"/>
        <v>42377.82430555555</v>
      </c>
      <c r="P2345" s="10">
        <f t="shared" si="109"/>
        <v>42327.825289351851</v>
      </c>
      <c r="Q2345">
        <f t="shared" si="110"/>
        <v>2015</v>
      </c>
      <c r="R2345" t="s">
        <v>8348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 s="12">
        <v>1466789269</v>
      </c>
      <c r="J2346" s="12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108"/>
        <v>42545.727650462963</v>
      </c>
      <c r="P2346" s="10">
        <f t="shared" si="109"/>
        <v>42515.727650462963</v>
      </c>
      <c r="Q2346">
        <f t="shared" si="110"/>
        <v>2016</v>
      </c>
      <c r="R2346" t="s">
        <v>8348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 s="12">
        <v>1427845140</v>
      </c>
      <c r="J2347" s="12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108"/>
        <v>42094.985416666663</v>
      </c>
      <c r="P2347" s="10">
        <f t="shared" si="109"/>
        <v>42060.001805555556</v>
      </c>
      <c r="Q2347">
        <f t="shared" si="110"/>
        <v>2015</v>
      </c>
      <c r="R2347" t="s">
        <v>8348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 s="12">
        <v>1476731431</v>
      </c>
      <c r="J2348" s="12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108"/>
        <v>42660.79896990741</v>
      </c>
      <c r="P2348" s="10">
        <f t="shared" si="109"/>
        <v>42615.79896990741</v>
      </c>
      <c r="Q2348">
        <f t="shared" si="110"/>
        <v>2016</v>
      </c>
      <c r="R2348" t="s">
        <v>8348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 s="12">
        <v>1472135676</v>
      </c>
      <c r="J2349" s="12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108"/>
        <v>42607.607361111106</v>
      </c>
      <c r="P2349" s="10">
        <f t="shared" si="109"/>
        <v>42577.607361111106</v>
      </c>
      <c r="Q2349">
        <f t="shared" si="110"/>
        <v>2016</v>
      </c>
      <c r="R2349" t="s">
        <v>8348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 s="12">
        <v>1456006938</v>
      </c>
      <c r="J2350" s="12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108"/>
        <v>42420.932152777779</v>
      </c>
      <c r="P2350" s="10">
        <f t="shared" si="109"/>
        <v>42360.932152777779</v>
      </c>
      <c r="Q2350">
        <f t="shared" si="110"/>
        <v>2015</v>
      </c>
      <c r="R2350" t="s">
        <v>8348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 s="12">
        <v>1439318228</v>
      </c>
      <c r="J2351" s="12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108"/>
        <v>42227.775787037041</v>
      </c>
      <c r="P2351" s="10">
        <f t="shared" si="109"/>
        <v>42198.775787037041</v>
      </c>
      <c r="Q2351">
        <f t="shared" si="110"/>
        <v>2015</v>
      </c>
      <c r="R2351" t="s">
        <v>8348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 s="12">
        <v>1483474370</v>
      </c>
      <c r="J2352" s="1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108"/>
        <v>42738.842245370368</v>
      </c>
      <c r="P2352" s="10">
        <f t="shared" si="109"/>
        <v>42708.842245370368</v>
      </c>
      <c r="Q2352">
        <f t="shared" si="110"/>
        <v>2016</v>
      </c>
      <c r="R2352" t="s">
        <v>8348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 s="12">
        <v>1430360739</v>
      </c>
      <c r="J2353" s="12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108"/>
        <v>42124.101145833338</v>
      </c>
      <c r="P2353" s="10">
        <f t="shared" si="109"/>
        <v>42094.101145833338</v>
      </c>
      <c r="Q2353">
        <f t="shared" si="110"/>
        <v>2015</v>
      </c>
      <c r="R2353" t="s">
        <v>8348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 s="12">
        <v>1433603552</v>
      </c>
      <c r="J2354" s="12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108"/>
        <v>42161.633703703701</v>
      </c>
      <c r="P2354" s="10">
        <f t="shared" si="109"/>
        <v>42101.633703703701</v>
      </c>
      <c r="Q2354">
        <f t="shared" si="110"/>
        <v>2015</v>
      </c>
      <c r="R2354" t="s">
        <v>8348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 s="12">
        <v>1429632822</v>
      </c>
      <c r="J2355" s="12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108"/>
        <v>42115.676180555558</v>
      </c>
      <c r="P2355" s="10">
        <f t="shared" si="109"/>
        <v>42103.676180555558</v>
      </c>
      <c r="Q2355">
        <f t="shared" si="110"/>
        <v>2015</v>
      </c>
      <c r="R2355" t="s">
        <v>8348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 s="12">
        <v>1420910460</v>
      </c>
      <c r="J2356" s="12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108"/>
        <v>42014.722916666666</v>
      </c>
      <c r="P2356" s="10">
        <f t="shared" si="109"/>
        <v>41954.722916666666</v>
      </c>
      <c r="Q2356">
        <f t="shared" si="110"/>
        <v>2014</v>
      </c>
      <c r="R2356" t="s">
        <v>8348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 s="12">
        <v>1430604136</v>
      </c>
      <c r="J2357" s="12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108"/>
        <v>42126.918240740742</v>
      </c>
      <c r="P2357" s="10">
        <f t="shared" si="109"/>
        <v>42096.918240740742</v>
      </c>
      <c r="Q2357">
        <f t="shared" si="110"/>
        <v>2015</v>
      </c>
      <c r="R2357" t="s">
        <v>8348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 s="12">
        <v>1433530104</v>
      </c>
      <c r="J2358" s="12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108"/>
        <v>42160.78361111111</v>
      </c>
      <c r="P2358" s="10">
        <f t="shared" si="109"/>
        <v>42130.78361111111</v>
      </c>
      <c r="Q2358">
        <f t="shared" si="110"/>
        <v>2015</v>
      </c>
      <c r="R2358" t="s">
        <v>8348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 s="12">
        <v>1445093578</v>
      </c>
      <c r="J2359" s="12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108"/>
        <v>42294.620115740741</v>
      </c>
      <c r="P2359" s="10">
        <f t="shared" si="109"/>
        <v>42264.620115740741</v>
      </c>
      <c r="Q2359">
        <f t="shared" si="110"/>
        <v>2015</v>
      </c>
      <c r="R2359" t="s">
        <v>8348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 s="12">
        <v>1422664740</v>
      </c>
      <c r="J2360" s="12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108"/>
        <v>42035.027083333334</v>
      </c>
      <c r="P2360" s="10">
        <f t="shared" si="109"/>
        <v>41978.930972222224</v>
      </c>
      <c r="Q2360">
        <f t="shared" si="110"/>
        <v>2014</v>
      </c>
      <c r="R2360" t="s">
        <v>8348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 s="12">
        <v>1438616124</v>
      </c>
      <c r="J2361" s="12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108"/>
        <v>42219.649583333332</v>
      </c>
      <c r="P2361" s="10">
        <f t="shared" si="109"/>
        <v>42159.649583333332</v>
      </c>
      <c r="Q2361">
        <f t="shared" si="110"/>
        <v>2015</v>
      </c>
      <c r="R2361" t="s">
        <v>8348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 s="12">
        <v>1454864280</v>
      </c>
      <c r="J2362" s="1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108"/>
        <v>42407.70694444445</v>
      </c>
      <c r="P2362" s="10">
        <f t="shared" si="109"/>
        <v>42377.70694444445</v>
      </c>
      <c r="Q2362">
        <f t="shared" si="110"/>
        <v>2016</v>
      </c>
      <c r="R2362" t="s">
        <v>8348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 s="12">
        <v>1462053600</v>
      </c>
      <c r="J2363" s="12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108"/>
        <v>42490.916666666672</v>
      </c>
      <c r="P2363" s="10">
        <f t="shared" si="109"/>
        <v>42466.858888888892</v>
      </c>
      <c r="Q2363">
        <f t="shared" si="110"/>
        <v>2016</v>
      </c>
      <c r="R2363" t="s">
        <v>8348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 s="12">
        <v>1418315470</v>
      </c>
      <c r="J2364" s="12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108"/>
        <v>41984.688310185185</v>
      </c>
      <c r="P2364" s="10">
        <f t="shared" si="109"/>
        <v>41954.688310185185</v>
      </c>
      <c r="Q2364">
        <f t="shared" si="110"/>
        <v>2014</v>
      </c>
      <c r="R2364" t="s">
        <v>8348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 s="12">
        <v>1451348200</v>
      </c>
      <c r="J2365" s="12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108"/>
        <v>42367.011574074073</v>
      </c>
      <c r="P2365" s="10">
        <f t="shared" si="109"/>
        <v>42322.011574074073</v>
      </c>
      <c r="Q2365">
        <f t="shared" si="110"/>
        <v>2015</v>
      </c>
      <c r="R2365" t="s">
        <v>8348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 s="12">
        <v>1445898356</v>
      </c>
      <c r="J2366" s="12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108"/>
        <v>42303.934675925921</v>
      </c>
      <c r="P2366" s="10">
        <f t="shared" si="109"/>
        <v>42248.934675925921</v>
      </c>
      <c r="Q2366">
        <f t="shared" si="110"/>
        <v>2015</v>
      </c>
      <c r="R2366" t="s">
        <v>8348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 s="12">
        <v>1453071600</v>
      </c>
      <c r="J2367" s="12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108"/>
        <v>42386.958333333328</v>
      </c>
      <c r="P2367" s="10">
        <f t="shared" si="109"/>
        <v>42346.736400462964</v>
      </c>
      <c r="Q2367">
        <f t="shared" si="110"/>
        <v>2015</v>
      </c>
      <c r="R2367" t="s">
        <v>8348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 s="12">
        <v>1445431533</v>
      </c>
      <c r="J2368" s="12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108"/>
        <v>42298.531631944439</v>
      </c>
      <c r="P2368" s="10">
        <f t="shared" si="109"/>
        <v>42268.531631944439</v>
      </c>
      <c r="Q2368">
        <f t="shared" si="110"/>
        <v>2015</v>
      </c>
      <c r="R2368" t="s">
        <v>8348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 s="12">
        <v>1461622616</v>
      </c>
      <c r="J2369" s="12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108"/>
        <v>42485.928425925929</v>
      </c>
      <c r="P2369" s="10">
        <f t="shared" si="109"/>
        <v>42425.970092592594</v>
      </c>
      <c r="Q2369">
        <f t="shared" si="110"/>
        <v>2016</v>
      </c>
      <c r="R2369" t="s">
        <v>8348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 s="12">
        <v>1429028365</v>
      </c>
      <c r="J2370" s="12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108"/>
        <v>42108.680150462962</v>
      </c>
      <c r="P2370" s="10">
        <f t="shared" si="109"/>
        <v>42063.721817129626</v>
      </c>
      <c r="Q2370">
        <f t="shared" si="110"/>
        <v>2015</v>
      </c>
      <c r="R2370" t="s">
        <v>8348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 s="12">
        <v>1455132611</v>
      </c>
      <c r="J2371" s="12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111">DATE(1970,1,1)+I2371/86400</f>
        <v>42410.812627314815</v>
      </c>
      <c r="P2371" s="10">
        <f t="shared" ref="P2371:P2434" si="112">DATE(1970,1,1)+J2371/86400</f>
        <v>42380.812627314815</v>
      </c>
      <c r="Q2371">
        <f t="shared" ref="Q2371:Q2434" si="113">YEAR(P:P)</f>
        <v>2016</v>
      </c>
      <c r="R2371" t="s">
        <v>8348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 s="12">
        <v>1418877141</v>
      </c>
      <c r="J2372" s="1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111"/>
        <v>41991.18913194444</v>
      </c>
      <c r="P2372" s="10">
        <f t="shared" si="112"/>
        <v>41961.18913194444</v>
      </c>
      <c r="Q2372">
        <f t="shared" si="113"/>
        <v>2014</v>
      </c>
      <c r="R2372" t="s">
        <v>8348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 s="12">
        <v>1435257596</v>
      </c>
      <c r="J2373" s="12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111"/>
        <v>42180.777731481481</v>
      </c>
      <c r="P2373" s="10">
        <f t="shared" si="112"/>
        <v>42150.777731481481</v>
      </c>
      <c r="Q2373">
        <f t="shared" si="113"/>
        <v>2015</v>
      </c>
      <c r="R2373" t="s">
        <v>8348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 s="12">
        <v>1429839571</v>
      </c>
      <c r="J2374" s="12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111"/>
        <v>42118.069108796291</v>
      </c>
      <c r="P2374" s="10">
        <f t="shared" si="112"/>
        <v>42088.069108796291</v>
      </c>
      <c r="Q2374">
        <f t="shared" si="113"/>
        <v>2015</v>
      </c>
      <c r="R2374" t="s">
        <v>8348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 s="12">
        <v>1440863624</v>
      </c>
      <c r="J2375" s="12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111"/>
        <v>42245.662314814814</v>
      </c>
      <c r="P2375" s="10">
        <f t="shared" si="112"/>
        <v>42215.662314814814</v>
      </c>
      <c r="Q2375">
        <f t="shared" si="113"/>
        <v>2015</v>
      </c>
      <c r="R2375" t="s">
        <v>8348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 s="12">
        <v>1423772060</v>
      </c>
      <c r="J2376" s="12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111"/>
        <v>42047.843287037038</v>
      </c>
      <c r="P2376" s="10">
        <f t="shared" si="112"/>
        <v>42017.843287037038</v>
      </c>
      <c r="Q2376">
        <f t="shared" si="113"/>
        <v>2015</v>
      </c>
      <c r="R2376" t="s">
        <v>8348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 s="12">
        <v>1473451437</v>
      </c>
      <c r="J2377" s="12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111"/>
        <v>42622.836076388892</v>
      </c>
      <c r="P2377" s="10">
        <f t="shared" si="112"/>
        <v>42592.836076388892</v>
      </c>
      <c r="Q2377">
        <f t="shared" si="113"/>
        <v>2016</v>
      </c>
      <c r="R2377" t="s">
        <v>8348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 s="12">
        <v>1449785566</v>
      </c>
      <c r="J2378" s="12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111"/>
        <v>42348.925532407404</v>
      </c>
      <c r="P2378" s="10">
        <f t="shared" si="112"/>
        <v>42318.925532407404</v>
      </c>
      <c r="Q2378">
        <f t="shared" si="113"/>
        <v>2015</v>
      </c>
      <c r="R2378" t="s">
        <v>8348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 s="12">
        <v>1480110783</v>
      </c>
      <c r="J2379" s="12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111"/>
        <v>42699.911840277782</v>
      </c>
      <c r="P2379" s="10">
        <f t="shared" si="112"/>
        <v>42669.870173611111</v>
      </c>
      <c r="Q2379">
        <f t="shared" si="113"/>
        <v>2016</v>
      </c>
      <c r="R2379" t="s">
        <v>8348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 s="12">
        <v>1440548330</v>
      </c>
      <c r="J2380" s="12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111"/>
        <v>42242.013078703705</v>
      </c>
      <c r="P2380" s="10">
        <f t="shared" si="112"/>
        <v>42213.013078703705</v>
      </c>
      <c r="Q2380">
        <f t="shared" si="113"/>
        <v>2015</v>
      </c>
      <c r="R2380" t="s">
        <v>8348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 s="12">
        <v>1444004616</v>
      </c>
      <c r="J2381" s="12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111"/>
        <v>42282.016388888893</v>
      </c>
      <c r="P2381" s="10">
        <f t="shared" si="112"/>
        <v>42237.016388888893</v>
      </c>
      <c r="Q2381">
        <f t="shared" si="113"/>
        <v>2015</v>
      </c>
      <c r="R2381" t="s">
        <v>8348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 s="12">
        <v>1443726142</v>
      </c>
      <c r="J2382" s="1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111"/>
        <v>42278.793310185181</v>
      </c>
      <c r="P2382" s="10">
        <f t="shared" si="112"/>
        <v>42248.793310185181</v>
      </c>
      <c r="Q2382">
        <f t="shared" si="113"/>
        <v>2015</v>
      </c>
      <c r="R2382" t="s">
        <v>8348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 s="12">
        <v>1428704848</v>
      </c>
      <c r="J2383" s="12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111"/>
        <v>42104.935740740737</v>
      </c>
      <c r="P2383" s="10">
        <f t="shared" si="112"/>
        <v>42074.935740740737</v>
      </c>
      <c r="Q2383">
        <f t="shared" si="113"/>
        <v>2015</v>
      </c>
      <c r="R2383" t="s">
        <v>8348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 s="12">
        <v>1438662603</v>
      </c>
      <c r="J2384" s="12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111"/>
        <v>42220.187534722223</v>
      </c>
      <c r="P2384" s="10">
        <f t="shared" si="112"/>
        <v>42195.187534722223</v>
      </c>
      <c r="Q2384">
        <f t="shared" si="113"/>
        <v>2015</v>
      </c>
      <c r="R2384" t="s">
        <v>8348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 s="12">
        <v>1424568107</v>
      </c>
      <c r="J2385" s="12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111"/>
        <v>42057.056793981479</v>
      </c>
      <c r="P2385" s="10">
        <f t="shared" si="112"/>
        <v>42027.056793981479</v>
      </c>
      <c r="Q2385">
        <f t="shared" si="113"/>
        <v>2015</v>
      </c>
      <c r="R2385" t="s">
        <v>8348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 s="12">
        <v>1415932643</v>
      </c>
      <c r="J2386" s="12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111"/>
        <v>41957.109293981484</v>
      </c>
      <c r="P2386" s="10">
        <f t="shared" si="112"/>
        <v>41927.067627314813</v>
      </c>
      <c r="Q2386">
        <f t="shared" si="113"/>
        <v>2014</v>
      </c>
      <c r="R2386" t="s">
        <v>8348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 s="12">
        <v>1438793432</v>
      </c>
      <c r="J2387" s="12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111"/>
        <v>42221.70175925926</v>
      </c>
      <c r="P2387" s="10">
        <f t="shared" si="112"/>
        <v>42191.70175925926</v>
      </c>
      <c r="Q2387">
        <f t="shared" si="113"/>
        <v>2015</v>
      </c>
      <c r="R2387" t="s">
        <v>8348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 s="12">
        <v>1420920424</v>
      </c>
      <c r="J2388" s="12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111"/>
        <v>42014.838240740741</v>
      </c>
      <c r="P2388" s="10">
        <f t="shared" si="112"/>
        <v>41954.838240740741</v>
      </c>
      <c r="Q2388">
        <f t="shared" si="113"/>
        <v>2014</v>
      </c>
      <c r="R2388" t="s">
        <v>8348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 s="12">
        <v>1469199740</v>
      </c>
      <c r="J2389" s="12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111"/>
        <v>42573.626620370371</v>
      </c>
      <c r="P2389" s="10">
        <f t="shared" si="112"/>
        <v>42528.626620370371</v>
      </c>
      <c r="Q2389">
        <f t="shared" si="113"/>
        <v>2016</v>
      </c>
      <c r="R2389" t="s">
        <v>8348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 s="12">
        <v>1421350140</v>
      </c>
      <c r="J2390" s="12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111"/>
        <v>42019.811805555553</v>
      </c>
      <c r="P2390" s="10">
        <f t="shared" si="112"/>
        <v>41989.853692129633</v>
      </c>
      <c r="Q2390">
        <f t="shared" si="113"/>
        <v>2014</v>
      </c>
      <c r="R2390" t="s">
        <v>8348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 s="12">
        <v>1437861540</v>
      </c>
      <c r="J2391" s="12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111"/>
        <v>42210.915972222225</v>
      </c>
      <c r="P2391" s="10">
        <f t="shared" si="112"/>
        <v>42179.653379629628</v>
      </c>
      <c r="Q2391">
        <f t="shared" si="113"/>
        <v>2015</v>
      </c>
      <c r="R2391" t="s">
        <v>8348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 s="12">
        <v>1420352264</v>
      </c>
      <c r="J2392" s="1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111"/>
        <v>42008.262314814812</v>
      </c>
      <c r="P2392" s="10">
        <f t="shared" si="112"/>
        <v>41968.262314814812</v>
      </c>
      <c r="Q2392">
        <f t="shared" si="113"/>
        <v>2014</v>
      </c>
      <c r="R2392" t="s">
        <v>8348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 s="12">
        <v>1427825044</v>
      </c>
      <c r="J2393" s="12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111"/>
        <v>42094.752824074079</v>
      </c>
      <c r="P2393" s="10">
        <f t="shared" si="112"/>
        <v>42064.794490740736</v>
      </c>
      <c r="Q2393">
        <f t="shared" si="113"/>
        <v>2015</v>
      </c>
      <c r="R2393" t="s">
        <v>8348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 s="12">
        <v>1446087223</v>
      </c>
      <c r="J2394" s="12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111"/>
        <v>42306.120636574073</v>
      </c>
      <c r="P2394" s="10">
        <f t="shared" si="112"/>
        <v>42276.120636574073</v>
      </c>
      <c r="Q2394">
        <f t="shared" si="113"/>
        <v>2015</v>
      </c>
      <c r="R2394" t="s">
        <v>8348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 s="12">
        <v>1439048017</v>
      </c>
      <c r="J2395" s="12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111"/>
        <v>42224.648344907408</v>
      </c>
      <c r="P2395" s="10">
        <f t="shared" si="112"/>
        <v>42194.648344907408</v>
      </c>
      <c r="Q2395">
        <f t="shared" si="113"/>
        <v>2015</v>
      </c>
      <c r="R2395" t="s">
        <v>8348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 s="12">
        <v>1424940093</v>
      </c>
      <c r="J2396" s="12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111"/>
        <v>42061.362187499995</v>
      </c>
      <c r="P2396" s="10">
        <f t="shared" si="112"/>
        <v>42031.362187499995</v>
      </c>
      <c r="Q2396">
        <f t="shared" si="113"/>
        <v>2015</v>
      </c>
      <c r="R2396" t="s">
        <v>8348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 s="12">
        <v>1484038620</v>
      </c>
      <c r="J2397" s="12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111"/>
        <v>42745.372916666667</v>
      </c>
      <c r="P2397" s="10">
        <f t="shared" si="112"/>
        <v>42717.121377314819</v>
      </c>
      <c r="Q2397">
        <f t="shared" si="113"/>
        <v>2016</v>
      </c>
      <c r="R2397" t="s">
        <v>8348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 s="12">
        <v>1444940558</v>
      </c>
      <c r="J2398" s="12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111"/>
        <v>42292.849050925928</v>
      </c>
      <c r="P2398" s="10">
        <f t="shared" si="112"/>
        <v>42262.849050925928</v>
      </c>
      <c r="Q2398">
        <f t="shared" si="113"/>
        <v>2015</v>
      </c>
      <c r="R2398" t="s">
        <v>8348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 s="12">
        <v>1420233256</v>
      </c>
      <c r="J2399" s="12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111"/>
        <v>42006.88490740741</v>
      </c>
      <c r="P2399" s="10">
        <f t="shared" si="112"/>
        <v>41976.88490740741</v>
      </c>
      <c r="Q2399">
        <f t="shared" si="113"/>
        <v>2014</v>
      </c>
      <c r="R2399" t="s">
        <v>8348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 s="12">
        <v>1435874384</v>
      </c>
      <c r="J2400" s="12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111"/>
        <v>42187.916481481487</v>
      </c>
      <c r="P2400" s="10">
        <f t="shared" si="112"/>
        <v>42157.916481481487</v>
      </c>
      <c r="Q2400">
        <f t="shared" si="113"/>
        <v>2015</v>
      </c>
      <c r="R2400" t="s">
        <v>8348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 s="12">
        <v>1418934506</v>
      </c>
      <c r="J2401" s="12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111"/>
        <v>41991.853078703702</v>
      </c>
      <c r="P2401" s="10">
        <f t="shared" si="112"/>
        <v>41956.853078703702</v>
      </c>
      <c r="Q2401">
        <f t="shared" si="113"/>
        <v>2014</v>
      </c>
      <c r="R2401" t="s">
        <v>8348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 s="12">
        <v>1460615164</v>
      </c>
      <c r="J2402" s="1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111"/>
        <v>42474.268101851849</v>
      </c>
      <c r="P2402" s="10">
        <f t="shared" si="112"/>
        <v>42444.268101851849</v>
      </c>
      <c r="Q2402">
        <f t="shared" si="113"/>
        <v>2016</v>
      </c>
      <c r="R2402" t="s">
        <v>8348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 s="12">
        <v>1457207096</v>
      </c>
      <c r="J2403" s="12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111"/>
        <v>42434.822870370372</v>
      </c>
      <c r="P2403" s="10">
        <f t="shared" si="112"/>
        <v>42374.822870370372</v>
      </c>
      <c r="Q2403">
        <f t="shared" si="113"/>
        <v>2016</v>
      </c>
      <c r="R2403" t="s">
        <v>8348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 s="12">
        <v>1431533931</v>
      </c>
      <c r="J2404" s="12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111"/>
        <v>42137.679756944446</v>
      </c>
      <c r="P2404" s="10">
        <f t="shared" si="112"/>
        <v>42107.679756944446</v>
      </c>
      <c r="Q2404">
        <f t="shared" si="113"/>
        <v>2015</v>
      </c>
      <c r="R2404" t="s">
        <v>8348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 s="12">
        <v>1459368658</v>
      </c>
      <c r="J2405" s="12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111"/>
        <v>42459.840949074074</v>
      </c>
      <c r="P2405" s="10">
        <f t="shared" si="112"/>
        <v>42399.882615740746</v>
      </c>
      <c r="Q2405">
        <f t="shared" si="113"/>
        <v>2016</v>
      </c>
      <c r="R2405" t="s">
        <v>8348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 s="12">
        <v>1451782607</v>
      </c>
      <c r="J2406" s="12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111"/>
        <v>42372.03943287037</v>
      </c>
      <c r="P2406" s="10">
        <f t="shared" si="112"/>
        <v>42342.03943287037</v>
      </c>
      <c r="Q2406">
        <f t="shared" si="113"/>
        <v>2015</v>
      </c>
      <c r="R2406" t="s">
        <v>8348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 s="12">
        <v>1472911375</v>
      </c>
      <c r="J2407" s="12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111"/>
        <v>42616.585358796292</v>
      </c>
      <c r="P2407" s="10">
        <f t="shared" si="112"/>
        <v>42595.585358796292</v>
      </c>
      <c r="Q2407">
        <f t="shared" si="113"/>
        <v>2016</v>
      </c>
      <c r="R2407" t="s">
        <v>8348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 s="12">
        <v>1421635190</v>
      </c>
      <c r="J2408" s="12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111"/>
        <v>42023.110995370371</v>
      </c>
      <c r="P2408" s="10">
        <f t="shared" si="112"/>
        <v>41983.110995370371</v>
      </c>
      <c r="Q2408">
        <f t="shared" si="113"/>
        <v>2014</v>
      </c>
      <c r="R2408" t="s">
        <v>8348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 s="12">
        <v>1428732000</v>
      </c>
      <c r="J2409" s="12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111"/>
        <v>42105.25</v>
      </c>
      <c r="P2409" s="10">
        <f t="shared" si="112"/>
        <v>42082.575555555552</v>
      </c>
      <c r="Q2409">
        <f t="shared" si="113"/>
        <v>2015</v>
      </c>
      <c r="R2409" t="s">
        <v>8348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 s="12">
        <v>1415247757</v>
      </c>
      <c r="J2410" s="12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111"/>
        <v>41949.182372685187</v>
      </c>
      <c r="P2410" s="10">
        <f t="shared" si="112"/>
        <v>41919.140706018516</v>
      </c>
      <c r="Q2410">
        <f t="shared" si="113"/>
        <v>2014</v>
      </c>
      <c r="R2410" t="s">
        <v>8348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 s="12">
        <v>1439931675</v>
      </c>
      <c r="J2411" s="12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111"/>
        <v>42234.875868055555</v>
      </c>
      <c r="P2411" s="10">
        <f t="shared" si="112"/>
        <v>42204.875868055555</v>
      </c>
      <c r="Q2411">
        <f t="shared" si="113"/>
        <v>2015</v>
      </c>
      <c r="R2411" t="s">
        <v>8348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 s="12">
        <v>1441619275</v>
      </c>
      <c r="J2412" s="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111"/>
        <v>42254.408275462964</v>
      </c>
      <c r="P2412" s="10">
        <f t="shared" si="112"/>
        <v>42224.408275462964</v>
      </c>
      <c r="Q2412">
        <f t="shared" si="113"/>
        <v>2015</v>
      </c>
      <c r="R2412" t="s">
        <v>8348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 s="12">
        <v>1440524082</v>
      </c>
      <c r="J2413" s="12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111"/>
        <v>42241.732430555552</v>
      </c>
      <c r="P2413" s="10">
        <f t="shared" si="112"/>
        <v>42211.732430555552</v>
      </c>
      <c r="Q2413">
        <f t="shared" si="113"/>
        <v>2015</v>
      </c>
      <c r="R2413" t="s">
        <v>8348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 s="12">
        <v>1480185673</v>
      </c>
      <c r="J2414" s="12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111"/>
        <v>42700.778622685189</v>
      </c>
      <c r="P2414" s="10">
        <f t="shared" si="112"/>
        <v>42655.736956018518</v>
      </c>
      <c r="Q2414">
        <f t="shared" si="113"/>
        <v>2016</v>
      </c>
      <c r="R2414" t="s">
        <v>8348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 s="12">
        <v>1401579000</v>
      </c>
      <c r="J2415" s="12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111"/>
        <v>41790.979166666664</v>
      </c>
      <c r="P2415" s="10">
        <f t="shared" si="112"/>
        <v>41760.10974537037</v>
      </c>
      <c r="Q2415">
        <f t="shared" si="113"/>
        <v>2014</v>
      </c>
      <c r="R2415" t="s">
        <v>8348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 s="12">
        <v>1440215940</v>
      </c>
      <c r="J2416" s="12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111"/>
        <v>42238.165972222225</v>
      </c>
      <c r="P2416" s="10">
        <f t="shared" si="112"/>
        <v>42198.695138888885</v>
      </c>
      <c r="Q2416">
        <f t="shared" si="113"/>
        <v>2015</v>
      </c>
      <c r="R2416" t="s">
        <v>8348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 s="12">
        <v>1468615346</v>
      </c>
      <c r="J2417" s="12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111"/>
        <v>42566.862800925926</v>
      </c>
      <c r="P2417" s="10">
        <f t="shared" si="112"/>
        <v>42536.862800925926</v>
      </c>
      <c r="Q2417">
        <f t="shared" si="113"/>
        <v>2016</v>
      </c>
      <c r="R2417" t="s">
        <v>8348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 s="12">
        <v>1426345200</v>
      </c>
      <c r="J2418" s="12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111"/>
        <v>42077.625</v>
      </c>
      <c r="P2418" s="10">
        <f t="shared" si="112"/>
        <v>42019.737766203703</v>
      </c>
      <c r="Q2418">
        <f t="shared" si="113"/>
        <v>2015</v>
      </c>
      <c r="R2418" t="s">
        <v>8348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 s="12">
        <v>1407705187</v>
      </c>
      <c r="J2419" s="12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111"/>
        <v>41861.884108796294</v>
      </c>
      <c r="P2419" s="10">
        <f t="shared" si="112"/>
        <v>41831.884108796294</v>
      </c>
      <c r="Q2419">
        <f t="shared" si="113"/>
        <v>2014</v>
      </c>
      <c r="R2419" t="s">
        <v>8348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 s="12">
        <v>1427225644</v>
      </c>
      <c r="J2420" s="12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111"/>
        <v>42087.815324074079</v>
      </c>
      <c r="P2420" s="10">
        <f t="shared" si="112"/>
        <v>42027.856990740736</v>
      </c>
      <c r="Q2420">
        <f t="shared" si="113"/>
        <v>2015</v>
      </c>
      <c r="R2420" t="s">
        <v>8348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 s="12">
        <v>1424281389</v>
      </c>
      <c r="J2421" s="12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111"/>
        <v>42053.738298611112</v>
      </c>
      <c r="P2421" s="10">
        <f t="shared" si="112"/>
        <v>41993.738298611112</v>
      </c>
      <c r="Q2421">
        <f t="shared" si="113"/>
        <v>2014</v>
      </c>
      <c r="R2421" t="s">
        <v>8348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 s="12">
        <v>1415583695</v>
      </c>
      <c r="J2422" s="1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111"/>
        <v>41953.070543981477</v>
      </c>
      <c r="P2422" s="10">
        <f t="shared" si="112"/>
        <v>41893.028877314813</v>
      </c>
      <c r="Q2422">
        <f t="shared" si="113"/>
        <v>2014</v>
      </c>
      <c r="R2422" t="s">
        <v>8348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 s="12">
        <v>1424536196</v>
      </c>
      <c r="J2423" s="12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111"/>
        <v>42056.687453703707</v>
      </c>
      <c r="P2423" s="10">
        <f t="shared" si="112"/>
        <v>42026.687453703707</v>
      </c>
      <c r="Q2423">
        <f t="shared" si="113"/>
        <v>2015</v>
      </c>
      <c r="R2423" t="s">
        <v>8348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 s="12">
        <v>1426091036</v>
      </c>
      <c r="J2424" s="12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111"/>
        <v>42074.683287037042</v>
      </c>
      <c r="P2424" s="10">
        <f t="shared" si="112"/>
        <v>42044.724953703699</v>
      </c>
      <c r="Q2424">
        <f t="shared" si="113"/>
        <v>2015</v>
      </c>
      <c r="R2424" t="s">
        <v>8348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 s="12">
        <v>1420044890</v>
      </c>
      <c r="J2425" s="12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111"/>
        <v>42004.704745370371</v>
      </c>
      <c r="P2425" s="10">
        <f t="shared" si="112"/>
        <v>41974.704745370371</v>
      </c>
      <c r="Q2425">
        <f t="shared" si="113"/>
        <v>2014</v>
      </c>
      <c r="R2425" t="s">
        <v>8348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 s="12">
        <v>1414445108</v>
      </c>
      <c r="J2426" s="12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111"/>
        <v>41939.892453703702</v>
      </c>
      <c r="P2426" s="10">
        <f t="shared" si="112"/>
        <v>41909.892453703702</v>
      </c>
      <c r="Q2426">
        <f t="shared" si="113"/>
        <v>2014</v>
      </c>
      <c r="R2426" t="s">
        <v>8348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 s="12">
        <v>1464386640</v>
      </c>
      <c r="J2427" s="12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111"/>
        <v>42517.919444444444</v>
      </c>
      <c r="P2427" s="10">
        <f t="shared" si="112"/>
        <v>42502.913761574076</v>
      </c>
      <c r="Q2427">
        <f t="shared" si="113"/>
        <v>2016</v>
      </c>
      <c r="R2427" t="s">
        <v>8348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 s="12">
        <v>1439006692</v>
      </c>
      <c r="J2428" s="12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111"/>
        <v>42224.170046296298</v>
      </c>
      <c r="P2428" s="10">
        <f t="shared" si="112"/>
        <v>42164.170046296298</v>
      </c>
      <c r="Q2428">
        <f t="shared" si="113"/>
        <v>2015</v>
      </c>
      <c r="R2428" t="s">
        <v>8348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 s="12">
        <v>1458715133</v>
      </c>
      <c r="J2429" s="12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111"/>
        <v>42452.277002314819</v>
      </c>
      <c r="P2429" s="10">
        <f t="shared" si="112"/>
        <v>42412.318668981483</v>
      </c>
      <c r="Q2429">
        <f t="shared" si="113"/>
        <v>2016</v>
      </c>
      <c r="R2429" t="s">
        <v>8348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 s="12">
        <v>1426182551</v>
      </c>
      <c r="J2430" s="12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111"/>
        <v>42075.742488425924</v>
      </c>
      <c r="P2430" s="10">
        <f t="shared" si="112"/>
        <v>42045.784155092595</v>
      </c>
      <c r="Q2430">
        <f t="shared" si="113"/>
        <v>2015</v>
      </c>
      <c r="R2430" t="s">
        <v>8348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 s="12">
        <v>1486313040</v>
      </c>
      <c r="J2431" s="12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111"/>
        <v>42771.697222222225</v>
      </c>
      <c r="P2431" s="10">
        <f t="shared" si="112"/>
        <v>42734.879236111112</v>
      </c>
      <c r="Q2431">
        <f t="shared" si="113"/>
        <v>2016</v>
      </c>
      <c r="R2431" t="s">
        <v>8348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 s="12">
        <v>1455246504</v>
      </c>
      <c r="J2432" s="1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111"/>
        <v>42412.130833333329</v>
      </c>
      <c r="P2432" s="10">
        <f t="shared" si="112"/>
        <v>42382.130833333329</v>
      </c>
      <c r="Q2432">
        <f t="shared" si="113"/>
        <v>2016</v>
      </c>
      <c r="R2432" t="s">
        <v>8348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 s="12">
        <v>1467080613</v>
      </c>
      <c r="J2433" s="12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111"/>
        <v>42549.099687499998</v>
      </c>
      <c r="P2433" s="10">
        <f t="shared" si="112"/>
        <v>42489.099687499998</v>
      </c>
      <c r="Q2433">
        <f t="shared" si="113"/>
        <v>2016</v>
      </c>
      <c r="R2433" t="s">
        <v>8348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 s="12">
        <v>1425791697</v>
      </c>
      <c r="J2434" s="12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111"/>
        <v>42071.218715277777</v>
      </c>
      <c r="P2434" s="10">
        <f t="shared" si="112"/>
        <v>42041.218715277777</v>
      </c>
      <c r="Q2434">
        <f t="shared" si="113"/>
        <v>2015</v>
      </c>
      <c r="R2434" t="s">
        <v>8348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 s="12">
        <v>1456608943</v>
      </c>
      <c r="J2435" s="12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114">DATE(1970,1,1)+I2435/86400</f>
        <v>42427.89980324074</v>
      </c>
      <c r="P2435" s="10">
        <f t="shared" ref="P2435:P2498" si="115">DATE(1970,1,1)+J2435/86400</f>
        <v>42397.89980324074</v>
      </c>
      <c r="Q2435">
        <f t="shared" ref="Q2435:Q2498" si="116">YEAR(P:P)</f>
        <v>2016</v>
      </c>
      <c r="R2435" t="s">
        <v>8348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 s="12">
        <v>1438662474</v>
      </c>
      <c r="J2436" s="12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114"/>
        <v>42220.186041666668</v>
      </c>
      <c r="P2436" s="10">
        <f t="shared" si="115"/>
        <v>42180.186041666668</v>
      </c>
      <c r="Q2436">
        <f t="shared" si="116"/>
        <v>2015</v>
      </c>
      <c r="R2436" t="s">
        <v>8348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 s="12">
        <v>1444027186</v>
      </c>
      <c r="J2437" s="12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114"/>
        <v>42282.277615740742</v>
      </c>
      <c r="P2437" s="10">
        <f t="shared" si="115"/>
        <v>42252.277615740742</v>
      </c>
      <c r="Q2437">
        <f t="shared" si="116"/>
        <v>2015</v>
      </c>
      <c r="R2437" t="s">
        <v>8348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 s="12">
        <v>1454078770</v>
      </c>
      <c r="J2438" s="12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114"/>
        <v>42398.615393518514</v>
      </c>
      <c r="P2438" s="10">
        <f t="shared" si="115"/>
        <v>42338.615393518514</v>
      </c>
      <c r="Q2438">
        <f t="shared" si="116"/>
        <v>2015</v>
      </c>
      <c r="R2438" t="s">
        <v>8348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 s="12">
        <v>1426615200</v>
      </c>
      <c r="J2439" s="12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114"/>
        <v>42080.75</v>
      </c>
      <c r="P2439" s="10">
        <f t="shared" si="115"/>
        <v>42031.965138888889</v>
      </c>
      <c r="Q2439">
        <f t="shared" si="116"/>
        <v>2015</v>
      </c>
      <c r="R2439" t="s">
        <v>8348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 s="12">
        <v>1449529062</v>
      </c>
      <c r="J2440" s="12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114"/>
        <v>42345.956736111111</v>
      </c>
      <c r="P2440" s="10">
        <f t="shared" si="115"/>
        <v>42285.91506944444</v>
      </c>
      <c r="Q2440">
        <f t="shared" si="116"/>
        <v>2015</v>
      </c>
      <c r="R2440" t="s">
        <v>8348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 s="12">
        <v>1445197129</v>
      </c>
      <c r="J2441" s="12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114"/>
        <v>42295.818622685183</v>
      </c>
      <c r="P2441" s="10">
        <f t="shared" si="115"/>
        <v>42265.818622685183</v>
      </c>
      <c r="Q2441">
        <f t="shared" si="116"/>
        <v>2015</v>
      </c>
      <c r="R2441" t="s">
        <v>8348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 s="12">
        <v>1455399313</v>
      </c>
      <c r="J2442" s="1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114"/>
        <v>42413.899456018524</v>
      </c>
      <c r="P2442" s="10">
        <f t="shared" si="115"/>
        <v>42383.899456018524</v>
      </c>
      <c r="Q2442">
        <f t="shared" si="116"/>
        <v>2016</v>
      </c>
      <c r="R2442" t="s">
        <v>8348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 s="12">
        <v>1437627540</v>
      </c>
      <c r="J2443" s="12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114"/>
        <v>42208.207638888889</v>
      </c>
      <c r="P2443" s="10">
        <f t="shared" si="115"/>
        <v>42187.125625000001</v>
      </c>
      <c r="Q2443">
        <f t="shared" si="116"/>
        <v>2015</v>
      </c>
      <c r="R2443" t="s">
        <v>8348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 s="12">
        <v>1426777228</v>
      </c>
      <c r="J2444" s="12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114"/>
        <v>42082.625324074077</v>
      </c>
      <c r="P2444" s="10">
        <f t="shared" si="115"/>
        <v>42052.666990740741</v>
      </c>
      <c r="Q2444">
        <f t="shared" si="116"/>
        <v>2015</v>
      </c>
      <c r="R2444" t="s">
        <v>8348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 s="12">
        <v>1408114822</v>
      </c>
      <c r="J2445" s="12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114"/>
        <v>41866.625254629631</v>
      </c>
      <c r="P2445" s="10">
        <f t="shared" si="115"/>
        <v>41836.625254629631</v>
      </c>
      <c r="Q2445">
        <f t="shared" si="116"/>
        <v>2014</v>
      </c>
      <c r="R2445" t="s">
        <v>8348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 s="12">
        <v>1464199591</v>
      </c>
      <c r="J2446" s="12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114"/>
        <v>42515.754525462966</v>
      </c>
      <c r="P2446" s="10">
        <f t="shared" si="115"/>
        <v>42485.754525462966</v>
      </c>
      <c r="Q2446">
        <f t="shared" si="116"/>
        <v>2016</v>
      </c>
      <c r="R2446" t="s">
        <v>8348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 s="12">
        <v>1443242021</v>
      </c>
      <c r="J2447" s="12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114"/>
        <v>42273.190057870372</v>
      </c>
      <c r="P2447" s="10">
        <f t="shared" si="115"/>
        <v>42243.190057870372</v>
      </c>
      <c r="Q2447">
        <f t="shared" si="116"/>
        <v>2015</v>
      </c>
      <c r="R2447" t="s">
        <v>8348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 s="12">
        <v>1480174071</v>
      </c>
      <c r="J2448" s="12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114"/>
        <v>42700.64434027778</v>
      </c>
      <c r="P2448" s="10">
        <f t="shared" si="115"/>
        <v>42670.602673611109</v>
      </c>
      <c r="Q2448">
        <f t="shared" si="116"/>
        <v>2016</v>
      </c>
      <c r="R2448" t="s">
        <v>8348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 s="12">
        <v>1478923200</v>
      </c>
      <c r="J2449" s="12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114"/>
        <v>42686.166666666672</v>
      </c>
      <c r="P2449" s="10">
        <f t="shared" si="115"/>
        <v>42654.469826388886</v>
      </c>
      <c r="Q2449">
        <f t="shared" si="116"/>
        <v>2016</v>
      </c>
      <c r="R2449" t="s">
        <v>8348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 s="12">
        <v>1472621760</v>
      </c>
      <c r="J2450" s="12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114"/>
        <v>42613.233333333337</v>
      </c>
      <c r="P2450" s="10">
        <f t="shared" si="115"/>
        <v>42607.316122685181</v>
      </c>
      <c r="Q2450">
        <f t="shared" si="116"/>
        <v>2016</v>
      </c>
      <c r="R2450" t="s">
        <v>8348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 s="12">
        <v>1417321515</v>
      </c>
      <c r="J2451" s="12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114"/>
        <v>41973.184201388889</v>
      </c>
      <c r="P2451" s="10">
        <f t="shared" si="115"/>
        <v>41943.142534722225</v>
      </c>
      <c r="Q2451">
        <f t="shared" si="116"/>
        <v>2014</v>
      </c>
      <c r="R2451" t="s">
        <v>8348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 s="12">
        <v>1414465860</v>
      </c>
      <c r="J2452" s="1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114"/>
        <v>41940.132638888885</v>
      </c>
      <c r="P2452" s="10">
        <f t="shared" si="115"/>
        <v>41902.07240740741</v>
      </c>
      <c r="Q2452">
        <f t="shared" si="116"/>
        <v>2014</v>
      </c>
      <c r="R2452" t="s">
        <v>8348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 s="12">
        <v>1488750490</v>
      </c>
      <c r="J2453" s="12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114"/>
        <v>42799.908449074079</v>
      </c>
      <c r="P2453" s="10">
        <f t="shared" si="115"/>
        <v>42779.908449074079</v>
      </c>
      <c r="Q2453">
        <f t="shared" si="116"/>
        <v>2017</v>
      </c>
      <c r="R2453" t="s">
        <v>8348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 s="12">
        <v>1451430000</v>
      </c>
      <c r="J2454" s="12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114"/>
        <v>42367.958333333328</v>
      </c>
      <c r="P2454" s="10">
        <f t="shared" si="115"/>
        <v>42338.84375</v>
      </c>
      <c r="Q2454">
        <f t="shared" si="116"/>
        <v>2015</v>
      </c>
      <c r="R2454" t="s">
        <v>8348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 s="12">
        <v>1486053409</v>
      </c>
      <c r="J2455" s="12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114"/>
        <v>42768.692233796297</v>
      </c>
      <c r="P2455" s="10">
        <f t="shared" si="115"/>
        <v>42738.692233796297</v>
      </c>
      <c r="Q2455">
        <f t="shared" si="116"/>
        <v>2017</v>
      </c>
      <c r="R2455" t="s">
        <v>8348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 s="12">
        <v>1489207808</v>
      </c>
      <c r="J2456" s="12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114"/>
        <v>42805.201481481483</v>
      </c>
      <c r="P2456" s="10">
        <f t="shared" si="115"/>
        <v>42770.201481481483</v>
      </c>
      <c r="Q2456">
        <f t="shared" si="116"/>
        <v>2017</v>
      </c>
      <c r="R2456" t="s">
        <v>8348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 s="12">
        <v>1461177950</v>
      </c>
      <c r="J2457" s="12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114"/>
        <v>42480.781828703708</v>
      </c>
      <c r="P2457" s="10">
        <f t="shared" si="115"/>
        <v>42452.781828703708</v>
      </c>
      <c r="Q2457">
        <f t="shared" si="116"/>
        <v>2016</v>
      </c>
      <c r="R2457" t="s">
        <v>8348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 s="12">
        <v>1488063839</v>
      </c>
      <c r="J2458" s="12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114"/>
        <v>42791.961099537039</v>
      </c>
      <c r="P2458" s="10">
        <f t="shared" si="115"/>
        <v>42761.961099537039</v>
      </c>
      <c r="Q2458">
        <f t="shared" si="116"/>
        <v>2017</v>
      </c>
      <c r="R2458" t="s">
        <v>8348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 s="12">
        <v>1458826056</v>
      </c>
      <c r="J2459" s="12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114"/>
        <v>42453.560833333337</v>
      </c>
      <c r="P2459" s="10">
        <f t="shared" si="115"/>
        <v>42423.602500000001</v>
      </c>
      <c r="Q2459">
        <f t="shared" si="116"/>
        <v>2016</v>
      </c>
      <c r="R2459" t="s">
        <v>8348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 s="12">
        <v>1465498800</v>
      </c>
      <c r="J2460" s="12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114"/>
        <v>42530.791666666672</v>
      </c>
      <c r="P2460" s="10">
        <f t="shared" si="115"/>
        <v>42495.871736111112</v>
      </c>
      <c r="Q2460">
        <f t="shared" si="116"/>
        <v>2016</v>
      </c>
      <c r="R2460" t="s">
        <v>8348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 s="12">
        <v>1458742685</v>
      </c>
      <c r="J2461" s="12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114"/>
        <v>42452.595891203702</v>
      </c>
      <c r="P2461" s="10">
        <f t="shared" si="115"/>
        <v>42407.637557870374</v>
      </c>
      <c r="Q2461">
        <f t="shared" si="116"/>
        <v>2016</v>
      </c>
      <c r="R2461" t="s">
        <v>8348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 s="12">
        <v>1483417020</v>
      </c>
      <c r="J2462" s="1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114"/>
        <v>42738.178472222222</v>
      </c>
      <c r="P2462" s="10">
        <f t="shared" si="115"/>
        <v>42704.187118055561</v>
      </c>
      <c r="Q2462">
        <f t="shared" si="116"/>
        <v>2016</v>
      </c>
      <c r="R2462" t="s">
        <v>8348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 s="12">
        <v>1317438000</v>
      </c>
      <c r="J2463" s="12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114"/>
        <v>40817.125</v>
      </c>
      <c r="P2463" s="10">
        <f t="shared" si="115"/>
        <v>40784.012696759259</v>
      </c>
      <c r="Q2463">
        <f t="shared" si="116"/>
        <v>2011</v>
      </c>
      <c r="R2463" t="s">
        <v>8348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 s="12">
        <v>1342672096</v>
      </c>
      <c r="J2464" s="12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114"/>
        <v>41109.186296296299</v>
      </c>
      <c r="P2464" s="10">
        <f t="shared" si="115"/>
        <v>41089.186296296299</v>
      </c>
      <c r="Q2464">
        <f t="shared" si="116"/>
        <v>2012</v>
      </c>
      <c r="R2464" t="s">
        <v>8348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 s="12">
        <v>1366138800</v>
      </c>
      <c r="J2465" s="12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114"/>
        <v>41380.791666666664</v>
      </c>
      <c r="P2465" s="10">
        <f t="shared" si="115"/>
        <v>41341.111400462964</v>
      </c>
      <c r="Q2465">
        <f t="shared" si="116"/>
        <v>2013</v>
      </c>
      <c r="R2465" t="s">
        <v>8348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 s="12">
        <v>1443641340</v>
      </c>
      <c r="J2466" s="12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114"/>
        <v>42277.811805555553</v>
      </c>
      <c r="P2466" s="10">
        <f t="shared" si="115"/>
        <v>42248.90042824074</v>
      </c>
      <c r="Q2466">
        <f t="shared" si="116"/>
        <v>2015</v>
      </c>
      <c r="R2466" t="s">
        <v>8348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 s="12">
        <v>1348420548</v>
      </c>
      <c r="J2467" s="12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114"/>
        <v>41175.719305555554</v>
      </c>
      <c r="P2467" s="10">
        <f t="shared" si="115"/>
        <v>41145.719305555554</v>
      </c>
      <c r="Q2467">
        <f t="shared" si="116"/>
        <v>2012</v>
      </c>
      <c r="R2467" t="s">
        <v>8348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 s="12">
        <v>1368066453</v>
      </c>
      <c r="J2468" s="12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114"/>
        <v>41403.102465277778</v>
      </c>
      <c r="P2468" s="10">
        <f t="shared" si="115"/>
        <v>41373.102465277778</v>
      </c>
      <c r="Q2468">
        <f t="shared" si="116"/>
        <v>2013</v>
      </c>
      <c r="R2468" t="s">
        <v>8348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 s="12">
        <v>1336669200</v>
      </c>
      <c r="J2469" s="12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114"/>
        <v>41039.708333333336</v>
      </c>
      <c r="P2469" s="10">
        <f t="shared" si="115"/>
        <v>41025.874201388891</v>
      </c>
      <c r="Q2469">
        <f t="shared" si="116"/>
        <v>2012</v>
      </c>
      <c r="R2469" t="s">
        <v>8348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 s="12">
        <v>1351400400</v>
      </c>
      <c r="J2470" s="12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114"/>
        <v>41210.208333333336</v>
      </c>
      <c r="P2470" s="10">
        <f t="shared" si="115"/>
        <v>41174.154178240744</v>
      </c>
      <c r="Q2470">
        <f t="shared" si="116"/>
        <v>2012</v>
      </c>
      <c r="R2470" t="s">
        <v>8348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 s="12">
        <v>1297160329</v>
      </c>
      <c r="J2471" s="12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114"/>
        <v>40582.429733796293</v>
      </c>
      <c r="P2471" s="10">
        <f t="shared" si="115"/>
        <v>40557.429733796293</v>
      </c>
      <c r="Q2471">
        <f t="shared" si="116"/>
        <v>2011</v>
      </c>
      <c r="R2471" t="s">
        <v>8348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 s="12">
        <v>1337824055</v>
      </c>
      <c r="J2472" s="1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114"/>
        <v>41053.07471064815</v>
      </c>
      <c r="P2472" s="10">
        <f t="shared" si="115"/>
        <v>41023.07471064815</v>
      </c>
      <c r="Q2472">
        <f t="shared" si="116"/>
        <v>2012</v>
      </c>
      <c r="R2472" t="s">
        <v>8348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 s="12">
        <v>1327535392</v>
      </c>
      <c r="J2473" s="12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114"/>
        <v>40933.992962962962</v>
      </c>
      <c r="P2473" s="10">
        <f t="shared" si="115"/>
        <v>40893.992962962962</v>
      </c>
      <c r="Q2473">
        <f t="shared" si="116"/>
        <v>2011</v>
      </c>
      <c r="R2473" t="s">
        <v>8348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 s="12">
        <v>1283562180</v>
      </c>
      <c r="J2474" s="12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114"/>
        <v>40425.043749999997</v>
      </c>
      <c r="P2474" s="10">
        <f t="shared" si="115"/>
        <v>40354.11550925926</v>
      </c>
      <c r="Q2474">
        <f t="shared" si="116"/>
        <v>2010</v>
      </c>
      <c r="R2474" t="s">
        <v>8348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 s="12">
        <v>1352573869</v>
      </c>
      <c r="J2475" s="12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114"/>
        <v>41223.790150462963</v>
      </c>
      <c r="P2475" s="10">
        <f t="shared" si="115"/>
        <v>41193.748483796298</v>
      </c>
      <c r="Q2475">
        <f t="shared" si="116"/>
        <v>2012</v>
      </c>
      <c r="R2475" t="s">
        <v>8348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 s="12">
        <v>1286756176</v>
      </c>
      <c r="J2476" s="12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114"/>
        <v>40462.011296296296</v>
      </c>
      <c r="P2476" s="10">
        <f t="shared" si="115"/>
        <v>40417.011296296296</v>
      </c>
      <c r="Q2476">
        <f t="shared" si="116"/>
        <v>2010</v>
      </c>
      <c r="R2476" t="s">
        <v>8348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 s="12">
        <v>1278799200</v>
      </c>
      <c r="J2477" s="12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114"/>
        <v>40369.916666666664</v>
      </c>
      <c r="P2477" s="10">
        <f t="shared" si="115"/>
        <v>40310.287673611107</v>
      </c>
      <c r="Q2477">
        <f t="shared" si="116"/>
        <v>2010</v>
      </c>
      <c r="R2477" t="s">
        <v>8348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 s="12">
        <v>1415004770</v>
      </c>
      <c r="J2478" s="12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114"/>
        <v>41946.370023148149</v>
      </c>
      <c r="P2478" s="10">
        <f t="shared" si="115"/>
        <v>41913.328356481477</v>
      </c>
      <c r="Q2478">
        <f t="shared" si="116"/>
        <v>2014</v>
      </c>
      <c r="R2478" t="s">
        <v>8348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 s="12">
        <v>1344789345</v>
      </c>
      <c r="J2479" s="12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114"/>
        <v>41133.691493055558</v>
      </c>
      <c r="P2479" s="10">
        <f t="shared" si="115"/>
        <v>41088.691493055558</v>
      </c>
      <c r="Q2479">
        <f t="shared" si="116"/>
        <v>2012</v>
      </c>
      <c r="R2479" t="s">
        <v>8348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 s="12">
        <v>1358117313</v>
      </c>
      <c r="J2480" s="12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114"/>
        <v>41287.950381944444</v>
      </c>
      <c r="P2480" s="10">
        <f t="shared" si="115"/>
        <v>41257.950381944444</v>
      </c>
      <c r="Q2480">
        <f t="shared" si="116"/>
        <v>2012</v>
      </c>
      <c r="R2480" t="s">
        <v>8348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 s="12">
        <v>1343440800</v>
      </c>
      <c r="J2481" s="12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114"/>
        <v>41118.083333333336</v>
      </c>
      <c r="P2481" s="10">
        <f t="shared" si="115"/>
        <v>41107.726782407408</v>
      </c>
      <c r="Q2481">
        <f t="shared" si="116"/>
        <v>2012</v>
      </c>
      <c r="R2481" t="s">
        <v>8348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 s="12">
        <v>1444516084</v>
      </c>
      <c r="J2482" s="1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114"/>
        <v>42287.936157407406</v>
      </c>
      <c r="P2482" s="10">
        <f t="shared" si="115"/>
        <v>42227.936157407406</v>
      </c>
      <c r="Q2482">
        <f t="shared" si="116"/>
        <v>2015</v>
      </c>
      <c r="R2482" t="s">
        <v>8348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 s="12">
        <v>1335799808</v>
      </c>
      <c r="J2483" s="12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114"/>
        <v>41029.645925925928</v>
      </c>
      <c r="P2483" s="10">
        <f t="shared" si="115"/>
        <v>40999.645925925928</v>
      </c>
      <c r="Q2483">
        <f t="shared" si="116"/>
        <v>2012</v>
      </c>
      <c r="R2483" t="s">
        <v>8348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 s="12">
        <v>1312224383</v>
      </c>
      <c r="J2484" s="12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114"/>
        <v>40756.782210648147</v>
      </c>
      <c r="P2484" s="10">
        <f t="shared" si="115"/>
        <v>40711.782210648147</v>
      </c>
      <c r="Q2484">
        <f t="shared" si="116"/>
        <v>2011</v>
      </c>
      <c r="R2484" t="s">
        <v>8348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 s="12">
        <v>1335891603</v>
      </c>
      <c r="J2485" s="12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114"/>
        <v>41030.708368055552</v>
      </c>
      <c r="P2485" s="10">
        <f t="shared" si="115"/>
        <v>40970.750034722223</v>
      </c>
      <c r="Q2485">
        <f t="shared" si="116"/>
        <v>2012</v>
      </c>
      <c r="R2485" t="s">
        <v>8348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 s="12">
        <v>1316124003</v>
      </c>
      <c r="J2486" s="12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114"/>
        <v>40801.916701388887</v>
      </c>
      <c r="P2486" s="10">
        <f t="shared" si="115"/>
        <v>40771.916701388887</v>
      </c>
      <c r="Q2486">
        <f t="shared" si="116"/>
        <v>2011</v>
      </c>
      <c r="R2486" t="s">
        <v>8348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 s="12">
        <v>1318463879</v>
      </c>
      <c r="J2487" s="12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114"/>
        <v>40828.998599537037</v>
      </c>
      <c r="P2487" s="10">
        <f t="shared" si="115"/>
        <v>40793.998599537037</v>
      </c>
      <c r="Q2487">
        <f t="shared" si="116"/>
        <v>2011</v>
      </c>
      <c r="R2487" t="s">
        <v>8348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 s="12">
        <v>1335113976</v>
      </c>
      <c r="J2488" s="12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114"/>
        <v>41021.708055555559</v>
      </c>
      <c r="P2488" s="10">
        <f t="shared" si="115"/>
        <v>40991.708055555559</v>
      </c>
      <c r="Q2488">
        <f t="shared" si="116"/>
        <v>2012</v>
      </c>
      <c r="R2488" t="s">
        <v>8348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 s="12">
        <v>1338083997</v>
      </c>
      <c r="J2489" s="12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114"/>
        <v>41056.083298611113</v>
      </c>
      <c r="P2489" s="10">
        <f t="shared" si="115"/>
        <v>41026.083298611113</v>
      </c>
      <c r="Q2489">
        <f t="shared" si="116"/>
        <v>2012</v>
      </c>
      <c r="R2489" t="s">
        <v>8348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 s="12">
        <v>1321459908</v>
      </c>
      <c r="J2490" s="12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114"/>
        <v>40863.674861111111</v>
      </c>
      <c r="P2490" s="10">
        <f t="shared" si="115"/>
        <v>40833.633194444446</v>
      </c>
      <c r="Q2490">
        <f t="shared" si="116"/>
        <v>2011</v>
      </c>
      <c r="R2490" t="s">
        <v>8348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 s="12">
        <v>1368117239</v>
      </c>
      <c r="J2491" s="12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114"/>
        <v>41403.690266203703</v>
      </c>
      <c r="P2491" s="10">
        <f t="shared" si="115"/>
        <v>41373.690266203703</v>
      </c>
      <c r="Q2491">
        <f t="shared" si="116"/>
        <v>2013</v>
      </c>
      <c r="R2491" t="s">
        <v>8348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 s="12">
        <v>1340429276</v>
      </c>
      <c r="J2492" s="1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114"/>
        <v>41083.227731481486</v>
      </c>
      <c r="P2492" s="10">
        <f t="shared" si="115"/>
        <v>41023.227731481486</v>
      </c>
      <c r="Q2492">
        <f t="shared" si="116"/>
        <v>2012</v>
      </c>
      <c r="R2492" t="s">
        <v>8348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 s="12">
        <v>1295142660</v>
      </c>
      <c r="J2493" s="12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114"/>
        <v>40559.077083333337</v>
      </c>
      <c r="P2493" s="10">
        <f t="shared" si="115"/>
        <v>40542.839282407411</v>
      </c>
      <c r="Q2493">
        <f t="shared" si="116"/>
        <v>2010</v>
      </c>
      <c r="R2493" t="s">
        <v>8348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 s="12">
        <v>1339840740</v>
      </c>
      <c r="J2494" s="12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14"/>
        <v>41076.415972222225</v>
      </c>
      <c r="P2494" s="10">
        <f t="shared" si="115"/>
        <v>41024.985972222225</v>
      </c>
      <c r="Q2494">
        <f t="shared" si="116"/>
        <v>2012</v>
      </c>
      <c r="R2494" t="s">
        <v>8348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 s="12">
        <v>1367208140</v>
      </c>
      <c r="J2495" s="12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114"/>
        <v>41393.168287037035</v>
      </c>
      <c r="P2495" s="10">
        <f t="shared" si="115"/>
        <v>41348.168287037035</v>
      </c>
      <c r="Q2495">
        <f t="shared" si="116"/>
        <v>2013</v>
      </c>
      <c r="R2495" t="s">
        <v>8348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 s="12">
        <v>1337786944</v>
      </c>
      <c r="J2496" s="12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114"/>
        <v>41052.645185185189</v>
      </c>
      <c r="P2496" s="10">
        <f t="shared" si="115"/>
        <v>41022.645185185189</v>
      </c>
      <c r="Q2496">
        <f t="shared" si="116"/>
        <v>2012</v>
      </c>
      <c r="R2496" t="s">
        <v>8348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 s="12">
        <v>1339022575</v>
      </c>
      <c r="J2497" s="12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114"/>
        <v>41066.946469907409</v>
      </c>
      <c r="P2497" s="10">
        <f t="shared" si="115"/>
        <v>41036.946469907409</v>
      </c>
      <c r="Q2497">
        <f t="shared" si="116"/>
        <v>2012</v>
      </c>
      <c r="R2497" t="s">
        <v>8348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 s="12">
        <v>1364597692</v>
      </c>
      <c r="J2498" s="12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114"/>
        <v>41362.954768518517</v>
      </c>
      <c r="P2498" s="10">
        <f t="shared" si="115"/>
        <v>41327.996435185181</v>
      </c>
      <c r="Q2498">
        <f t="shared" si="116"/>
        <v>2013</v>
      </c>
      <c r="R2498" t="s">
        <v>8348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 s="12">
        <v>1312578338</v>
      </c>
      <c r="J2499" s="12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117">DATE(1970,1,1)+I2499/86400</f>
        <v>40760.878912037035</v>
      </c>
      <c r="P2499" s="10">
        <f t="shared" ref="P2499:P2562" si="118">DATE(1970,1,1)+J2499/86400</f>
        <v>40730.878912037035</v>
      </c>
      <c r="Q2499">
        <f t="shared" ref="Q2499:Q2562" si="119">YEAR(P:P)</f>
        <v>2011</v>
      </c>
      <c r="R2499" t="s">
        <v>8348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 s="12">
        <v>1422400387</v>
      </c>
      <c r="J2500" s="12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117"/>
        <v>42031.967442129629</v>
      </c>
      <c r="P2500" s="10">
        <f t="shared" si="118"/>
        <v>42017.967442129629</v>
      </c>
      <c r="Q2500">
        <f t="shared" si="119"/>
        <v>2015</v>
      </c>
      <c r="R2500" t="s">
        <v>8348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 s="12">
        <v>1356976800</v>
      </c>
      <c r="J2501" s="12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117"/>
        <v>41274.75</v>
      </c>
      <c r="P2501" s="10">
        <f t="shared" si="118"/>
        <v>41226.648576388892</v>
      </c>
      <c r="Q2501">
        <f t="shared" si="119"/>
        <v>2012</v>
      </c>
      <c r="R2501" t="s">
        <v>8348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 s="12">
        <v>1340476375</v>
      </c>
      <c r="J2502" s="1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117"/>
        <v>41083.772858796292</v>
      </c>
      <c r="P2502" s="10">
        <f t="shared" si="118"/>
        <v>41053.772858796292</v>
      </c>
      <c r="Q2502">
        <f t="shared" si="119"/>
        <v>2012</v>
      </c>
      <c r="R2502" t="s">
        <v>8348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 s="12">
        <v>1443379104</v>
      </c>
      <c r="J2503" s="12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117"/>
        <v>42274.776666666672</v>
      </c>
      <c r="P2503" s="10">
        <f t="shared" si="118"/>
        <v>42244.776666666672</v>
      </c>
      <c r="Q2503">
        <f t="shared" si="119"/>
        <v>2015</v>
      </c>
      <c r="R2503" t="s">
        <v>8348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 s="12">
        <v>1411328918</v>
      </c>
      <c r="J2504" s="12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117"/>
        <v>41903.825439814813</v>
      </c>
      <c r="P2504" s="10">
        <f t="shared" si="118"/>
        <v>41858.825439814813</v>
      </c>
      <c r="Q2504">
        <f t="shared" si="119"/>
        <v>2014</v>
      </c>
      <c r="R2504" t="s">
        <v>8348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 s="12">
        <v>1465333560</v>
      </c>
      <c r="J2505" s="12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117"/>
        <v>42528.879166666666</v>
      </c>
      <c r="P2505" s="10">
        <f t="shared" si="118"/>
        <v>42498.899398148147</v>
      </c>
      <c r="Q2505">
        <f t="shared" si="119"/>
        <v>2016</v>
      </c>
      <c r="R2505" t="s">
        <v>8348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 s="12">
        <v>1416014534</v>
      </c>
      <c r="J2506" s="12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117"/>
        <v>41958.057106481487</v>
      </c>
      <c r="P2506" s="10">
        <f t="shared" si="118"/>
        <v>41928.015439814815</v>
      </c>
      <c r="Q2506">
        <f t="shared" si="119"/>
        <v>2014</v>
      </c>
      <c r="R2506" t="s">
        <v>8348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 s="12">
        <v>1426292416</v>
      </c>
      <c r="J2507" s="12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117"/>
        <v>42077.014074074075</v>
      </c>
      <c r="P2507" s="10">
        <f t="shared" si="118"/>
        <v>42047.05574074074</v>
      </c>
      <c r="Q2507">
        <f t="shared" si="119"/>
        <v>2015</v>
      </c>
      <c r="R2507" t="s">
        <v>8348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 s="12">
        <v>1443906000</v>
      </c>
      <c r="J2508" s="12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117"/>
        <v>42280.875</v>
      </c>
      <c r="P2508" s="10">
        <f t="shared" si="118"/>
        <v>42258.297094907408</v>
      </c>
      <c r="Q2508">
        <f t="shared" si="119"/>
        <v>2015</v>
      </c>
      <c r="R2508" t="s">
        <v>8348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 s="12">
        <v>1431308704</v>
      </c>
      <c r="J2509" s="12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117"/>
        <v>42135.072962962964</v>
      </c>
      <c r="P2509" s="10">
        <f t="shared" si="118"/>
        <v>42105.072962962964</v>
      </c>
      <c r="Q2509">
        <f t="shared" si="119"/>
        <v>2015</v>
      </c>
      <c r="R2509" t="s">
        <v>8348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 s="12">
        <v>1408056634</v>
      </c>
      <c r="J2510" s="12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117"/>
        <v>41865.951782407406</v>
      </c>
      <c r="P2510" s="10">
        <f t="shared" si="118"/>
        <v>41835.951782407406</v>
      </c>
      <c r="Q2510">
        <f t="shared" si="119"/>
        <v>2014</v>
      </c>
      <c r="R2510" t="s">
        <v>8348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 s="12">
        <v>1429554349</v>
      </c>
      <c r="J2511" s="12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117"/>
        <v>42114.767928240741</v>
      </c>
      <c r="P2511" s="10">
        <f t="shared" si="118"/>
        <v>42058.809594907405</v>
      </c>
      <c r="Q2511">
        <f t="shared" si="119"/>
        <v>2015</v>
      </c>
      <c r="R2511" t="s">
        <v>8348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 s="12">
        <v>1431647772</v>
      </c>
      <c r="J2512" s="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117"/>
        <v>42138.997361111113</v>
      </c>
      <c r="P2512" s="10">
        <f t="shared" si="118"/>
        <v>42078.997361111113</v>
      </c>
      <c r="Q2512">
        <f t="shared" si="119"/>
        <v>2015</v>
      </c>
      <c r="R2512" t="s">
        <v>8348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 s="12">
        <v>1454323413</v>
      </c>
      <c r="J2513" s="12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117"/>
        <v>42401.446909722217</v>
      </c>
      <c r="P2513" s="10">
        <f t="shared" si="118"/>
        <v>42371.446909722217</v>
      </c>
      <c r="Q2513">
        <f t="shared" si="119"/>
        <v>2016</v>
      </c>
      <c r="R2513" t="s">
        <v>8348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 s="12">
        <v>1418504561</v>
      </c>
      <c r="J2514" s="12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117"/>
        <v>41986.876863425925</v>
      </c>
      <c r="P2514" s="10">
        <f t="shared" si="118"/>
        <v>41971.876863425925</v>
      </c>
      <c r="Q2514">
        <f t="shared" si="119"/>
        <v>2014</v>
      </c>
      <c r="R2514" t="s">
        <v>8348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 s="12">
        <v>1488067789</v>
      </c>
      <c r="J2515" s="12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117"/>
        <v>42792.00681712963</v>
      </c>
      <c r="P2515" s="10">
        <f t="shared" si="118"/>
        <v>42732.00681712963</v>
      </c>
      <c r="Q2515">
        <f t="shared" si="119"/>
        <v>2016</v>
      </c>
      <c r="R2515" t="s">
        <v>8348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 s="12">
        <v>1408526477</v>
      </c>
      <c r="J2516" s="12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117"/>
        <v>41871.389780092592</v>
      </c>
      <c r="P2516" s="10">
        <f t="shared" si="118"/>
        <v>41854.389780092592</v>
      </c>
      <c r="Q2516">
        <f t="shared" si="119"/>
        <v>2014</v>
      </c>
      <c r="R2516" t="s">
        <v>8348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 s="12">
        <v>1424635753</v>
      </c>
      <c r="J2517" s="12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117"/>
        <v>42057.839733796296</v>
      </c>
      <c r="P2517" s="10">
        <f t="shared" si="118"/>
        <v>42027.839733796296</v>
      </c>
      <c r="Q2517">
        <f t="shared" si="119"/>
        <v>2015</v>
      </c>
      <c r="R2517" t="s">
        <v>8348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 s="12">
        <v>1417279252</v>
      </c>
      <c r="J2518" s="12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117"/>
        <v>41972.6950462963</v>
      </c>
      <c r="P2518" s="10">
        <f t="shared" si="118"/>
        <v>41942.653379629628</v>
      </c>
      <c r="Q2518">
        <f t="shared" si="119"/>
        <v>2014</v>
      </c>
      <c r="R2518" t="s">
        <v>8348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 s="12">
        <v>1426788930</v>
      </c>
      <c r="J2519" s="12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117"/>
        <v>42082.760763888888</v>
      </c>
      <c r="P2519" s="10">
        <f t="shared" si="118"/>
        <v>42052.802430555559</v>
      </c>
      <c r="Q2519">
        <f t="shared" si="119"/>
        <v>2015</v>
      </c>
      <c r="R2519" t="s">
        <v>8348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 s="12">
        <v>1415899228</v>
      </c>
      <c r="J2520" s="12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117"/>
        <v>41956.722546296296</v>
      </c>
      <c r="P2520" s="10">
        <f t="shared" si="118"/>
        <v>41926.680879629632</v>
      </c>
      <c r="Q2520">
        <f t="shared" si="119"/>
        <v>2014</v>
      </c>
      <c r="R2520" t="s">
        <v>8348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 s="12">
        <v>1405741404</v>
      </c>
      <c r="J2521" s="12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117"/>
        <v>41839.155138888891</v>
      </c>
      <c r="P2521" s="10">
        <f t="shared" si="118"/>
        <v>41809.155138888891</v>
      </c>
      <c r="Q2521">
        <f t="shared" si="119"/>
        <v>2014</v>
      </c>
      <c r="R2521" t="s">
        <v>8348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 s="12">
        <v>1476559260</v>
      </c>
      <c r="J2522" s="1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117"/>
        <v>42658.806250000001</v>
      </c>
      <c r="P2522" s="10">
        <f t="shared" si="118"/>
        <v>42612.600520833337</v>
      </c>
      <c r="Q2522">
        <f t="shared" si="119"/>
        <v>2016</v>
      </c>
      <c r="R2522" t="s">
        <v>8348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 s="12">
        <v>1444778021</v>
      </c>
      <c r="J2523" s="12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117"/>
        <v>42290.967835648145</v>
      </c>
      <c r="P2523" s="10">
        <f t="shared" si="118"/>
        <v>42269.967835648145</v>
      </c>
      <c r="Q2523">
        <f t="shared" si="119"/>
        <v>2015</v>
      </c>
      <c r="R2523" t="s">
        <v>8348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 s="12">
        <v>1461336720</v>
      </c>
      <c r="J2524" s="12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117"/>
        <v>42482.619444444441</v>
      </c>
      <c r="P2524" s="10">
        <f t="shared" si="118"/>
        <v>42460.573611111111</v>
      </c>
      <c r="Q2524">
        <f t="shared" si="119"/>
        <v>2016</v>
      </c>
      <c r="R2524" t="s">
        <v>8348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 s="12">
        <v>1416270292</v>
      </c>
      <c r="J2525" s="12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117"/>
        <v>41961.017268518517</v>
      </c>
      <c r="P2525" s="10">
        <f t="shared" si="118"/>
        <v>41930.975601851853</v>
      </c>
      <c r="Q2525">
        <f t="shared" si="119"/>
        <v>2014</v>
      </c>
      <c r="R2525" t="s">
        <v>8348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 s="12">
        <v>1419136200</v>
      </c>
      <c r="J2526" s="12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117"/>
        <v>41994.1875</v>
      </c>
      <c r="P2526" s="10">
        <f t="shared" si="118"/>
        <v>41961.807372685187</v>
      </c>
      <c r="Q2526">
        <f t="shared" si="119"/>
        <v>2014</v>
      </c>
      <c r="R2526" t="s">
        <v>8348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 s="12">
        <v>1340914571</v>
      </c>
      <c r="J2527" s="12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117"/>
        <v>41088.844571759255</v>
      </c>
      <c r="P2527" s="10">
        <f t="shared" si="118"/>
        <v>41058.844571759255</v>
      </c>
      <c r="Q2527">
        <f t="shared" si="119"/>
        <v>2012</v>
      </c>
      <c r="R2527" t="s">
        <v>8348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 s="12">
        <v>1418014740</v>
      </c>
      <c r="J2528" s="12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117"/>
        <v>41981.207638888889</v>
      </c>
      <c r="P2528" s="10">
        <f t="shared" si="118"/>
        <v>41953.091134259259</v>
      </c>
      <c r="Q2528">
        <f t="shared" si="119"/>
        <v>2014</v>
      </c>
      <c r="R2528" t="s">
        <v>8348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 s="12">
        <v>1382068740</v>
      </c>
      <c r="J2529" s="12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117"/>
        <v>41565.165972222225</v>
      </c>
      <c r="P2529" s="10">
        <f t="shared" si="118"/>
        <v>41546.75105324074</v>
      </c>
      <c r="Q2529">
        <f t="shared" si="119"/>
        <v>2013</v>
      </c>
      <c r="R2529" t="s">
        <v>8348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 s="12">
        <v>1440068400</v>
      </c>
      <c r="J2530" s="12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117"/>
        <v>42236.458333333328</v>
      </c>
      <c r="P2530" s="10">
        <f t="shared" si="118"/>
        <v>42217.834525462968</v>
      </c>
      <c r="Q2530">
        <f t="shared" si="119"/>
        <v>2015</v>
      </c>
      <c r="R2530" t="s">
        <v>8348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 s="12">
        <v>1332636975</v>
      </c>
      <c r="J2531" s="12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117"/>
        <v>40993.0390625</v>
      </c>
      <c r="P2531" s="10">
        <f t="shared" si="118"/>
        <v>40948.080729166664</v>
      </c>
      <c r="Q2531">
        <f t="shared" si="119"/>
        <v>2012</v>
      </c>
      <c r="R2531" t="s">
        <v>8348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 s="12">
        <v>1429505400</v>
      </c>
      <c r="J2532" s="1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117"/>
        <v>42114.201388888891</v>
      </c>
      <c r="P2532" s="10">
        <f t="shared" si="118"/>
        <v>42081.864641203705</v>
      </c>
      <c r="Q2532">
        <f t="shared" si="119"/>
        <v>2015</v>
      </c>
      <c r="R2532" t="s">
        <v>8348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 s="12">
        <v>1439611140</v>
      </c>
      <c r="J2533" s="12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117"/>
        <v>42231.165972222225</v>
      </c>
      <c r="P2533" s="10">
        <f t="shared" si="118"/>
        <v>42208.680023148147</v>
      </c>
      <c r="Q2533">
        <f t="shared" si="119"/>
        <v>2015</v>
      </c>
      <c r="R2533" t="s">
        <v>8348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 s="12">
        <v>1345148566</v>
      </c>
      <c r="J2534" s="12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117"/>
        <v>41137.849143518521</v>
      </c>
      <c r="P2534" s="10">
        <f t="shared" si="118"/>
        <v>41107.849143518521</v>
      </c>
      <c r="Q2534">
        <f t="shared" si="119"/>
        <v>2012</v>
      </c>
      <c r="R2534" t="s">
        <v>8348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 s="12">
        <v>1362160868</v>
      </c>
      <c r="J2535" s="12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117"/>
        <v>41334.750787037039</v>
      </c>
      <c r="P2535" s="10">
        <f t="shared" si="118"/>
        <v>41304.751284722224</v>
      </c>
      <c r="Q2535">
        <f t="shared" si="119"/>
        <v>2013</v>
      </c>
      <c r="R2535" t="s">
        <v>8348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 s="12">
        <v>1262325600</v>
      </c>
      <c r="J2536" s="12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117"/>
        <v>40179.25</v>
      </c>
      <c r="P2536" s="10">
        <f t="shared" si="118"/>
        <v>40127.700370370367</v>
      </c>
      <c r="Q2536">
        <f t="shared" si="119"/>
        <v>2009</v>
      </c>
      <c r="R2536" t="s">
        <v>8348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 s="12">
        <v>1417463945</v>
      </c>
      <c r="J2537" s="12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117"/>
        <v>41974.832696759258</v>
      </c>
      <c r="P2537" s="10">
        <f t="shared" si="118"/>
        <v>41943.791030092594</v>
      </c>
      <c r="Q2537">
        <f t="shared" si="119"/>
        <v>2014</v>
      </c>
      <c r="R2537" t="s">
        <v>8348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 s="12">
        <v>1375151566</v>
      </c>
      <c r="J2538" s="12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117"/>
        <v>41485.106087962966</v>
      </c>
      <c r="P2538" s="10">
        <f t="shared" si="118"/>
        <v>41464.106087962966</v>
      </c>
      <c r="Q2538">
        <f t="shared" si="119"/>
        <v>2013</v>
      </c>
      <c r="R2538" t="s">
        <v>8348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 s="12">
        <v>1312212855</v>
      </c>
      <c r="J2539" s="12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117"/>
        <v>40756.648784722223</v>
      </c>
      <c r="P2539" s="10">
        <f t="shared" si="118"/>
        <v>40696.648784722223</v>
      </c>
      <c r="Q2539">
        <f t="shared" si="119"/>
        <v>2011</v>
      </c>
      <c r="R2539" t="s">
        <v>8348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 s="12">
        <v>1361681940</v>
      </c>
      <c r="J2540" s="12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117"/>
        <v>41329.207638888889</v>
      </c>
      <c r="P2540" s="10">
        <f t="shared" si="118"/>
        <v>41298.509965277779</v>
      </c>
      <c r="Q2540">
        <f t="shared" si="119"/>
        <v>2013</v>
      </c>
      <c r="R2540" t="s">
        <v>8348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 s="12">
        <v>1422913152</v>
      </c>
      <c r="J2541" s="12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117"/>
        <v>42037.902222222227</v>
      </c>
      <c r="P2541" s="10">
        <f t="shared" si="118"/>
        <v>41977.902222222227</v>
      </c>
      <c r="Q2541">
        <f t="shared" si="119"/>
        <v>2014</v>
      </c>
      <c r="R2541" t="s">
        <v>8348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 s="12">
        <v>1319904721</v>
      </c>
      <c r="J2542" s="1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117"/>
        <v>40845.675011574072</v>
      </c>
      <c r="P2542" s="10">
        <f t="shared" si="118"/>
        <v>40785.675011574072</v>
      </c>
      <c r="Q2542">
        <f t="shared" si="119"/>
        <v>2011</v>
      </c>
      <c r="R2542" t="s">
        <v>8348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 s="12">
        <v>1380192418</v>
      </c>
      <c r="J2543" s="12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117"/>
        <v>41543.449282407411</v>
      </c>
      <c r="P2543" s="10">
        <f t="shared" si="118"/>
        <v>41483.449282407411</v>
      </c>
      <c r="Q2543">
        <f t="shared" si="119"/>
        <v>2013</v>
      </c>
      <c r="R2543" t="s">
        <v>8348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 s="12">
        <v>1380599940</v>
      </c>
      <c r="J2544" s="12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117"/>
        <v>41548.165972222225</v>
      </c>
      <c r="P2544" s="10">
        <f t="shared" si="118"/>
        <v>41509.426585648151</v>
      </c>
      <c r="Q2544">
        <f t="shared" si="119"/>
        <v>2013</v>
      </c>
      <c r="R2544" t="s">
        <v>8348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 s="12">
        <v>1293937200</v>
      </c>
      <c r="J2545" s="12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117"/>
        <v>40545.125</v>
      </c>
      <c r="P2545" s="10">
        <f t="shared" si="118"/>
        <v>40514.107615740737</v>
      </c>
      <c r="Q2545">
        <f t="shared" si="119"/>
        <v>2010</v>
      </c>
      <c r="R2545" t="s">
        <v>8348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 s="12">
        <v>1341750569</v>
      </c>
      <c r="J2546" s="12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117"/>
        <v>41098.520474537036</v>
      </c>
      <c r="P2546" s="10">
        <f t="shared" si="118"/>
        <v>41068.520474537036</v>
      </c>
      <c r="Q2546">
        <f t="shared" si="119"/>
        <v>2012</v>
      </c>
      <c r="R2546" t="s">
        <v>8348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 s="12">
        <v>1424997000</v>
      </c>
      <c r="J2547" s="12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117"/>
        <v>42062.020833333328</v>
      </c>
      <c r="P2547" s="10">
        <f t="shared" si="118"/>
        <v>42027.138171296298</v>
      </c>
      <c r="Q2547">
        <f t="shared" si="119"/>
        <v>2015</v>
      </c>
      <c r="R2547" t="s">
        <v>8348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 s="12">
        <v>1380949200</v>
      </c>
      <c r="J2548" s="12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117"/>
        <v>41552.208333333336</v>
      </c>
      <c r="P2548" s="10">
        <f t="shared" si="118"/>
        <v>41524.858553240745</v>
      </c>
      <c r="Q2548">
        <f t="shared" si="119"/>
        <v>2013</v>
      </c>
      <c r="R2548" t="s">
        <v>8348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 s="12">
        <v>1333560803</v>
      </c>
      <c r="J2549" s="12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117"/>
        <v>41003.731516203705</v>
      </c>
      <c r="P2549" s="10">
        <f t="shared" si="118"/>
        <v>40973.773182870369</v>
      </c>
      <c r="Q2549">
        <f t="shared" si="119"/>
        <v>2012</v>
      </c>
      <c r="R2549" t="s">
        <v>8348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 s="12">
        <v>1475209620</v>
      </c>
      <c r="J2550" s="12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117"/>
        <v>42643.185416666667</v>
      </c>
      <c r="P2550" s="10">
        <f t="shared" si="118"/>
        <v>42618.625428240739</v>
      </c>
      <c r="Q2550">
        <f t="shared" si="119"/>
        <v>2016</v>
      </c>
      <c r="R2550" t="s">
        <v>8348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 s="12">
        <v>1370019600</v>
      </c>
      <c r="J2551" s="12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117"/>
        <v>41425.708333333336</v>
      </c>
      <c r="P2551" s="10">
        <f t="shared" si="118"/>
        <v>41390.757754629631</v>
      </c>
      <c r="Q2551">
        <f t="shared" si="119"/>
        <v>2013</v>
      </c>
      <c r="R2551" t="s">
        <v>8348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 s="12">
        <v>1444276740</v>
      </c>
      <c r="J2552" s="1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117"/>
        <v>42285.165972222225</v>
      </c>
      <c r="P2552" s="10">
        <f t="shared" si="118"/>
        <v>42228.634328703702</v>
      </c>
      <c r="Q2552">
        <f t="shared" si="119"/>
        <v>2015</v>
      </c>
      <c r="R2552" t="s">
        <v>8348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 s="12">
        <v>1332362880</v>
      </c>
      <c r="J2553" s="12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117"/>
        <v>40989.866666666669</v>
      </c>
      <c r="P2553" s="10">
        <f t="shared" si="118"/>
        <v>40961.252141203702</v>
      </c>
      <c r="Q2553">
        <f t="shared" si="119"/>
        <v>2012</v>
      </c>
      <c r="R2553" t="s">
        <v>8348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 s="12">
        <v>1488741981</v>
      </c>
      <c r="J2554" s="12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117"/>
        <v>42799.809965277775</v>
      </c>
      <c r="P2554" s="10">
        <f t="shared" si="118"/>
        <v>42769.809965277775</v>
      </c>
      <c r="Q2554">
        <f t="shared" si="119"/>
        <v>2017</v>
      </c>
      <c r="R2554" t="s">
        <v>8348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 s="12">
        <v>1348202807</v>
      </c>
      <c r="J2555" s="12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117"/>
        <v>41173.199155092589</v>
      </c>
      <c r="P2555" s="10">
        <f t="shared" si="118"/>
        <v>41113.199155092589</v>
      </c>
      <c r="Q2555">
        <f t="shared" si="119"/>
        <v>2012</v>
      </c>
      <c r="R2555" t="s">
        <v>8348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 s="12">
        <v>1433131140</v>
      </c>
      <c r="J2556" s="12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117"/>
        <v>42156.165972222225</v>
      </c>
      <c r="P2556" s="10">
        <f t="shared" si="118"/>
        <v>42125.078275462962</v>
      </c>
      <c r="Q2556">
        <f t="shared" si="119"/>
        <v>2015</v>
      </c>
      <c r="R2556" t="s">
        <v>8348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 s="12">
        <v>1338219793</v>
      </c>
      <c r="J2557" s="12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117"/>
        <v>41057.655011574076</v>
      </c>
      <c r="P2557" s="10">
        <f t="shared" si="118"/>
        <v>41026.655011574076</v>
      </c>
      <c r="Q2557">
        <f t="shared" si="119"/>
        <v>2012</v>
      </c>
      <c r="R2557" t="s">
        <v>8348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 s="12">
        <v>1356392857</v>
      </c>
      <c r="J2558" s="12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117"/>
        <v>41267.991400462961</v>
      </c>
      <c r="P2558" s="10">
        <f t="shared" si="118"/>
        <v>41222.991400462961</v>
      </c>
      <c r="Q2558">
        <f t="shared" si="119"/>
        <v>2012</v>
      </c>
      <c r="R2558" t="s">
        <v>8348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 s="12">
        <v>1400176386</v>
      </c>
      <c r="J2559" s="12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117"/>
        <v>41774.745208333334</v>
      </c>
      <c r="P2559" s="10">
        <f t="shared" si="118"/>
        <v>41744.745208333334</v>
      </c>
      <c r="Q2559">
        <f t="shared" si="119"/>
        <v>2014</v>
      </c>
      <c r="R2559" t="s">
        <v>8348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 s="12">
        <v>1430488740</v>
      </c>
      <c r="J2560" s="12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117"/>
        <v>42125.582638888889</v>
      </c>
      <c r="P2560" s="10">
        <f t="shared" si="118"/>
        <v>42093.860023148147</v>
      </c>
      <c r="Q2560">
        <f t="shared" si="119"/>
        <v>2015</v>
      </c>
      <c r="R2560" t="s">
        <v>8348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 s="12">
        <v>1321385820</v>
      </c>
      <c r="J2561" s="12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117"/>
        <v>40862.817361111112</v>
      </c>
      <c r="P2561" s="10">
        <f t="shared" si="118"/>
        <v>40829.873657407406</v>
      </c>
      <c r="Q2561">
        <f t="shared" si="119"/>
        <v>2011</v>
      </c>
      <c r="R2561" t="s">
        <v>8348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 s="12">
        <v>1425682174</v>
      </c>
      <c r="J2562" s="1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117"/>
        <v>42069.951087962967</v>
      </c>
      <c r="P2562" s="10">
        <f t="shared" si="118"/>
        <v>42039.951087962967</v>
      </c>
      <c r="Q2562">
        <f t="shared" si="119"/>
        <v>2015</v>
      </c>
      <c r="R2562" t="s">
        <v>8348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 s="12">
        <v>1444740089</v>
      </c>
      <c r="J2563" s="12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120">DATE(1970,1,1)+I2563/86400</f>
        <v>42290.528807870374</v>
      </c>
      <c r="P2563" s="10">
        <f t="shared" ref="P2563:P2626" si="121">DATE(1970,1,1)+J2563/86400</f>
        <v>42260.528807870374</v>
      </c>
      <c r="Q2563">
        <f t="shared" ref="Q2563:Q2626" si="122">YEAR(P:P)</f>
        <v>2015</v>
      </c>
      <c r="R2563" t="s">
        <v>8348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 s="12">
        <v>1476189339</v>
      </c>
      <c r="J2564" s="12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120"/>
        <v>42654.524756944447</v>
      </c>
      <c r="P2564" s="10">
        <f t="shared" si="121"/>
        <v>42594.524756944447</v>
      </c>
      <c r="Q2564">
        <f t="shared" si="122"/>
        <v>2016</v>
      </c>
      <c r="R2564" t="s">
        <v>8348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 s="12">
        <v>1438226451</v>
      </c>
      <c r="J2565" s="12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120"/>
        <v>42215.139479166668</v>
      </c>
      <c r="P2565" s="10">
        <f t="shared" si="121"/>
        <v>42155.139479166668</v>
      </c>
      <c r="Q2565">
        <f t="shared" si="122"/>
        <v>2015</v>
      </c>
      <c r="R2565" t="s">
        <v>8348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 s="12">
        <v>1406854699</v>
      </c>
      <c r="J2566" s="12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120"/>
        <v>41852.040497685186</v>
      </c>
      <c r="P2566" s="10">
        <f t="shared" si="121"/>
        <v>41822.040497685186</v>
      </c>
      <c r="Q2566">
        <f t="shared" si="122"/>
        <v>2014</v>
      </c>
      <c r="R2566" t="s">
        <v>8348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 s="12">
        <v>1462827000</v>
      </c>
      <c r="J2567" s="12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120"/>
        <v>42499.868055555555</v>
      </c>
      <c r="P2567" s="10">
        <f t="shared" si="121"/>
        <v>42440.650335648148</v>
      </c>
      <c r="Q2567">
        <f t="shared" si="122"/>
        <v>2016</v>
      </c>
      <c r="R2567" t="s">
        <v>8348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 s="12">
        <v>1408663948</v>
      </c>
      <c r="J2568" s="12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120"/>
        <v>41872.980879629627</v>
      </c>
      <c r="P2568" s="10">
        <f t="shared" si="121"/>
        <v>41842.980879629627</v>
      </c>
      <c r="Q2568">
        <f t="shared" si="122"/>
        <v>2014</v>
      </c>
      <c r="R2568" t="s">
        <v>8348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 s="12">
        <v>1429823138</v>
      </c>
      <c r="J2569" s="12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120"/>
        <v>42117.878912037035</v>
      </c>
      <c r="P2569" s="10">
        <f t="shared" si="121"/>
        <v>42087.878912037035</v>
      </c>
      <c r="Q2569">
        <f t="shared" si="122"/>
        <v>2015</v>
      </c>
      <c r="R2569" t="s">
        <v>8348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 s="12">
        <v>1472745594</v>
      </c>
      <c r="J2570" s="12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120"/>
        <v>42614.666597222225</v>
      </c>
      <c r="P2570" s="10">
        <f t="shared" si="121"/>
        <v>42584.666597222225</v>
      </c>
      <c r="Q2570">
        <f t="shared" si="122"/>
        <v>2016</v>
      </c>
      <c r="R2570" t="s">
        <v>8348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 s="12">
        <v>1442457112</v>
      </c>
      <c r="J2571" s="12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120"/>
        <v>42264.105462962965</v>
      </c>
      <c r="P2571" s="10">
        <f t="shared" si="121"/>
        <v>42234.105462962965</v>
      </c>
      <c r="Q2571">
        <f t="shared" si="122"/>
        <v>2015</v>
      </c>
      <c r="R2571" t="s">
        <v>8348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 s="12">
        <v>1486590035</v>
      </c>
      <c r="J2572" s="1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120"/>
        <v>42774.903182870374</v>
      </c>
      <c r="P2572" s="10">
        <f t="shared" si="121"/>
        <v>42744.903182870374</v>
      </c>
      <c r="Q2572">
        <f t="shared" si="122"/>
        <v>2017</v>
      </c>
      <c r="R2572" t="s">
        <v>8348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 s="12">
        <v>1463645521</v>
      </c>
      <c r="J2573" s="12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120"/>
        <v>42509.341678240744</v>
      </c>
      <c r="P2573" s="10">
        <f t="shared" si="121"/>
        <v>42449.341678240744</v>
      </c>
      <c r="Q2573">
        <f t="shared" si="122"/>
        <v>2016</v>
      </c>
      <c r="R2573" t="s">
        <v>8348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 s="12">
        <v>1428893517</v>
      </c>
      <c r="J2574" s="12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120"/>
        <v>42107.119409722218</v>
      </c>
      <c r="P2574" s="10">
        <f t="shared" si="121"/>
        <v>42077.119409722218</v>
      </c>
      <c r="Q2574">
        <f t="shared" si="122"/>
        <v>2015</v>
      </c>
      <c r="R2574" t="s">
        <v>8348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 s="12">
        <v>1408803149</v>
      </c>
      <c r="J2575" s="12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120"/>
        <v>41874.592002314814</v>
      </c>
      <c r="P2575" s="10">
        <f t="shared" si="121"/>
        <v>41829.592002314814</v>
      </c>
      <c r="Q2575">
        <f t="shared" si="122"/>
        <v>2014</v>
      </c>
      <c r="R2575" t="s">
        <v>8348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 s="12">
        <v>1463600945</v>
      </c>
      <c r="J2576" s="12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120"/>
        <v>42508.825752314813</v>
      </c>
      <c r="P2576" s="10">
        <f t="shared" si="121"/>
        <v>42487.825752314813</v>
      </c>
      <c r="Q2576">
        <f t="shared" si="122"/>
        <v>2016</v>
      </c>
      <c r="R2576" t="s">
        <v>8348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 s="12">
        <v>1421030194</v>
      </c>
      <c r="J2577" s="12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120"/>
        <v>42016.108726851853</v>
      </c>
      <c r="P2577" s="10">
        <f t="shared" si="121"/>
        <v>41986.108726851853</v>
      </c>
      <c r="Q2577">
        <f t="shared" si="122"/>
        <v>2014</v>
      </c>
      <c r="R2577" t="s">
        <v>8348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 s="12">
        <v>1428707647</v>
      </c>
      <c r="J2578" s="12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120"/>
        <v>42104.968136574069</v>
      </c>
      <c r="P2578" s="10">
        <f t="shared" si="121"/>
        <v>42060.00980324074</v>
      </c>
      <c r="Q2578">
        <f t="shared" si="122"/>
        <v>2015</v>
      </c>
      <c r="R2578" t="s">
        <v>8348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 s="12">
        <v>1407181297</v>
      </c>
      <c r="J2579" s="12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120"/>
        <v>41855.820567129631</v>
      </c>
      <c r="P2579" s="10">
        <f t="shared" si="121"/>
        <v>41830.820567129631</v>
      </c>
      <c r="Q2579">
        <f t="shared" si="122"/>
        <v>2014</v>
      </c>
      <c r="R2579" t="s">
        <v>8348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 s="12">
        <v>1444410000</v>
      </c>
      <c r="J2580" s="12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120"/>
        <v>42286.708333333328</v>
      </c>
      <c r="P2580" s="10">
        <f t="shared" si="121"/>
        <v>42238.022905092592</v>
      </c>
      <c r="Q2580">
        <f t="shared" si="122"/>
        <v>2015</v>
      </c>
      <c r="R2580" t="s">
        <v>8348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 s="12">
        <v>1410810903</v>
      </c>
      <c r="J2581" s="12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120"/>
        <v>41897.829895833333</v>
      </c>
      <c r="P2581" s="10">
        <f t="shared" si="121"/>
        <v>41837.829895833333</v>
      </c>
      <c r="Q2581">
        <f t="shared" si="122"/>
        <v>2014</v>
      </c>
      <c r="R2581" t="s">
        <v>8348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 s="12">
        <v>1431745200</v>
      </c>
      <c r="J2582" s="1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120"/>
        <v>42140.125</v>
      </c>
      <c r="P2582" s="10">
        <f t="shared" si="121"/>
        <v>42110.326423611114</v>
      </c>
      <c r="Q2582">
        <f t="shared" si="122"/>
        <v>2015</v>
      </c>
      <c r="R2582" t="s">
        <v>8348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 s="12">
        <v>1447689898</v>
      </c>
      <c r="J2583" s="12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120"/>
        <v>42324.670115740737</v>
      </c>
      <c r="P2583" s="10">
        <f t="shared" si="121"/>
        <v>42294.628449074073</v>
      </c>
      <c r="Q2583">
        <f t="shared" si="122"/>
        <v>2015</v>
      </c>
      <c r="R2583" t="s">
        <v>8348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 s="12">
        <v>1477784634</v>
      </c>
      <c r="J2584" s="12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120"/>
        <v>42672.988819444443</v>
      </c>
      <c r="P2584" s="10">
        <f t="shared" si="121"/>
        <v>42642.988819444443</v>
      </c>
      <c r="Q2584">
        <f t="shared" si="122"/>
        <v>2016</v>
      </c>
      <c r="R2584" t="s">
        <v>8348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 s="12">
        <v>1426526880</v>
      </c>
      <c r="J2585" s="12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120"/>
        <v>42079.727777777778</v>
      </c>
      <c r="P2585" s="10">
        <f t="shared" si="121"/>
        <v>42019.76944444445</v>
      </c>
      <c r="Q2585">
        <f t="shared" si="122"/>
        <v>2015</v>
      </c>
      <c r="R2585" t="s">
        <v>8348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 s="12">
        <v>1434341369</v>
      </c>
      <c r="J2586" s="12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120"/>
        <v>42170.173252314809</v>
      </c>
      <c r="P2586" s="10">
        <f t="shared" si="121"/>
        <v>42140.173252314809</v>
      </c>
      <c r="Q2586">
        <f t="shared" si="122"/>
        <v>2015</v>
      </c>
      <c r="R2586" t="s">
        <v>8348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 s="12">
        <v>1404601632</v>
      </c>
      <c r="J2587" s="12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120"/>
        <v>41825.963333333333</v>
      </c>
      <c r="P2587" s="10">
        <f t="shared" si="121"/>
        <v>41795.963333333333</v>
      </c>
      <c r="Q2587">
        <f t="shared" si="122"/>
        <v>2014</v>
      </c>
      <c r="R2587" t="s">
        <v>8348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 s="12">
        <v>1451030136</v>
      </c>
      <c r="J2588" s="12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120"/>
        <v>42363.330277777779</v>
      </c>
      <c r="P2588" s="10">
        <f t="shared" si="121"/>
        <v>42333.330277777779</v>
      </c>
      <c r="Q2588">
        <f t="shared" si="122"/>
        <v>2015</v>
      </c>
      <c r="R2588" t="s">
        <v>8348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 s="12">
        <v>1451491953</v>
      </c>
      <c r="J2589" s="12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120"/>
        <v>42368.675381944442</v>
      </c>
      <c r="P2589" s="10">
        <f t="shared" si="121"/>
        <v>42338.675381944442</v>
      </c>
      <c r="Q2589">
        <f t="shared" si="122"/>
        <v>2015</v>
      </c>
      <c r="R2589" t="s">
        <v>8348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 s="12">
        <v>1427807640</v>
      </c>
      <c r="J2590" s="12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120"/>
        <v>42094.551388888889</v>
      </c>
      <c r="P2590" s="10">
        <f t="shared" si="121"/>
        <v>42042.676226851851</v>
      </c>
      <c r="Q2590">
        <f t="shared" si="122"/>
        <v>2015</v>
      </c>
      <c r="R2590" t="s">
        <v>8348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 s="12">
        <v>1458733927</v>
      </c>
      <c r="J2591" s="12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120"/>
        <v>42452.494525462964</v>
      </c>
      <c r="P2591" s="10">
        <f t="shared" si="121"/>
        <v>42422.536192129628</v>
      </c>
      <c r="Q2591">
        <f t="shared" si="122"/>
        <v>2016</v>
      </c>
      <c r="R2591" t="s">
        <v>8348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 s="12">
        <v>1453817297</v>
      </c>
      <c r="J2592" s="1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120"/>
        <v>42395.589085648149</v>
      </c>
      <c r="P2592" s="10">
        <f t="shared" si="121"/>
        <v>42388.589085648149</v>
      </c>
      <c r="Q2592">
        <f t="shared" si="122"/>
        <v>2016</v>
      </c>
      <c r="R2592" t="s">
        <v>8348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 s="12">
        <v>1457901924</v>
      </c>
      <c r="J2593" s="12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120"/>
        <v>42442.864861111113</v>
      </c>
      <c r="P2593" s="10">
        <f t="shared" si="121"/>
        <v>42382.906527777777</v>
      </c>
      <c r="Q2593">
        <f t="shared" si="122"/>
        <v>2016</v>
      </c>
      <c r="R2593" t="s">
        <v>8348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 s="12">
        <v>1412536421</v>
      </c>
      <c r="J2594" s="12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120"/>
        <v>41917.801168981481</v>
      </c>
      <c r="P2594" s="10">
        <f t="shared" si="121"/>
        <v>41887.801168981481</v>
      </c>
      <c r="Q2594">
        <f t="shared" si="122"/>
        <v>2014</v>
      </c>
      <c r="R2594" t="s">
        <v>8348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 s="12">
        <v>1429993026</v>
      </c>
      <c r="J2595" s="12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120"/>
        <v>42119.845208333332</v>
      </c>
      <c r="P2595" s="10">
        <f t="shared" si="121"/>
        <v>42089.845208333332</v>
      </c>
      <c r="Q2595">
        <f t="shared" si="122"/>
        <v>2015</v>
      </c>
      <c r="R2595" t="s">
        <v>8348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 s="12">
        <v>1407453228</v>
      </c>
      <c r="J2596" s="12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120"/>
        <v>41858.967916666668</v>
      </c>
      <c r="P2596" s="10">
        <f t="shared" si="121"/>
        <v>41828.967916666668</v>
      </c>
      <c r="Q2596">
        <f t="shared" si="122"/>
        <v>2014</v>
      </c>
      <c r="R2596" t="s">
        <v>8348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 s="12">
        <v>1487915500</v>
      </c>
      <c r="J2597" s="12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120"/>
        <v>42790.244212962964</v>
      </c>
      <c r="P2597" s="10">
        <f t="shared" si="121"/>
        <v>42760.244212962964</v>
      </c>
      <c r="Q2597">
        <f t="shared" si="122"/>
        <v>2017</v>
      </c>
      <c r="R2597" t="s">
        <v>8348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 s="12">
        <v>1407427009</v>
      </c>
      <c r="J2598" s="12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120"/>
        <v>41858.664456018516</v>
      </c>
      <c r="P2598" s="10">
        <f t="shared" si="121"/>
        <v>41828.664456018516</v>
      </c>
      <c r="Q2598">
        <f t="shared" si="122"/>
        <v>2014</v>
      </c>
      <c r="R2598" t="s">
        <v>8348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 s="12">
        <v>1466323917</v>
      </c>
      <c r="J2599" s="12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120"/>
        <v>42540.341631944444</v>
      </c>
      <c r="P2599" s="10">
        <f t="shared" si="121"/>
        <v>42510.341631944444</v>
      </c>
      <c r="Q2599">
        <f t="shared" si="122"/>
        <v>2016</v>
      </c>
      <c r="R2599" t="s">
        <v>8348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 s="12">
        <v>1443039001</v>
      </c>
      <c r="J2600" s="12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120"/>
        <v>42270.840289351851</v>
      </c>
      <c r="P2600" s="10">
        <f t="shared" si="121"/>
        <v>42240.840289351851</v>
      </c>
      <c r="Q2600">
        <f t="shared" si="122"/>
        <v>2015</v>
      </c>
      <c r="R2600" t="s">
        <v>8348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 s="12">
        <v>1407089147</v>
      </c>
      <c r="J2601" s="12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120"/>
        <v>41854.754016203704</v>
      </c>
      <c r="P2601" s="10">
        <f t="shared" si="121"/>
        <v>41809.754016203704</v>
      </c>
      <c r="Q2601">
        <f t="shared" si="122"/>
        <v>2014</v>
      </c>
      <c r="R2601" t="s">
        <v>8348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 s="12">
        <v>1458938200</v>
      </c>
      <c r="J2602" s="1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120"/>
        <v>42454.858796296292</v>
      </c>
      <c r="P2602" s="10">
        <f t="shared" si="121"/>
        <v>42394.900462962964</v>
      </c>
      <c r="Q2602">
        <f t="shared" si="122"/>
        <v>2016</v>
      </c>
      <c r="R2602" t="s">
        <v>8348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 s="12">
        <v>1347508740</v>
      </c>
      <c r="J2603" s="12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120"/>
        <v>41165.165972222225</v>
      </c>
      <c r="P2603" s="10">
        <f t="shared" si="121"/>
        <v>41150.902187500003</v>
      </c>
      <c r="Q2603">
        <f t="shared" si="122"/>
        <v>2012</v>
      </c>
      <c r="R2603" t="s">
        <v>8348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 s="12">
        <v>1415827200</v>
      </c>
      <c r="J2604" s="12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120"/>
        <v>41955.888888888891</v>
      </c>
      <c r="P2604" s="10">
        <f t="shared" si="121"/>
        <v>41915.747314814813</v>
      </c>
      <c r="Q2604">
        <f t="shared" si="122"/>
        <v>2014</v>
      </c>
      <c r="R2604" t="s">
        <v>8348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 s="12">
        <v>1387835654</v>
      </c>
      <c r="J2605" s="12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120"/>
        <v>41631.912662037037</v>
      </c>
      <c r="P2605" s="10">
        <f t="shared" si="121"/>
        <v>41617.912662037037</v>
      </c>
      <c r="Q2605">
        <f t="shared" si="122"/>
        <v>2013</v>
      </c>
      <c r="R2605" t="s">
        <v>8348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 s="12">
        <v>1335662023</v>
      </c>
      <c r="J2606" s="12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120"/>
        <v>41028.051192129627</v>
      </c>
      <c r="P2606" s="10">
        <f t="shared" si="121"/>
        <v>40998.051192129627</v>
      </c>
      <c r="Q2606">
        <f t="shared" si="122"/>
        <v>2012</v>
      </c>
      <c r="R2606" t="s">
        <v>8348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 s="12">
        <v>1466168390</v>
      </c>
      <c r="J2607" s="12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120"/>
        <v>42538.541550925926</v>
      </c>
      <c r="P2607" s="10">
        <f t="shared" si="121"/>
        <v>42508.541550925926</v>
      </c>
      <c r="Q2607">
        <f t="shared" si="122"/>
        <v>2016</v>
      </c>
      <c r="R2607" t="s">
        <v>8348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 s="12">
        <v>1398791182</v>
      </c>
      <c r="J2608" s="12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120"/>
        <v>41758.712754629625</v>
      </c>
      <c r="P2608" s="10">
        <f t="shared" si="121"/>
        <v>41726.712754629625</v>
      </c>
      <c r="Q2608">
        <f t="shared" si="122"/>
        <v>2014</v>
      </c>
      <c r="R2608" t="s">
        <v>8348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 s="12">
        <v>1439344800</v>
      </c>
      <c r="J2609" s="12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120"/>
        <v>42228.083333333328</v>
      </c>
      <c r="P2609" s="10">
        <f t="shared" si="121"/>
        <v>42184.874675925923</v>
      </c>
      <c r="Q2609">
        <f t="shared" si="122"/>
        <v>2015</v>
      </c>
      <c r="R2609" t="s">
        <v>8348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 s="12">
        <v>1489536000</v>
      </c>
      <c r="J2610" s="12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120"/>
        <v>42809</v>
      </c>
      <c r="P2610" s="10">
        <f t="shared" si="121"/>
        <v>42767.801712962959</v>
      </c>
      <c r="Q2610">
        <f t="shared" si="122"/>
        <v>2017</v>
      </c>
      <c r="R2610" t="s">
        <v>8348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 s="12">
        <v>1342330951</v>
      </c>
      <c r="J2611" s="12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120"/>
        <v>41105.237858796296</v>
      </c>
      <c r="P2611" s="10">
        <f t="shared" si="121"/>
        <v>41075.237858796296</v>
      </c>
      <c r="Q2611">
        <f t="shared" si="122"/>
        <v>2012</v>
      </c>
      <c r="R2611" t="s">
        <v>8348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 s="12">
        <v>1471849140</v>
      </c>
      <c r="J2612" s="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120"/>
        <v>42604.290972222225</v>
      </c>
      <c r="P2612" s="10">
        <f t="shared" si="121"/>
        <v>42564.881076388891</v>
      </c>
      <c r="Q2612">
        <f t="shared" si="122"/>
        <v>2016</v>
      </c>
      <c r="R2612" t="s">
        <v>8348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 s="12">
        <v>1483397940</v>
      </c>
      <c r="J2613" s="12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120"/>
        <v>42737.957638888889</v>
      </c>
      <c r="P2613" s="10">
        <f t="shared" si="121"/>
        <v>42704.335810185185</v>
      </c>
      <c r="Q2613">
        <f t="shared" si="122"/>
        <v>2016</v>
      </c>
      <c r="R2613" t="s">
        <v>8348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 s="12">
        <v>1420773970</v>
      </c>
      <c r="J2614" s="12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120"/>
        <v>42013.143171296295</v>
      </c>
      <c r="P2614" s="10">
        <f t="shared" si="121"/>
        <v>41982.143171296295</v>
      </c>
      <c r="Q2614">
        <f t="shared" si="122"/>
        <v>2014</v>
      </c>
      <c r="R2614" t="s">
        <v>8348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 s="12">
        <v>1348256294</v>
      </c>
      <c r="J2615" s="12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120"/>
        <v>41173.81821759259</v>
      </c>
      <c r="P2615" s="10">
        <f t="shared" si="121"/>
        <v>41143.81821759259</v>
      </c>
      <c r="Q2615">
        <f t="shared" si="122"/>
        <v>2012</v>
      </c>
      <c r="R2615" t="s">
        <v>8348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 s="12">
        <v>1398834000</v>
      </c>
      <c r="J2616" s="12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120"/>
        <v>41759.208333333336</v>
      </c>
      <c r="P2616" s="10">
        <f t="shared" si="121"/>
        <v>41730.708472222221</v>
      </c>
      <c r="Q2616">
        <f t="shared" si="122"/>
        <v>2014</v>
      </c>
      <c r="R2616" t="s">
        <v>8348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 s="12">
        <v>1462017600</v>
      </c>
      <c r="J2617" s="12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120"/>
        <v>42490.5</v>
      </c>
      <c r="P2617" s="10">
        <f t="shared" si="121"/>
        <v>42453.49726851852</v>
      </c>
      <c r="Q2617">
        <f t="shared" si="122"/>
        <v>2016</v>
      </c>
      <c r="R2617" t="s">
        <v>8348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 s="12">
        <v>1440546729</v>
      </c>
      <c r="J2618" s="12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120"/>
        <v>42241.99454861111</v>
      </c>
      <c r="P2618" s="10">
        <f t="shared" si="121"/>
        <v>42211.99454861111</v>
      </c>
      <c r="Q2618">
        <f t="shared" si="122"/>
        <v>2015</v>
      </c>
      <c r="R2618" t="s">
        <v>8348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 s="12">
        <v>1413838751</v>
      </c>
      <c r="J2619" s="12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120"/>
        <v>41932.874432870369</v>
      </c>
      <c r="P2619" s="10">
        <f t="shared" si="121"/>
        <v>41902.874432870369</v>
      </c>
      <c r="Q2619">
        <f t="shared" si="122"/>
        <v>2014</v>
      </c>
      <c r="R2619" t="s">
        <v>8348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 s="12">
        <v>1449000061</v>
      </c>
      <c r="J2620" s="12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120"/>
        <v>42339.834039351852</v>
      </c>
      <c r="P2620" s="10">
        <f t="shared" si="121"/>
        <v>42279.792372685188</v>
      </c>
      <c r="Q2620">
        <f t="shared" si="122"/>
        <v>2015</v>
      </c>
      <c r="R2620" t="s">
        <v>8348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 s="12">
        <v>1445598000</v>
      </c>
      <c r="J2621" s="12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120"/>
        <v>42300.458333333328</v>
      </c>
      <c r="P2621" s="10">
        <f t="shared" si="121"/>
        <v>42273.884305555555</v>
      </c>
      <c r="Q2621">
        <f t="shared" si="122"/>
        <v>2015</v>
      </c>
      <c r="R2621" t="s">
        <v>8348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 s="12">
        <v>1444525200</v>
      </c>
      <c r="J2622" s="1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120"/>
        <v>42288.041666666672</v>
      </c>
      <c r="P2622" s="10">
        <f t="shared" si="121"/>
        <v>42251.16715277778</v>
      </c>
      <c r="Q2622">
        <f t="shared" si="122"/>
        <v>2015</v>
      </c>
      <c r="R2622" t="s">
        <v>8348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 s="12">
        <v>1432230988</v>
      </c>
      <c r="J2623" s="12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120"/>
        <v>42145.747546296298</v>
      </c>
      <c r="P2623" s="10">
        <f t="shared" si="121"/>
        <v>42115.747546296298</v>
      </c>
      <c r="Q2623">
        <f t="shared" si="122"/>
        <v>2015</v>
      </c>
      <c r="R2623" t="s">
        <v>8348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 s="12">
        <v>1483120216</v>
      </c>
      <c r="J2624" s="12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120"/>
        <v>42734.74324074074</v>
      </c>
      <c r="P2624" s="10">
        <f t="shared" si="121"/>
        <v>42689.74324074074</v>
      </c>
      <c r="Q2624">
        <f t="shared" si="122"/>
        <v>2016</v>
      </c>
      <c r="R2624" t="s">
        <v>8348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 s="12">
        <v>1480658966</v>
      </c>
      <c r="J2625" s="12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120"/>
        <v>42706.256550925929</v>
      </c>
      <c r="P2625" s="10">
        <f t="shared" si="121"/>
        <v>42692.256550925929</v>
      </c>
      <c r="Q2625">
        <f t="shared" si="122"/>
        <v>2016</v>
      </c>
      <c r="R2625" t="s">
        <v>8348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 s="12">
        <v>1347530822</v>
      </c>
      <c r="J2626" s="12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120"/>
        <v>41165.421550925923</v>
      </c>
      <c r="P2626" s="10">
        <f t="shared" si="121"/>
        <v>41144.421550925923</v>
      </c>
      <c r="Q2626">
        <f t="shared" si="122"/>
        <v>2012</v>
      </c>
      <c r="R2626" t="s">
        <v>8348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 s="12">
        <v>1478723208</v>
      </c>
      <c r="J2627" s="12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123">DATE(1970,1,1)+I2627/86400</f>
        <v>42683.851944444439</v>
      </c>
      <c r="P2627" s="10">
        <f t="shared" ref="P2627:P2690" si="124">DATE(1970,1,1)+J2627/86400</f>
        <v>42658.810277777782</v>
      </c>
      <c r="Q2627">
        <f t="shared" ref="Q2627:Q2690" si="125">YEAR(P:P)</f>
        <v>2016</v>
      </c>
      <c r="R2627" t="s">
        <v>8348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 s="12">
        <v>1433343869</v>
      </c>
      <c r="J2628" s="12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123"/>
        <v>42158.628113425926</v>
      </c>
      <c r="P2628" s="10">
        <f t="shared" si="124"/>
        <v>42128.628113425926</v>
      </c>
      <c r="Q2628">
        <f t="shared" si="125"/>
        <v>2015</v>
      </c>
      <c r="R2628" t="s">
        <v>8348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 s="12">
        <v>1448571261</v>
      </c>
      <c r="J2629" s="12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123"/>
        <v>42334.871076388888</v>
      </c>
      <c r="P2629" s="10">
        <f t="shared" si="124"/>
        <v>42304.829409722224</v>
      </c>
      <c r="Q2629">
        <f t="shared" si="125"/>
        <v>2015</v>
      </c>
      <c r="R2629" t="s">
        <v>8348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 s="12">
        <v>1417389067</v>
      </c>
      <c r="J2630" s="12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123"/>
        <v>41973.966053240743</v>
      </c>
      <c r="P2630" s="10">
        <f t="shared" si="124"/>
        <v>41953.966053240743</v>
      </c>
      <c r="Q2630">
        <f t="shared" si="125"/>
        <v>2014</v>
      </c>
      <c r="R2630" t="s">
        <v>8348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 s="12">
        <v>1431608122</v>
      </c>
      <c r="J2631" s="12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123"/>
        <v>42138.538449074069</v>
      </c>
      <c r="P2631" s="10">
        <f t="shared" si="124"/>
        <v>42108.538449074069</v>
      </c>
      <c r="Q2631">
        <f t="shared" si="125"/>
        <v>2015</v>
      </c>
      <c r="R2631" t="s">
        <v>8348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 s="12">
        <v>1467280800</v>
      </c>
      <c r="J2632" s="1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123"/>
        <v>42551.416666666672</v>
      </c>
      <c r="P2632" s="10">
        <f t="shared" si="124"/>
        <v>42524.105462962965</v>
      </c>
      <c r="Q2632">
        <f t="shared" si="125"/>
        <v>2016</v>
      </c>
      <c r="R2632" t="s">
        <v>8348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 s="12">
        <v>1440907427</v>
      </c>
      <c r="J2633" s="12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123"/>
        <v>42246.169293981482</v>
      </c>
      <c r="P2633" s="10">
        <f t="shared" si="124"/>
        <v>42218.169293981482</v>
      </c>
      <c r="Q2633">
        <f t="shared" si="125"/>
        <v>2015</v>
      </c>
      <c r="R2633" t="s">
        <v>8348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 s="12">
        <v>1464485339</v>
      </c>
      <c r="J2634" s="12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123"/>
        <v>42519.061793981484</v>
      </c>
      <c r="P2634" s="10">
        <f t="shared" si="124"/>
        <v>42494.061793981484</v>
      </c>
      <c r="Q2634">
        <f t="shared" si="125"/>
        <v>2016</v>
      </c>
      <c r="R2634" t="s">
        <v>8348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 s="12">
        <v>1393542000</v>
      </c>
      <c r="J2635" s="12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123"/>
        <v>41697.958333333336</v>
      </c>
      <c r="P2635" s="10">
        <f t="shared" si="124"/>
        <v>41667.823287037041</v>
      </c>
      <c r="Q2635">
        <f t="shared" si="125"/>
        <v>2014</v>
      </c>
      <c r="R2635" t="s">
        <v>8348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 s="12">
        <v>1475163921</v>
      </c>
      <c r="J2636" s="12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123"/>
        <v>42642.656493055554</v>
      </c>
      <c r="P2636" s="10">
        <f t="shared" si="124"/>
        <v>42612.656493055554</v>
      </c>
      <c r="Q2636">
        <f t="shared" si="125"/>
        <v>2016</v>
      </c>
      <c r="R2636" t="s">
        <v>8348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 s="12">
        <v>1425937761</v>
      </c>
      <c r="J2637" s="12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123"/>
        <v>42072.909270833334</v>
      </c>
      <c r="P2637" s="10">
        <f t="shared" si="124"/>
        <v>42037.950937500005</v>
      </c>
      <c r="Q2637">
        <f t="shared" si="125"/>
        <v>2015</v>
      </c>
      <c r="R2637" t="s">
        <v>8348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 s="12">
        <v>1476579600</v>
      </c>
      <c r="J2638" s="12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123"/>
        <v>42659.041666666672</v>
      </c>
      <c r="P2638" s="10">
        <f t="shared" si="124"/>
        <v>42636.614745370374</v>
      </c>
      <c r="Q2638">
        <f t="shared" si="125"/>
        <v>2016</v>
      </c>
      <c r="R2638" t="s">
        <v>8348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 s="12">
        <v>1476277875</v>
      </c>
      <c r="J2639" s="12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123"/>
        <v>42655.549479166672</v>
      </c>
      <c r="P2639" s="10">
        <f t="shared" si="124"/>
        <v>42639.549479166672</v>
      </c>
      <c r="Q2639">
        <f t="shared" si="125"/>
        <v>2016</v>
      </c>
      <c r="R2639" t="s">
        <v>8348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 s="12">
        <v>1421358895</v>
      </c>
      <c r="J2640" s="12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123"/>
        <v>42019.913136574076</v>
      </c>
      <c r="P2640" s="10">
        <f t="shared" si="124"/>
        <v>41989.913136574076</v>
      </c>
      <c r="Q2640">
        <f t="shared" si="125"/>
        <v>2014</v>
      </c>
      <c r="R2640" t="s">
        <v>8348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 s="12">
        <v>1424378748</v>
      </c>
      <c r="J2641" s="12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123"/>
        <v>42054.86513888889</v>
      </c>
      <c r="P2641" s="10">
        <f t="shared" si="124"/>
        <v>42024.86513888889</v>
      </c>
      <c r="Q2641">
        <f t="shared" si="125"/>
        <v>2015</v>
      </c>
      <c r="R2641" t="s">
        <v>8348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 s="12">
        <v>1433735474</v>
      </c>
      <c r="J2642" s="1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123"/>
        <v>42163.160578703704</v>
      </c>
      <c r="P2642" s="10">
        <f t="shared" si="124"/>
        <v>42103.160578703704</v>
      </c>
      <c r="Q2642">
        <f t="shared" si="125"/>
        <v>2015</v>
      </c>
      <c r="R2642" t="s">
        <v>8348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 s="12">
        <v>1410811740</v>
      </c>
      <c r="J2643" s="12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123"/>
        <v>41897.839583333334</v>
      </c>
      <c r="P2643" s="10">
        <f t="shared" si="124"/>
        <v>41880.827118055553</v>
      </c>
      <c r="Q2643">
        <f t="shared" si="125"/>
        <v>2014</v>
      </c>
      <c r="R2643" t="s">
        <v>8348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 s="12">
        <v>1468565820</v>
      </c>
      <c r="J2644" s="12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123"/>
        <v>42566.289583333331</v>
      </c>
      <c r="P2644" s="10">
        <f t="shared" si="124"/>
        <v>42536.246620370366</v>
      </c>
      <c r="Q2644">
        <f t="shared" si="125"/>
        <v>2016</v>
      </c>
      <c r="R2644" t="s">
        <v>8348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 s="12">
        <v>1482307140</v>
      </c>
      <c r="J2645" s="12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123"/>
        <v>42725.332638888889</v>
      </c>
      <c r="P2645" s="10">
        <f t="shared" si="124"/>
        <v>42689.582349537042</v>
      </c>
      <c r="Q2645">
        <f t="shared" si="125"/>
        <v>2016</v>
      </c>
      <c r="R2645" t="s">
        <v>8348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 s="12">
        <v>1489172435</v>
      </c>
      <c r="J2646" s="12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123"/>
        <v>42804.792071759264</v>
      </c>
      <c r="P2646" s="10">
        <f t="shared" si="124"/>
        <v>42774.792071759264</v>
      </c>
      <c r="Q2646">
        <f t="shared" si="125"/>
        <v>2017</v>
      </c>
      <c r="R2646" t="s">
        <v>8348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 s="12">
        <v>1415481203</v>
      </c>
      <c r="J2647" s="12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123"/>
        <v>41951.884293981479</v>
      </c>
      <c r="P2647" s="10">
        <f t="shared" si="124"/>
        <v>41921.842627314814</v>
      </c>
      <c r="Q2647">
        <f t="shared" si="125"/>
        <v>2014</v>
      </c>
      <c r="R2647" t="s">
        <v>8348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 s="12">
        <v>1441783869</v>
      </c>
      <c r="J2648" s="12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123"/>
        <v>42256.313298611116</v>
      </c>
      <c r="P2648" s="10">
        <f t="shared" si="124"/>
        <v>42226.313298611116</v>
      </c>
      <c r="Q2648">
        <f t="shared" si="125"/>
        <v>2015</v>
      </c>
      <c r="R2648" t="s">
        <v>8348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 s="12">
        <v>1439533019</v>
      </c>
      <c r="J2649" s="12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123"/>
        <v>42230.261793981481</v>
      </c>
      <c r="P2649" s="10">
        <f t="shared" si="124"/>
        <v>42200.261793981481</v>
      </c>
      <c r="Q2649">
        <f t="shared" si="125"/>
        <v>2015</v>
      </c>
      <c r="R2649" t="s">
        <v>8348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 s="12">
        <v>1457543360</v>
      </c>
      <c r="J2650" s="12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123"/>
        <v>42438.714814814812</v>
      </c>
      <c r="P2650" s="10">
        <f t="shared" si="124"/>
        <v>42408.714814814812</v>
      </c>
      <c r="Q2650">
        <f t="shared" si="125"/>
        <v>2016</v>
      </c>
      <c r="R2650" t="s">
        <v>8348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 s="12">
        <v>1454370941</v>
      </c>
      <c r="J2651" s="12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123"/>
        <v>42401.99700231482</v>
      </c>
      <c r="P2651" s="10">
        <f t="shared" si="124"/>
        <v>42341.99700231482</v>
      </c>
      <c r="Q2651">
        <f t="shared" si="125"/>
        <v>2015</v>
      </c>
      <c r="R2651" t="s">
        <v>8348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 s="12">
        <v>1482332343</v>
      </c>
      <c r="J2652" s="1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123"/>
        <v>42725.624340277776</v>
      </c>
      <c r="P2652" s="10">
        <f t="shared" si="124"/>
        <v>42695.624340277776</v>
      </c>
      <c r="Q2652">
        <f t="shared" si="125"/>
        <v>2016</v>
      </c>
      <c r="R2652" t="s">
        <v>8348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 s="12">
        <v>1450380009</v>
      </c>
      <c r="J2653" s="12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123"/>
        <v>42355.805659722224</v>
      </c>
      <c r="P2653" s="10">
        <f t="shared" si="124"/>
        <v>42327.805659722224</v>
      </c>
      <c r="Q2653">
        <f t="shared" si="125"/>
        <v>2015</v>
      </c>
      <c r="R2653" t="s">
        <v>8348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 s="12">
        <v>1418183325</v>
      </c>
      <c r="J2654" s="12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123"/>
        <v>41983.158854166672</v>
      </c>
      <c r="P2654" s="10">
        <f t="shared" si="124"/>
        <v>41953.158854166672</v>
      </c>
      <c r="Q2654">
        <f t="shared" si="125"/>
        <v>2014</v>
      </c>
      <c r="R2654" t="s">
        <v>8348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 s="12">
        <v>1402632000</v>
      </c>
      <c r="J2655" s="12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123"/>
        <v>41803.166666666664</v>
      </c>
      <c r="P2655" s="10">
        <f t="shared" si="124"/>
        <v>41771.651932870373</v>
      </c>
      <c r="Q2655">
        <f t="shared" si="125"/>
        <v>2014</v>
      </c>
      <c r="R2655" t="s">
        <v>8348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 s="12">
        <v>1429622726</v>
      </c>
      <c r="J2656" s="12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123"/>
        <v>42115.559328703705</v>
      </c>
      <c r="P2656" s="10">
        <f t="shared" si="124"/>
        <v>42055.600995370369</v>
      </c>
      <c r="Q2656">
        <f t="shared" si="125"/>
        <v>2015</v>
      </c>
      <c r="R2656" t="s">
        <v>8348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 s="12">
        <v>1455048000</v>
      </c>
      <c r="J2657" s="12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123"/>
        <v>42409.833333333328</v>
      </c>
      <c r="P2657" s="10">
        <f t="shared" si="124"/>
        <v>42381.866284722222</v>
      </c>
      <c r="Q2657">
        <f t="shared" si="125"/>
        <v>2016</v>
      </c>
      <c r="R2657" t="s">
        <v>8348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 s="12">
        <v>1489345200</v>
      </c>
      <c r="J2658" s="12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123"/>
        <v>42806.791666666672</v>
      </c>
      <c r="P2658" s="10">
        <f t="shared" si="124"/>
        <v>42767.688518518524</v>
      </c>
      <c r="Q2658">
        <f t="shared" si="125"/>
        <v>2017</v>
      </c>
      <c r="R2658" t="s">
        <v>8348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 s="12">
        <v>1470187800</v>
      </c>
      <c r="J2659" s="12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123"/>
        <v>42585.0625</v>
      </c>
      <c r="P2659" s="10">
        <f t="shared" si="124"/>
        <v>42551.928854166668</v>
      </c>
      <c r="Q2659">
        <f t="shared" si="125"/>
        <v>2016</v>
      </c>
      <c r="R2659" t="s">
        <v>8348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 s="12">
        <v>1469913194</v>
      </c>
      <c r="J2660" s="12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123"/>
        <v>42581.884189814809</v>
      </c>
      <c r="P2660" s="10">
        <f t="shared" si="124"/>
        <v>42551.884189814809</v>
      </c>
      <c r="Q2660">
        <f t="shared" si="125"/>
        <v>2016</v>
      </c>
      <c r="R2660" t="s">
        <v>8348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 s="12">
        <v>1429321210</v>
      </c>
      <c r="J2661" s="12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123"/>
        <v>42112.069560185184</v>
      </c>
      <c r="P2661" s="10">
        <f t="shared" si="124"/>
        <v>42082.069560185184</v>
      </c>
      <c r="Q2661">
        <f t="shared" si="125"/>
        <v>2015</v>
      </c>
      <c r="R2661" t="s">
        <v>8348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 s="12">
        <v>1448388418</v>
      </c>
      <c r="J2662" s="1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123"/>
        <v>42332.754837962959</v>
      </c>
      <c r="P2662" s="10">
        <f t="shared" si="124"/>
        <v>42272.713171296295</v>
      </c>
      <c r="Q2662">
        <f t="shared" si="125"/>
        <v>2015</v>
      </c>
      <c r="R2662" t="s">
        <v>8348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 s="12">
        <v>1382742010</v>
      </c>
      <c r="J2663" s="12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123"/>
        <v>41572.958449074074</v>
      </c>
      <c r="P2663" s="10">
        <f t="shared" si="124"/>
        <v>41542.958449074074</v>
      </c>
      <c r="Q2663">
        <f t="shared" si="125"/>
        <v>2013</v>
      </c>
      <c r="R2663" t="s">
        <v>8348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 s="12">
        <v>1440179713</v>
      </c>
      <c r="J2664" s="12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123"/>
        <v>42237.746678240743</v>
      </c>
      <c r="P2664" s="10">
        <f t="shared" si="124"/>
        <v>42207.746678240743</v>
      </c>
      <c r="Q2664">
        <f t="shared" si="125"/>
        <v>2015</v>
      </c>
      <c r="R2664" t="s">
        <v>8348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 s="12">
        <v>1441378800</v>
      </c>
      <c r="J2665" s="12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123"/>
        <v>42251.625</v>
      </c>
      <c r="P2665" s="10">
        <f t="shared" si="124"/>
        <v>42222.622766203705</v>
      </c>
      <c r="Q2665">
        <f t="shared" si="125"/>
        <v>2015</v>
      </c>
      <c r="R2665" t="s">
        <v>8348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 s="12">
        <v>1449644340</v>
      </c>
      <c r="J2666" s="12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123"/>
        <v>42347.290972222225</v>
      </c>
      <c r="P2666" s="10">
        <f t="shared" si="124"/>
        <v>42313.02542824074</v>
      </c>
      <c r="Q2666">
        <f t="shared" si="125"/>
        <v>2015</v>
      </c>
      <c r="R2666" t="s">
        <v>8348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 s="12">
        <v>1430774974</v>
      </c>
      <c r="J2667" s="12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123"/>
        <v>42128.895532407405</v>
      </c>
      <c r="P2667" s="10">
        <f t="shared" si="124"/>
        <v>42083.895532407405</v>
      </c>
      <c r="Q2667">
        <f t="shared" si="125"/>
        <v>2015</v>
      </c>
      <c r="R2667" t="s">
        <v>8348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 s="12">
        <v>1443214800</v>
      </c>
      <c r="J2668" s="12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123"/>
        <v>42272.875</v>
      </c>
      <c r="P2668" s="10">
        <f t="shared" si="124"/>
        <v>42235.764340277776</v>
      </c>
      <c r="Q2668">
        <f t="shared" si="125"/>
        <v>2015</v>
      </c>
      <c r="R2668" t="s">
        <v>8348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 s="12">
        <v>1455142416</v>
      </c>
      <c r="J2669" s="12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123"/>
        <v>42410.926111111112</v>
      </c>
      <c r="P2669" s="10">
        <f t="shared" si="124"/>
        <v>42380.926111111112</v>
      </c>
      <c r="Q2669">
        <f t="shared" si="125"/>
        <v>2016</v>
      </c>
      <c r="R2669" t="s">
        <v>8348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 s="12">
        <v>1447079520</v>
      </c>
      <c r="J2670" s="12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123"/>
        <v>42317.60555555555</v>
      </c>
      <c r="P2670" s="10">
        <f t="shared" si="124"/>
        <v>42275.58871527778</v>
      </c>
      <c r="Q2670">
        <f t="shared" si="125"/>
        <v>2015</v>
      </c>
      <c r="R2670" t="s">
        <v>8348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 s="12">
        <v>1452387096</v>
      </c>
      <c r="J2671" s="12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123"/>
        <v>42379.035833333328</v>
      </c>
      <c r="P2671" s="10">
        <f t="shared" si="124"/>
        <v>42319.035833333328</v>
      </c>
      <c r="Q2671">
        <f t="shared" si="125"/>
        <v>2015</v>
      </c>
      <c r="R2671" t="s">
        <v>8348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 s="12">
        <v>1406593780</v>
      </c>
      <c r="J2672" s="1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123"/>
        <v>41849.020601851851</v>
      </c>
      <c r="P2672" s="10">
        <f t="shared" si="124"/>
        <v>41821.020601851851</v>
      </c>
      <c r="Q2672">
        <f t="shared" si="125"/>
        <v>2014</v>
      </c>
      <c r="R2672" t="s">
        <v>8348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 s="12">
        <v>1419017880</v>
      </c>
      <c r="J2673" s="12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123"/>
        <v>41992.818055555559</v>
      </c>
      <c r="P2673" s="10">
        <f t="shared" si="124"/>
        <v>41962.749027777776</v>
      </c>
      <c r="Q2673">
        <f t="shared" si="125"/>
        <v>2014</v>
      </c>
      <c r="R2673" t="s">
        <v>8348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 s="12">
        <v>1451282400</v>
      </c>
      <c r="J2674" s="12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123"/>
        <v>42366.25</v>
      </c>
      <c r="P2674" s="10">
        <f t="shared" si="124"/>
        <v>42344.884143518517</v>
      </c>
      <c r="Q2674">
        <f t="shared" si="125"/>
        <v>2015</v>
      </c>
      <c r="R2674" t="s">
        <v>8348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 s="12">
        <v>1414622700</v>
      </c>
      <c r="J2675" s="12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123"/>
        <v>41941.947916666664</v>
      </c>
      <c r="P2675" s="10">
        <f t="shared" si="124"/>
        <v>41912.541655092595</v>
      </c>
      <c r="Q2675">
        <f t="shared" si="125"/>
        <v>2014</v>
      </c>
      <c r="R2675" t="s">
        <v>8348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 s="12">
        <v>1467694740</v>
      </c>
      <c r="J2676" s="12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123"/>
        <v>42556.207638888889</v>
      </c>
      <c r="P2676" s="10">
        <f t="shared" si="124"/>
        <v>42529.632754629631</v>
      </c>
      <c r="Q2676">
        <f t="shared" si="125"/>
        <v>2016</v>
      </c>
      <c r="R2676" t="s">
        <v>8348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 s="12">
        <v>1415655289</v>
      </c>
      <c r="J2677" s="12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123"/>
        <v>41953.899178240739</v>
      </c>
      <c r="P2677" s="10">
        <f t="shared" si="124"/>
        <v>41923.857511574075</v>
      </c>
      <c r="Q2677">
        <f t="shared" si="125"/>
        <v>2014</v>
      </c>
      <c r="R2677" t="s">
        <v>8348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 s="12">
        <v>1463929174</v>
      </c>
      <c r="J2678" s="12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123"/>
        <v>42512.624699074076</v>
      </c>
      <c r="P2678" s="10">
        <f t="shared" si="124"/>
        <v>42482.624699074076</v>
      </c>
      <c r="Q2678">
        <f t="shared" si="125"/>
        <v>2016</v>
      </c>
      <c r="R2678" t="s">
        <v>8348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 s="12">
        <v>1404348143</v>
      </c>
      <c r="J2679" s="12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123"/>
        <v>41823.029432870375</v>
      </c>
      <c r="P2679" s="10">
        <f t="shared" si="124"/>
        <v>41793.029432870375</v>
      </c>
      <c r="Q2679">
        <f t="shared" si="125"/>
        <v>2014</v>
      </c>
      <c r="R2679" t="s">
        <v>8348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 s="12">
        <v>1443121765</v>
      </c>
      <c r="J2680" s="12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123"/>
        <v>42271.798206018517</v>
      </c>
      <c r="P2680" s="10">
        <f t="shared" si="124"/>
        <v>42241.798206018517</v>
      </c>
      <c r="Q2680">
        <f t="shared" si="125"/>
        <v>2015</v>
      </c>
      <c r="R2680" t="s">
        <v>8348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 s="12">
        <v>1425081694</v>
      </c>
      <c r="J2681" s="12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123"/>
        <v>42063.001087962963</v>
      </c>
      <c r="P2681" s="10">
        <f t="shared" si="124"/>
        <v>42033.001087962963</v>
      </c>
      <c r="Q2681">
        <f t="shared" si="125"/>
        <v>2015</v>
      </c>
      <c r="R2681" t="s">
        <v>8348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 s="12">
        <v>1459915491</v>
      </c>
      <c r="J2682" s="1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123"/>
        <v>42466.170034722221</v>
      </c>
      <c r="P2682" s="10">
        <f t="shared" si="124"/>
        <v>42436.211701388893</v>
      </c>
      <c r="Q2682">
        <f t="shared" si="125"/>
        <v>2016</v>
      </c>
      <c r="R2682" t="s">
        <v>8348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 s="12">
        <v>1405027750</v>
      </c>
      <c r="J2683" s="12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123"/>
        <v>41830.895254629628</v>
      </c>
      <c r="P2683" s="10">
        <f t="shared" si="124"/>
        <v>41805.895254629628</v>
      </c>
      <c r="Q2683">
        <f t="shared" si="125"/>
        <v>2014</v>
      </c>
      <c r="R2683" t="s">
        <v>8348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 s="12">
        <v>1416635940</v>
      </c>
      <c r="J2684" s="12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123"/>
        <v>41965.249305555553</v>
      </c>
      <c r="P2684" s="10">
        <f t="shared" si="124"/>
        <v>41932.871990740743</v>
      </c>
      <c r="Q2684">
        <f t="shared" si="125"/>
        <v>2014</v>
      </c>
      <c r="R2684" t="s">
        <v>8348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 s="12">
        <v>1425233240</v>
      </c>
      <c r="J2685" s="12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123"/>
        <v>42064.75509259259</v>
      </c>
      <c r="P2685" s="10">
        <f t="shared" si="124"/>
        <v>42034.75509259259</v>
      </c>
      <c r="Q2685">
        <f t="shared" si="125"/>
        <v>2015</v>
      </c>
      <c r="R2685" t="s">
        <v>8348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 s="12">
        <v>1407621425</v>
      </c>
      <c r="J2686" s="12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123"/>
        <v>41860.914641203708</v>
      </c>
      <c r="P2686" s="10">
        <f t="shared" si="124"/>
        <v>41820.914641203708</v>
      </c>
      <c r="Q2686">
        <f t="shared" si="125"/>
        <v>2014</v>
      </c>
      <c r="R2686" t="s">
        <v>8348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 s="12">
        <v>1430149330</v>
      </c>
      <c r="J2687" s="12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123"/>
        <v>42121.654282407406</v>
      </c>
      <c r="P2687" s="10">
        <f t="shared" si="124"/>
        <v>42061.69594907407</v>
      </c>
      <c r="Q2687">
        <f t="shared" si="125"/>
        <v>2015</v>
      </c>
      <c r="R2687" t="s">
        <v>8348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 s="12">
        <v>1412119423</v>
      </c>
      <c r="J2688" s="12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123"/>
        <v>41912.974803240737</v>
      </c>
      <c r="P2688" s="10">
        <f t="shared" si="124"/>
        <v>41892.974803240737</v>
      </c>
      <c r="Q2688">
        <f t="shared" si="125"/>
        <v>2014</v>
      </c>
      <c r="R2688" t="s">
        <v>8348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 s="12">
        <v>1435591318</v>
      </c>
      <c r="J2689" s="12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123"/>
        <v>42184.64025462963</v>
      </c>
      <c r="P2689" s="10">
        <f t="shared" si="124"/>
        <v>42154.64025462963</v>
      </c>
      <c r="Q2689">
        <f t="shared" si="125"/>
        <v>2015</v>
      </c>
      <c r="R2689" t="s">
        <v>8348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 s="12">
        <v>1424746800</v>
      </c>
      <c r="J2690" s="12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123"/>
        <v>42059.125</v>
      </c>
      <c r="P2690" s="10">
        <f t="shared" si="124"/>
        <v>42028.11886574074</v>
      </c>
      <c r="Q2690">
        <f t="shared" si="125"/>
        <v>2015</v>
      </c>
      <c r="R2690" t="s">
        <v>8348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 s="12">
        <v>1469919890</v>
      </c>
      <c r="J2691" s="12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126">DATE(1970,1,1)+I2691/86400</f>
        <v>42581.961689814816</v>
      </c>
      <c r="P2691" s="10">
        <f t="shared" ref="P2691:P2754" si="127">DATE(1970,1,1)+J2691/86400</f>
        <v>42551.961689814816</v>
      </c>
      <c r="Q2691">
        <f t="shared" ref="Q2691:Q2754" si="128">YEAR(P:P)</f>
        <v>2016</v>
      </c>
      <c r="R2691" t="s">
        <v>8348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 s="12">
        <v>1433298676</v>
      </c>
      <c r="J2692" s="1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126"/>
        <v>42158.105046296296</v>
      </c>
      <c r="P2692" s="10">
        <f t="shared" si="127"/>
        <v>42113.105046296296</v>
      </c>
      <c r="Q2692">
        <f t="shared" si="128"/>
        <v>2015</v>
      </c>
      <c r="R2692" t="s">
        <v>8348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 s="12">
        <v>1431278557</v>
      </c>
      <c r="J2693" s="12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126"/>
        <v>42134.724039351851</v>
      </c>
      <c r="P2693" s="10">
        <f t="shared" si="127"/>
        <v>42089.724039351851</v>
      </c>
      <c r="Q2693">
        <f t="shared" si="128"/>
        <v>2015</v>
      </c>
      <c r="R2693" t="s">
        <v>8348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 s="12">
        <v>1427266860</v>
      </c>
      <c r="J2694" s="12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126"/>
        <v>42088.292361111111</v>
      </c>
      <c r="P2694" s="10">
        <f t="shared" si="127"/>
        <v>42058.334027777775</v>
      </c>
      <c r="Q2694">
        <f t="shared" si="128"/>
        <v>2015</v>
      </c>
      <c r="R2694" t="s">
        <v>8348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 s="12">
        <v>1407899966</v>
      </c>
      <c r="J2695" s="12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126"/>
        <v>41864.138495370367</v>
      </c>
      <c r="P2695" s="10">
        <f t="shared" si="127"/>
        <v>41834.138495370367</v>
      </c>
      <c r="Q2695">
        <f t="shared" si="128"/>
        <v>2014</v>
      </c>
      <c r="R2695" t="s">
        <v>8348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 s="12">
        <v>1411701739</v>
      </c>
      <c r="J2696" s="12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126"/>
        <v>41908.140497685185</v>
      </c>
      <c r="P2696" s="10">
        <f t="shared" si="127"/>
        <v>41878.140497685185</v>
      </c>
      <c r="Q2696">
        <f t="shared" si="128"/>
        <v>2014</v>
      </c>
      <c r="R2696" t="s">
        <v>8348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 s="12">
        <v>1428981718</v>
      </c>
      <c r="J2697" s="12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126"/>
        <v>42108.14025462963</v>
      </c>
      <c r="P2697" s="10">
        <f t="shared" si="127"/>
        <v>42048.181921296295</v>
      </c>
      <c r="Q2697">
        <f t="shared" si="128"/>
        <v>2015</v>
      </c>
      <c r="R2697" t="s">
        <v>8348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 s="12">
        <v>1419538560</v>
      </c>
      <c r="J2698" s="12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126"/>
        <v>41998.844444444447</v>
      </c>
      <c r="P2698" s="10">
        <f t="shared" si="127"/>
        <v>41964.844444444447</v>
      </c>
      <c r="Q2698">
        <f t="shared" si="128"/>
        <v>2014</v>
      </c>
      <c r="R2698" t="s">
        <v>8348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 s="12">
        <v>1438552800</v>
      </c>
      <c r="J2699" s="12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126"/>
        <v>42218.916666666672</v>
      </c>
      <c r="P2699" s="10">
        <f t="shared" si="127"/>
        <v>42187.940081018518</v>
      </c>
      <c r="Q2699">
        <f t="shared" si="128"/>
        <v>2015</v>
      </c>
      <c r="R2699" t="s">
        <v>8348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 s="12">
        <v>1403904808</v>
      </c>
      <c r="J2700" s="12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126"/>
        <v>41817.898240740738</v>
      </c>
      <c r="P2700" s="10">
        <f t="shared" si="127"/>
        <v>41787.898240740738</v>
      </c>
      <c r="Q2700">
        <f t="shared" si="128"/>
        <v>2014</v>
      </c>
      <c r="R2700" t="s">
        <v>8348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 s="12">
        <v>1407533463</v>
      </c>
      <c r="J2701" s="12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126"/>
        <v>41859.896562499998</v>
      </c>
      <c r="P2701" s="10">
        <f t="shared" si="127"/>
        <v>41829.896562499998</v>
      </c>
      <c r="Q2701">
        <f t="shared" si="128"/>
        <v>2014</v>
      </c>
      <c r="R2701" t="s">
        <v>8348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 s="12">
        <v>1411073972</v>
      </c>
      <c r="J2702" s="1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126"/>
        <v>41900.874675925923</v>
      </c>
      <c r="P2702" s="10">
        <f t="shared" si="127"/>
        <v>41870.874675925923</v>
      </c>
      <c r="Q2702">
        <f t="shared" si="128"/>
        <v>2014</v>
      </c>
      <c r="R2702" t="s">
        <v>8348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 s="12">
        <v>1491586534</v>
      </c>
      <c r="J2703" s="12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126"/>
        <v>42832.733032407406</v>
      </c>
      <c r="P2703" s="10">
        <f t="shared" si="127"/>
        <v>42801.774699074071</v>
      </c>
      <c r="Q2703">
        <f t="shared" si="128"/>
        <v>2017</v>
      </c>
      <c r="R2703" t="s">
        <v>8348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 s="12">
        <v>1491416077</v>
      </c>
      <c r="J2704" s="12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126"/>
        <v>42830.760150462964</v>
      </c>
      <c r="P2704" s="10">
        <f t="shared" si="127"/>
        <v>42800.801817129628</v>
      </c>
      <c r="Q2704">
        <f t="shared" si="128"/>
        <v>2017</v>
      </c>
      <c r="R2704" t="s">
        <v>8348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 s="12">
        <v>1490196830</v>
      </c>
      <c r="J2705" s="12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126"/>
        <v>42816.648495370369</v>
      </c>
      <c r="P2705" s="10">
        <f t="shared" si="127"/>
        <v>42756.690162037034</v>
      </c>
      <c r="Q2705">
        <f t="shared" si="128"/>
        <v>2017</v>
      </c>
      <c r="R2705" t="s">
        <v>8348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 s="12">
        <v>1491421314</v>
      </c>
      <c r="J2706" s="12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126"/>
        <v>42830.820763888885</v>
      </c>
      <c r="P2706" s="10">
        <f t="shared" si="127"/>
        <v>42787.862430555557</v>
      </c>
      <c r="Q2706">
        <f t="shared" si="128"/>
        <v>2017</v>
      </c>
      <c r="R2706" t="s">
        <v>8348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 s="12">
        <v>1490389158</v>
      </c>
      <c r="J2707" s="12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126"/>
        <v>42818.874513888892</v>
      </c>
      <c r="P2707" s="10">
        <f t="shared" si="127"/>
        <v>42773.916180555556</v>
      </c>
      <c r="Q2707">
        <f t="shared" si="128"/>
        <v>2017</v>
      </c>
      <c r="R2707" t="s">
        <v>8348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 s="12">
        <v>1413442740</v>
      </c>
      <c r="J2708" s="12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126"/>
        <v>41928.290972222225</v>
      </c>
      <c r="P2708" s="10">
        <f t="shared" si="127"/>
        <v>41899.294942129629</v>
      </c>
      <c r="Q2708">
        <f t="shared" si="128"/>
        <v>2014</v>
      </c>
      <c r="R2708" t="s">
        <v>8348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 s="12">
        <v>1369637940</v>
      </c>
      <c r="J2709" s="12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126"/>
        <v>41421.290972222225</v>
      </c>
      <c r="P2709" s="10">
        <f t="shared" si="127"/>
        <v>41391.782905092594</v>
      </c>
      <c r="Q2709">
        <f t="shared" si="128"/>
        <v>2013</v>
      </c>
      <c r="R2709" t="s">
        <v>8348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 s="12">
        <v>1469119526</v>
      </c>
      <c r="J2710" s="12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126"/>
        <v>42572.698217592595</v>
      </c>
      <c r="P2710" s="10">
        <f t="shared" si="127"/>
        <v>42512.698217592595</v>
      </c>
      <c r="Q2710">
        <f t="shared" si="128"/>
        <v>2016</v>
      </c>
      <c r="R2710" t="s">
        <v>8348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 s="12">
        <v>1475553540</v>
      </c>
      <c r="J2711" s="12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126"/>
        <v>42647.165972222225</v>
      </c>
      <c r="P2711" s="10">
        <f t="shared" si="127"/>
        <v>42612.149780092594</v>
      </c>
      <c r="Q2711">
        <f t="shared" si="128"/>
        <v>2016</v>
      </c>
      <c r="R2711" t="s">
        <v>8348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 s="12">
        <v>1407549600</v>
      </c>
      <c r="J2712" s="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126"/>
        <v>41860.083333333336</v>
      </c>
      <c r="P2712" s="10">
        <f t="shared" si="127"/>
        <v>41828.229490740741</v>
      </c>
      <c r="Q2712">
        <f t="shared" si="128"/>
        <v>2014</v>
      </c>
      <c r="R2712" t="s">
        <v>8348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 s="12">
        <v>1403301660</v>
      </c>
      <c r="J2713" s="12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126"/>
        <v>41810.917361111111</v>
      </c>
      <c r="P2713" s="10">
        <f t="shared" si="127"/>
        <v>41780.745254629626</v>
      </c>
      <c r="Q2713">
        <f t="shared" si="128"/>
        <v>2014</v>
      </c>
      <c r="R2713" t="s">
        <v>8348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 s="12">
        <v>1373738400</v>
      </c>
      <c r="J2714" s="12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126"/>
        <v>41468.75</v>
      </c>
      <c r="P2714" s="10">
        <f t="shared" si="127"/>
        <v>41432.062037037038</v>
      </c>
      <c r="Q2714">
        <f t="shared" si="128"/>
        <v>2013</v>
      </c>
      <c r="R2714" t="s">
        <v>8348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 s="12">
        <v>1450971684</v>
      </c>
      <c r="J2715" s="12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126"/>
        <v>42362.653749999998</v>
      </c>
      <c r="P2715" s="10">
        <f t="shared" si="127"/>
        <v>42322.653749999998</v>
      </c>
      <c r="Q2715">
        <f t="shared" si="128"/>
        <v>2015</v>
      </c>
      <c r="R2715" t="s">
        <v>8348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 s="12">
        <v>1476486000</v>
      </c>
      <c r="J2716" s="12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126"/>
        <v>42657.958333333328</v>
      </c>
      <c r="P2716" s="10">
        <f t="shared" si="127"/>
        <v>42629.655046296291</v>
      </c>
      <c r="Q2716">
        <f t="shared" si="128"/>
        <v>2016</v>
      </c>
      <c r="R2716" t="s">
        <v>8348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 s="12">
        <v>1456047228</v>
      </c>
      <c r="J2717" s="12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126"/>
        <v>42421.398472222223</v>
      </c>
      <c r="P2717" s="10">
        <f t="shared" si="127"/>
        <v>42387.398472222223</v>
      </c>
      <c r="Q2717">
        <f t="shared" si="128"/>
        <v>2016</v>
      </c>
      <c r="R2717" t="s">
        <v>8348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 s="12">
        <v>1444291193</v>
      </c>
      <c r="J2718" s="12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126"/>
        <v>42285.333252314813</v>
      </c>
      <c r="P2718" s="10">
        <f t="shared" si="127"/>
        <v>42255.333252314813</v>
      </c>
      <c r="Q2718">
        <f t="shared" si="128"/>
        <v>2015</v>
      </c>
      <c r="R2718" t="s">
        <v>8348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 s="12">
        <v>1417906649</v>
      </c>
      <c r="J2719" s="12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126"/>
        <v>41979.956585648149</v>
      </c>
      <c r="P2719" s="10">
        <f t="shared" si="127"/>
        <v>41934.914918981478</v>
      </c>
      <c r="Q2719">
        <f t="shared" si="128"/>
        <v>2014</v>
      </c>
      <c r="R2719" t="s">
        <v>8348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 s="12">
        <v>1462316400</v>
      </c>
      <c r="J2720" s="12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126"/>
        <v>42493.958333333328</v>
      </c>
      <c r="P2720" s="10">
        <f t="shared" si="127"/>
        <v>42465.596585648149</v>
      </c>
      <c r="Q2720">
        <f t="shared" si="128"/>
        <v>2016</v>
      </c>
      <c r="R2720" t="s">
        <v>8348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 s="12">
        <v>1460936694</v>
      </c>
      <c r="J2721" s="12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126"/>
        <v>42477.98951388889</v>
      </c>
      <c r="P2721" s="10">
        <f t="shared" si="127"/>
        <v>42418.031180555554</v>
      </c>
      <c r="Q2721">
        <f t="shared" si="128"/>
        <v>2016</v>
      </c>
      <c r="R2721" t="s">
        <v>8348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 s="12">
        <v>1478866253</v>
      </c>
      <c r="J2722" s="1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126"/>
        <v>42685.507557870369</v>
      </c>
      <c r="P2722" s="10">
        <f t="shared" si="127"/>
        <v>42655.465891203705</v>
      </c>
      <c r="Q2722">
        <f t="shared" si="128"/>
        <v>2016</v>
      </c>
      <c r="R2722" t="s">
        <v>8348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 s="12">
        <v>1378494000</v>
      </c>
      <c r="J2723" s="12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126"/>
        <v>41523.791666666664</v>
      </c>
      <c r="P2723" s="10">
        <f t="shared" si="127"/>
        <v>41493.543958333335</v>
      </c>
      <c r="Q2723">
        <f t="shared" si="128"/>
        <v>2013</v>
      </c>
      <c r="R2723" t="s">
        <v>8348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 s="12">
        <v>1485722053</v>
      </c>
      <c r="J2724" s="12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126"/>
        <v>42764.857094907406</v>
      </c>
      <c r="P2724" s="10">
        <f t="shared" si="127"/>
        <v>42704.857094907406</v>
      </c>
      <c r="Q2724">
        <f t="shared" si="128"/>
        <v>2016</v>
      </c>
      <c r="R2724" t="s">
        <v>8348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 s="12">
        <v>1420060088</v>
      </c>
      <c r="J2725" s="12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126"/>
        <v>42004.880648148144</v>
      </c>
      <c r="P2725" s="10">
        <f t="shared" si="127"/>
        <v>41944.83898148148</v>
      </c>
      <c r="Q2725">
        <f t="shared" si="128"/>
        <v>2014</v>
      </c>
      <c r="R2725" t="s">
        <v>8348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 s="12">
        <v>1439625059</v>
      </c>
      <c r="J2726" s="12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126"/>
        <v>42231.32707175926</v>
      </c>
      <c r="P2726" s="10">
        <f t="shared" si="127"/>
        <v>42199.32707175926</v>
      </c>
      <c r="Q2726">
        <f t="shared" si="128"/>
        <v>2015</v>
      </c>
      <c r="R2726" t="s">
        <v>8348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 s="12">
        <v>1488390735</v>
      </c>
      <c r="J2727" s="12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126"/>
        <v>42795.744618055556</v>
      </c>
      <c r="P2727" s="10">
        <f t="shared" si="127"/>
        <v>42745.744618055556</v>
      </c>
      <c r="Q2727">
        <f t="shared" si="128"/>
        <v>2017</v>
      </c>
      <c r="R2727" t="s">
        <v>8348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 s="12">
        <v>1461333311</v>
      </c>
      <c r="J2728" s="12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126"/>
        <v>42482.579988425925</v>
      </c>
      <c r="P2728" s="10">
        <f t="shared" si="127"/>
        <v>42452.579988425925</v>
      </c>
      <c r="Q2728">
        <f t="shared" si="128"/>
        <v>2016</v>
      </c>
      <c r="R2728" t="s">
        <v>8348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 s="12">
        <v>1438964063</v>
      </c>
      <c r="J2729" s="12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126"/>
        <v>42223.676655092597</v>
      </c>
      <c r="P2729" s="10">
        <f t="shared" si="127"/>
        <v>42198.676655092597</v>
      </c>
      <c r="Q2729">
        <f t="shared" si="128"/>
        <v>2015</v>
      </c>
      <c r="R2729" t="s">
        <v>8348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 s="12">
        <v>1451485434</v>
      </c>
      <c r="J2730" s="12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126"/>
        <v>42368.59993055556</v>
      </c>
      <c r="P2730" s="10">
        <f t="shared" si="127"/>
        <v>42333.59993055556</v>
      </c>
      <c r="Q2730">
        <f t="shared" si="128"/>
        <v>2015</v>
      </c>
      <c r="R2730" t="s">
        <v>8348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 s="12">
        <v>1430459197</v>
      </c>
      <c r="J2731" s="12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126"/>
        <v>42125.240706018521</v>
      </c>
      <c r="P2731" s="10">
        <f t="shared" si="127"/>
        <v>42095.240706018521</v>
      </c>
      <c r="Q2731">
        <f t="shared" si="128"/>
        <v>2015</v>
      </c>
      <c r="R2731" t="s">
        <v>8348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 s="12">
        <v>1366635575</v>
      </c>
      <c r="J2732" s="1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126"/>
        <v>41386.541377314818</v>
      </c>
      <c r="P2732" s="10">
        <f t="shared" si="127"/>
        <v>41351.541377314818</v>
      </c>
      <c r="Q2732">
        <f t="shared" si="128"/>
        <v>2013</v>
      </c>
      <c r="R2732" t="s">
        <v>8348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 s="12">
        <v>1413604800</v>
      </c>
      <c r="J2733" s="12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126"/>
        <v>41930.166666666664</v>
      </c>
      <c r="P2733" s="10">
        <f t="shared" si="127"/>
        <v>41872.525717592594</v>
      </c>
      <c r="Q2733">
        <f t="shared" si="128"/>
        <v>2014</v>
      </c>
      <c r="R2733" t="s">
        <v>8348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 s="12">
        <v>1369699200</v>
      </c>
      <c r="J2734" s="12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126"/>
        <v>41422</v>
      </c>
      <c r="P2734" s="10">
        <f t="shared" si="127"/>
        <v>41389.808194444442</v>
      </c>
      <c r="Q2734">
        <f t="shared" si="128"/>
        <v>2013</v>
      </c>
      <c r="R2734" t="s">
        <v>8348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 s="12">
        <v>1428643974</v>
      </c>
      <c r="J2735" s="12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126"/>
        <v>42104.231180555551</v>
      </c>
      <c r="P2735" s="10">
        <f t="shared" si="127"/>
        <v>42044.272847222222</v>
      </c>
      <c r="Q2735">
        <f t="shared" si="128"/>
        <v>2015</v>
      </c>
      <c r="R2735" t="s">
        <v>8348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 s="12">
        <v>1476395940</v>
      </c>
      <c r="J2736" s="12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126"/>
        <v>42656.915972222225</v>
      </c>
      <c r="P2736" s="10">
        <f t="shared" si="127"/>
        <v>42626.668888888889</v>
      </c>
      <c r="Q2736">
        <f t="shared" si="128"/>
        <v>2016</v>
      </c>
      <c r="R2736" t="s">
        <v>8348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 s="12">
        <v>1363204800</v>
      </c>
      <c r="J2737" s="12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126"/>
        <v>41346.833333333336</v>
      </c>
      <c r="P2737" s="10">
        <f t="shared" si="127"/>
        <v>41316.120949074073</v>
      </c>
      <c r="Q2737">
        <f t="shared" si="128"/>
        <v>2013</v>
      </c>
      <c r="R2737" t="s">
        <v>8348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 s="12">
        <v>1398268773</v>
      </c>
      <c r="J2738" s="12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126"/>
        <v>41752.666354166664</v>
      </c>
      <c r="P2738" s="10">
        <f t="shared" si="127"/>
        <v>41722.666354166664</v>
      </c>
      <c r="Q2738">
        <f t="shared" si="128"/>
        <v>2014</v>
      </c>
      <c r="R2738" t="s">
        <v>8348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 s="12">
        <v>1389812400</v>
      </c>
      <c r="J2739" s="12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126"/>
        <v>41654.791666666664</v>
      </c>
      <c r="P2739" s="10">
        <f t="shared" si="127"/>
        <v>41611.917673611111</v>
      </c>
      <c r="Q2739">
        <f t="shared" si="128"/>
        <v>2013</v>
      </c>
      <c r="R2739" t="s">
        <v>8348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 s="12">
        <v>1478402804</v>
      </c>
      <c r="J2740" s="12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126"/>
        <v>42680.143564814818</v>
      </c>
      <c r="P2740" s="10">
        <f t="shared" si="127"/>
        <v>42620.143564814818</v>
      </c>
      <c r="Q2740">
        <f t="shared" si="128"/>
        <v>2016</v>
      </c>
      <c r="R2740" t="s">
        <v>8348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 s="12">
        <v>1399324717</v>
      </c>
      <c r="J2741" s="12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126"/>
        <v>41764.887928240743</v>
      </c>
      <c r="P2741" s="10">
        <f t="shared" si="127"/>
        <v>41719.887928240743</v>
      </c>
      <c r="Q2741">
        <f t="shared" si="128"/>
        <v>2014</v>
      </c>
      <c r="R2741" t="s">
        <v>8348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 s="12">
        <v>1426117552</v>
      </c>
      <c r="J2742" s="1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126"/>
        <v>42074.99018518519</v>
      </c>
      <c r="P2742" s="10">
        <f t="shared" si="127"/>
        <v>42045.031851851847</v>
      </c>
      <c r="Q2742">
        <f t="shared" si="128"/>
        <v>2015</v>
      </c>
      <c r="R2742" t="s">
        <v>8348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 s="12">
        <v>1413770820</v>
      </c>
      <c r="J2743" s="12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126"/>
        <v>41932.088194444441</v>
      </c>
      <c r="P2743" s="10">
        <f t="shared" si="127"/>
        <v>41911.657430555555</v>
      </c>
      <c r="Q2743">
        <f t="shared" si="128"/>
        <v>2014</v>
      </c>
      <c r="R2743" t="s">
        <v>8348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 s="12">
        <v>1337102187</v>
      </c>
      <c r="J2744" s="12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126"/>
        <v>41044.719756944447</v>
      </c>
      <c r="P2744" s="10">
        <f t="shared" si="127"/>
        <v>41030.719756944447</v>
      </c>
      <c r="Q2744">
        <f t="shared" si="128"/>
        <v>2012</v>
      </c>
      <c r="R2744" t="s">
        <v>8348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 s="12">
        <v>1476863607</v>
      </c>
      <c r="J2745" s="12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126"/>
        <v>42662.328784722224</v>
      </c>
      <c r="P2745" s="10">
        <f t="shared" si="127"/>
        <v>42632.328784722224</v>
      </c>
      <c r="Q2745">
        <f t="shared" si="128"/>
        <v>2016</v>
      </c>
      <c r="R2745" t="s">
        <v>8348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 s="12">
        <v>1330478998</v>
      </c>
      <c r="J2746" s="12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126"/>
        <v>40968.062476851854</v>
      </c>
      <c r="P2746" s="10">
        <f t="shared" si="127"/>
        <v>40938.062476851854</v>
      </c>
      <c r="Q2746">
        <f t="shared" si="128"/>
        <v>2012</v>
      </c>
      <c r="R2746" t="s">
        <v>8348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 s="12">
        <v>1342309368</v>
      </c>
      <c r="J2747" s="12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126"/>
        <v>41104.988055555557</v>
      </c>
      <c r="P2747" s="10">
        <f t="shared" si="127"/>
        <v>41044.988055555557</v>
      </c>
      <c r="Q2747">
        <f t="shared" si="128"/>
        <v>2012</v>
      </c>
      <c r="R2747" t="s">
        <v>8348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 s="12">
        <v>1409337911</v>
      </c>
      <c r="J2748" s="12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126"/>
        <v>41880.781377314815</v>
      </c>
      <c r="P2748" s="10">
        <f t="shared" si="127"/>
        <v>41850.781377314815</v>
      </c>
      <c r="Q2748">
        <f t="shared" si="128"/>
        <v>2014</v>
      </c>
      <c r="R2748" t="s">
        <v>8348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 s="12">
        <v>1339816200</v>
      </c>
      <c r="J2749" s="12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126"/>
        <v>41076.131944444445</v>
      </c>
      <c r="P2749" s="10">
        <f t="shared" si="127"/>
        <v>41044.648113425923</v>
      </c>
      <c r="Q2749">
        <f t="shared" si="128"/>
        <v>2012</v>
      </c>
      <c r="R2749" t="s">
        <v>8348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 s="12">
        <v>1472835802</v>
      </c>
      <c r="J2750" s="12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126"/>
        <v>42615.7106712963</v>
      </c>
      <c r="P2750" s="10">
        <f t="shared" si="127"/>
        <v>42585.7106712963</v>
      </c>
      <c r="Q2750">
        <f t="shared" si="128"/>
        <v>2016</v>
      </c>
      <c r="R2750" t="s">
        <v>8348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 s="12">
        <v>1428171037</v>
      </c>
      <c r="J2751" s="12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126"/>
        <v>42098.757372685184</v>
      </c>
      <c r="P2751" s="10">
        <f t="shared" si="127"/>
        <v>42068.799039351856</v>
      </c>
      <c r="Q2751">
        <f t="shared" si="128"/>
        <v>2015</v>
      </c>
      <c r="R2751" t="s">
        <v>8348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 s="12">
        <v>1341086400</v>
      </c>
      <c r="J2752" s="1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126"/>
        <v>41090.833333333336</v>
      </c>
      <c r="P2752" s="10">
        <f t="shared" si="127"/>
        <v>41078.899826388893</v>
      </c>
      <c r="Q2752">
        <f t="shared" si="128"/>
        <v>2012</v>
      </c>
      <c r="R2752" t="s">
        <v>8348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 s="12">
        <v>1403039842</v>
      </c>
      <c r="J2753" s="12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126"/>
        <v>41807.887060185181</v>
      </c>
      <c r="P2753" s="10">
        <f t="shared" si="127"/>
        <v>41747.887060185181</v>
      </c>
      <c r="Q2753">
        <f t="shared" si="128"/>
        <v>2014</v>
      </c>
      <c r="R2753" t="s">
        <v>8348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 s="12">
        <v>1324232504</v>
      </c>
      <c r="J2754" s="12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126"/>
        <v>40895.765092592592</v>
      </c>
      <c r="P2754" s="10">
        <f t="shared" si="127"/>
        <v>40855.765092592592</v>
      </c>
      <c r="Q2754">
        <f t="shared" si="128"/>
        <v>2011</v>
      </c>
      <c r="R2754" t="s">
        <v>8348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 s="12">
        <v>1346017023</v>
      </c>
      <c r="J2755" s="12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129">DATE(1970,1,1)+I2755/86400</f>
        <v>41147.900729166664</v>
      </c>
      <c r="P2755" s="10">
        <f t="shared" ref="P2755:P2818" si="130">DATE(1970,1,1)+J2755/86400</f>
        <v>41117.900729166664</v>
      </c>
      <c r="Q2755">
        <f t="shared" ref="Q2755:Q2818" si="131">YEAR(P:P)</f>
        <v>2012</v>
      </c>
      <c r="R2755" t="s">
        <v>8348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 s="12">
        <v>1410448551</v>
      </c>
      <c r="J2756" s="12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129"/>
        <v>41893.636006944442</v>
      </c>
      <c r="P2756" s="10">
        <f t="shared" si="130"/>
        <v>41863.636006944442</v>
      </c>
      <c r="Q2756">
        <f t="shared" si="131"/>
        <v>2014</v>
      </c>
      <c r="R2756" t="s">
        <v>8348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 s="12">
        <v>1428519527</v>
      </c>
      <c r="J2757" s="12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129"/>
        <v>42102.790821759263</v>
      </c>
      <c r="P2757" s="10">
        <f t="shared" si="130"/>
        <v>42072.790821759263</v>
      </c>
      <c r="Q2757">
        <f t="shared" si="131"/>
        <v>2015</v>
      </c>
      <c r="R2757" t="s">
        <v>8348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 s="12">
        <v>1389476201</v>
      </c>
      <c r="J2758" s="12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129"/>
        <v>41650.900474537033</v>
      </c>
      <c r="P2758" s="10">
        <f t="shared" si="130"/>
        <v>41620.900474537033</v>
      </c>
      <c r="Q2758">
        <f t="shared" si="131"/>
        <v>2013</v>
      </c>
      <c r="R2758" t="s">
        <v>8348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 s="12">
        <v>1470498332</v>
      </c>
      <c r="J2759" s="12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129"/>
        <v>42588.65662037037</v>
      </c>
      <c r="P2759" s="10">
        <f t="shared" si="130"/>
        <v>42573.65662037037</v>
      </c>
      <c r="Q2759">
        <f t="shared" si="131"/>
        <v>2016</v>
      </c>
      <c r="R2759" t="s">
        <v>8348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 s="12">
        <v>1476095783</v>
      </c>
      <c r="J2760" s="12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129"/>
        <v>42653.441932870366</v>
      </c>
      <c r="P2760" s="10">
        <f t="shared" si="130"/>
        <v>42639.441932870366</v>
      </c>
      <c r="Q2760">
        <f t="shared" si="131"/>
        <v>2016</v>
      </c>
      <c r="R2760" t="s">
        <v>8348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 s="12">
        <v>1468658866</v>
      </c>
      <c r="J2761" s="12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129"/>
        <v>42567.36650462963</v>
      </c>
      <c r="P2761" s="10">
        <f t="shared" si="130"/>
        <v>42524.36650462963</v>
      </c>
      <c r="Q2761">
        <f t="shared" si="131"/>
        <v>2016</v>
      </c>
      <c r="R2761" t="s">
        <v>8348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 s="12">
        <v>1371726258</v>
      </c>
      <c r="J2762" s="1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129"/>
        <v>41445.461319444446</v>
      </c>
      <c r="P2762" s="10">
        <f t="shared" si="130"/>
        <v>41415.461319444446</v>
      </c>
      <c r="Q2762">
        <f t="shared" si="131"/>
        <v>2013</v>
      </c>
      <c r="R2762" t="s">
        <v>8348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 s="12">
        <v>1357176693</v>
      </c>
      <c r="J2763" s="12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129"/>
        <v>41277.063576388886</v>
      </c>
      <c r="P2763" s="10">
        <f t="shared" si="130"/>
        <v>41247.063576388886</v>
      </c>
      <c r="Q2763">
        <f t="shared" si="131"/>
        <v>2012</v>
      </c>
      <c r="R2763" t="s">
        <v>8348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 s="12">
        <v>1332114795</v>
      </c>
      <c r="J2764" s="12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129"/>
        <v>40986.995312500003</v>
      </c>
      <c r="P2764" s="10">
        <f t="shared" si="130"/>
        <v>40927.036979166667</v>
      </c>
      <c r="Q2764">
        <f t="shared" si="131"/>
        <v>2012</v>
      </c>
      <c r="R2764" t="s">
        <v>8348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 s="12">
        <v>1369403684</v>
      </c>
      <c r="J2765" s="12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129"/>
        <v>41418.579675925925</v>
      </c>
      <c r="P2765" s="10">
        <f t="shared" si="130"/>
        <v>41373.579675925925</v>
      </c>
      <c r="Q2765">
        <f t="shared" si="131"/>
        <v>2013</v>
      </c>
      <c r="R2765" t="s">
        <v>8348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 s="12">
        <v>1338404400</v>
      </c>
      <c r="J2766" s="12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129"/>
        <v>41059.791666666664</v>
      </c>
      <c r="P2766" s="10">
        <f t="shared" si="130"/>
        <v>41030.292025462964</v>
      </c>
      <c r="Q2766">
        <f t="shared" si="131"/>
        <v>2012</v>
      </c>
      <c r="R2766" t="s">
        <v>8348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 s="12">
        <v>1351432428</v>
      </c>
      <c r="J2767" s="12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129"/>
        <v>41210.579027777778</v>
      </c>
      <c r="P2767" s="10">
        <f t="shared" si="130"/>
        <v>41194.579027777778</v>
      </c>
      <c r="Q2767">
        <f t="shared" si="131"/>
        <v>2012</v>
      </c>
      <c r="R2767" t="s">
        <v>8348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 s="12">
        <v>1313078518</v>
      </c>
      <c r="J2768" s="12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129"/>
        <v>40766.668032407411</v>
      </c>
      <c r="P2768" s="10">
        <f t="shared" si="130"/>
        <v>40736.668032407411</v>
      </c>
      <c r="Q2768">
        <f t="shared" si="131"/>
        <v>2011</v>
      </c>
      <c r="R2768" t="s">
        <v>8348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 s="12">
        <v>1439766050</v>
      </c>
      <c r="J2769" s="12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129"/>
        <v>42232.958912037036</v>
      </c>
      <c r="P2769" s="10">
        <f t="shared" si="130"/>
        <v>42172.958912037036</v>
      </c>
      <c r="Q2769">
        <f t="shared" si="131"/>
        <v>2015</v>
      </c>
      <c r="R2769" t="s">
        <v>8348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 s="12">
        <v>1333028723</v>
      </c>
      <c r="J2770" s="12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129"/>
        <v>40997.573182870372</v>
      </c>
      <c r="P2770" s="10">
        <f t="shared" si="130"/>
        <v>40967.614849537036</v>
      </c>
      <c r="Q2770">
        <f t="shared" si="131"/>
        <v>2012</v>
      </c>
      <c r="R2770" t="s">
        <v>8348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 s="12">
        <v>1401997790</v>
      </c>
      <c r="J2771" s="12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129"/>
        <v>41795.826273148152</v>
      </c>
      <c r="P2771" s="10">
        <f t="shared" si="130"/>
        <v>41745.826273148152</v>
      </c>
      <c r="Q2771">
        <f t="shared" si="131"/>
        <v>2014</v>
      </c>
      <c r="R2771" t="s">
        <v>8348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 s="12">
        <v>1395158130</v>
      </c>
      <c r="J2772" s="1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129"/>
        <v>41716.663541666669</v>
      </c>
      <c r="P2772" s="10">
        <f t="shared" si="130"/>
        <v>41686.705208333333</v>
      </c>
      <c r="Q2772">
        <f t="shared" si="131"/>
        <v>2014</v>
      </c>
      <c r="R2772" t="s">
        <v>8348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 s="12">
        <v>1359738000</v>
      </c>
      <c r="J2773" s="12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129"/>
        <v>41306.708333333336</v>
      </c>
      <c r="P2773" s="10">
        <f t="shared" si="130"/>
        <v>41257.531712962962</v>
      </c>
      <c r="Q2773">
        <f t="shared" si="131"/>
        <v>2012</v>
      </c>
      <c r="R2773" t="s">
        <v>8348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 s="12">
        <v>1381006294</v>
      </c>
      <c r="J2774" s="12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129"/>
        <v>41552.869143518517</v>
      </c>
      <c r="P2774" s="10">
        <f t="shared" si="130"/>
        <v>41537.869143518517</v>
      </c>
      <c r="Q2774">
        <f t="shared" si="131"/>
        <v>2013</v>
      </c>
      <c r="R2774" t="s">
        <v>8348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 s="12">
        <v>1461530721</v>
      </c>
      <c r="J2775" s="12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129"/>
        <v>42484.86482638889</v>
      </c>
      <c r="P2775" s="10">
        <f t="shared" si="130"/>
        <v>42474.86482638889</v>
      </c>
      <c r="Q2775">
        <f t="shared" si="131"/>
        <v>2016</v>
      </c>
      <c r="R2775" t="s">
        <v>8348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 s="12">
        <v>1362711728</v>
      </c>
      <c r="J2776" s="12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129"/>
        <v>41341.126481481479</v>
      </c>
      <c r="P2776" s="10">
        <f t="shared" si="130"/>
        <v>41311.126481481479</v>
      </c>
      <c r="Q2776">
        <f t="shared" si="131"/>
        <v>2013</v>
      </c>
      <c r="R2776" t="s">
        <v>8348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 s="12">
        <v>1323994754</v>
      </c>
      <c r="J2777" s="12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129"/>
        <v>40893.013356481482</v>
      </c>
      <c r="P2777" s="10">
        <f t="shared" si="130"/>
        <v>40863.013356481482</v>
      </c>
      <c r="Q2777">
        <f t="shared" si="131"/>
        <v>2011</v>
      </c>
      <c r="R2777" t="s">
        <v>8348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 s="12">
        <v>1434092876</v>
      </c>
      <c r="J2778" s="12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129"/>
        <v>42167.297175925924</v>
      </c>
      <c r="P2778" s="10">
        <f t="shared" si="130"/>
        <v>42136.297175925924</v>
      </c>
      <c r="Q2778">
        <f t="shared" si="131"/>
        <v>2015</v>
      </c>
      <c r="R2778" t="s">
        <v>8348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 s="12">
        <v>1437149004</v>
      </c>
      <c r="J2779" s="12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129"/>
        <v>42202.669027777782</v>
      </c>
      <c r="P2779" s="10">
        <f t="shared" si="130"/>
        <v>42172.669027777782</v>
      </c>
      <c r="Q2779">
        <f t="shared" si="131"/>
        <v>2015</v>
      </c>
      <c r="R2779" t="s">
        <v>8348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 s="12">
        <v>1409009306</v>
      </c>
      <c r="J2780" s="12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129"/>
        <v>41876.978078703702</v>
      </c>
      <c r="P2780" s="10">
        <f t="shared" si="130"/>
        <v>41846.978078703702</v>
      </c>
      <c r="Q2780">
        <f t="shared" si="131"/>
        <v>2014</v>
      </c>
      <c r="R2780" t="s">
        <v>8348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 s="12">
        <v>1448204621</v>
      </c>
      <c r="J2781" s="12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129"/>
        <v>42330.627557870372</v>
      </c>
      <c r="P2781" s="10">
        <f t="shared" si="130"/>
        <v>42300.585891203707</v>
      </c>
      <c r="Q2781">
        <f t="shared" si="131"/>
        <v>2015</v>
      </c>
      <c r="R2781" t="s">
        <v>8348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 s="12">
        <v>1489142688</v>
      </c>
      <c r="J2782" s="1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129"/>
        <v>42804.447777777779</v>
      </c>
      <c r="P2782" s="10">
        <f t="shared" si="130"/>
        <v>42774.447777777779</v>
      </c>
      <c r="Q2782">
        <f t="shared" si="131"/>
        <v>2017</v>
      </c>
      <c r="R2782" t="s">
        <v>8348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 s="12">
        <v>1423724400</v>
      </c>
      <c r="J2783" s="12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129"/>
        <v>42047.291666666672</v>
      </c>
      <c r="P2783" s="10">
        <f t="shared" si="130"/>
        <v>42018.94159722222</v>
      </c>
      <c r="Q2783">
        <f t="shared" si="131"/>
        <v>2015</v>
      </c>
      <c r="R2783" t="s">
        <v>8348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 s="12">
        <v>1424149140</v>
      </c>
      <c r="J2784" s="12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129"/>
        <v>42052.207638888889</v>
      </c>
      <c r="P2784" s="10">
        <f t="shared" si="130"/>
        <v>42026.924976851849</v>
      </c>
      <c r="Q2784">
        <f t="shared" si="131"/>
        <v>2015</v>
      </c>
      <c r="R2784" t="s">
        <v>8348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 s="12">
        <v>1429793446</v>
      </c>
      <c r="J2785" s="12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129"/>
        <v>42117.535254629634</v>
      </c>
      <c r="P2785" s="10">
        <f t="shared" si="130"/>
        <v>42103.535254629634</v>
      </c>
      <c r="Q2785">
        <f t="shared" si="131"/>
        <v>2015</v>
      </c>
      <c r="R2785" t="s">
        <v>8348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 s="12">
        <v>1414608843</v>
      </c>
      <c r="J2786" s="12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129"/>
        <v>41941.787534722222</v>
      </c>
      <c r="P2786" s="10">
        <f t="shared" si="130"/>
        <v>41920.787534722222</v>
      </c>
      <c r="Q2786">
        <f t="shared" si="131"/>
        <v>2014</v>
      </c>
      <c r="R2786" t="s">
        <v>8348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 s="12">
        <v>1470430800</v>
      </c>
      <c r="J2787" s="12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129"/>
        <v>42587.875</v>
      </c>
      <c r="P2787" s="10">
        <f t="shared" si="130"/>
        <v>42558.189432870371</v>
      </c>
      <c r="Q2787">
        <f t="shared" si="131"/>
        <v>2016</v>
      </c>
      <c r="R2787" t="s">
        <v>8348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 s="12">
        <v>1404913180</v>
      </c>
      <c r="J2788" s="12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129"/>
        <v>41829.569212962961</v>
      </c>
      <c r="P2788" s="10">
        <f t="shared" si="130"/>
        <v>41815.569212962961</v>
      </c>
      <c r="Q2788">
        <f t="shared" si="131"/>
        <v>2014</v>
      </c>
      <c r="R2788" t="s">
        <v>8348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 s="12">
        <v>1405658752</v>
      </c>
      <c r="J2789" s="12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129"/>
        <v>41838.198518518519</v>
      </c>
      <c r="P2789" s="10">
        <f t="shared" si="130"/>
        <v>41808.198518518519</v>
      </c>
      <c r="Q2789">
        <f t="shared" si="131"/>
        <v>2014</v>
      </c>
      <c r="R2789" t="s">
        <v>8348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 s="12">
        <v>1469811043</v>
      </c>
      <c r="J2790" s="12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129"/>
        <v>42580.701886574076</v>
      </c>
      <c r="P2790" s="10">
        <f t="shared" si="130"/>
        <v>42550.701886574076</v>
      </c>
      <c r="Q2790">
        <f t="shared" si="131"/>
        <v>2016</v>
      </c>
      <c r="R2790" t="s">
        <v>8348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 s="12">
        <v>1426132800</v>
      </c>
      <c r="J2791" s="12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129"/>
        <v>42075.166666666672</v>
      </c>
      <c r="P2791" s="10">
        <f t="shared" si="130"/>
        <v>42056.013124999998</v>
      </c>
      <c r="Q2791">
        <f t="shared" si="131"/>
        <v>2015</v>
      </c>
      <c r="R2791" t="s">
        <v>8348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 s="12">
        <v>1423693903</v>
      </c>
      <c r="J2792" s="1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129"/>
        <v>42046.938692129625</v>
      </c>
      <c r="P2792" s="10">
        <f t="shared" si="130"/>
        <v>42016.938692129625</v>
      </c>
      <c r="Q2792">
        <f t="shared" si="131"/>
        <v>2015</v>
      </c>
      <c r="R2792" t="s">
        <v>8348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 s="12">
        <v>1473393600</v>
      </c>
      <c r="J2793" s="12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129"/>
        <v>42622.166666666672</v>
      </c>
      <c r="P2793" s="10">
        <f t="shared" si="130"/>
        <v>42591.899988425925</v>
      </c>
      <c r="Q2793">
        <f t="shared" si="131"/>
        <v>2016</v>
      </c>
      <c r="R2793" t="s">
        <v>8348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 s="12">
        <v>1439357559</v>
      </c>
      <c r="J2794" s="12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129"/>
        <v>42228.231006944443</v>
      </c>
      <c r="P2794" s="10">
        <f t="shared" si="130"/>
        <v>42183.231006944443</v>
      </c>
      <c r="Q2794">
        <f t="shared" si="131"/>
        <v>2015</v>
      </c>
      <c r="R2794" t="s">
        <v>8348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 s="12">
        <v>1437473005</v>
      </c>
      <c r="J2795" s="12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129"/>
        <v>42206.419039351851</v>
      </c>
      <c r="P2795" s="10">
        <f t="shared" si="130"/>
        <v>42176.419039351851</v>
      </c>
      <c r="Q2795">
        <f t="shared" si="131"/>
        <v>2015</v>
      </c>
      <c r="R2795" t="s">
        <v>8348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 s="12">
        <v>1457031600</v>
      </c>
      <c r="J2796" s="12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129"/>
        <v>42432.791666666672</v>
      </c>
      <c r="P2796" s="10">
        <f t="shared" si="130"/>
        <v>42416.691655092596</v>
      </c>
      <c r="Q2796">
        <f t="shared" si="131"/>
        <v>2016</v>
      </c>
      <c r="R2796" t="s">
        <v>8348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 s="12">
        <v>1402095600</v>
      </c>
      <c r="J2797" s="12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129"/>
        <v>41796.958333333336</v>
      </c>
      <c r="P2797" s="10">
        <f t="shared" si="130"/>
        <v>41780.525937500002</v>
      </c>
      <c r="Q2797">
        <f t="shared" si="131"/>
        <v>2014</v>
      </c>
      <c r="R2797" t="s">
        <v>8348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 s="12">
        <v>1404564028</v>
      </c>
      <c r="J2798" s="12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129"/>
        <v>41825.528101851851</v>
      </c>
      <c r="P2798" s="10">
        <f t="shared" si="130"/>
        <v>41795.528101851851</v>
      </c>
      <c r="Q2798">
        <f t="shared" si="131"/>
        <v>2014</v>
      </c>
      <c r="R2798" t="s">
        <v>8348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 s="12">
        <v>1404858840</v>
      </c>
      <c r="J2799" s="12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129"/>
        <v>41828.94027777778</v>
      </c>
      <c r="P2799" s="10">
        <f t="shared" si="130"/>
        <v>41798.94027777778</v>
      </c>
      <c r="Q2799">
        <f t="shared" si="131"/>
        <v>2014</v>
      </c>
      <c r="R2799" t="s">
        <v>8348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 s="12">
        <v>1438358400</v>
      </c>
      <c r="J2800" s="12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129"/>
        <v>42216.666666666672</v>
      </c>
      <c r="P2800" s="10">
        <f t="shared" si="130"/>
        <v>42201.675011574072</v>
      </c>
      <c r="Q2800">
        <f t="shared" si="131"/>
        <v>2015</v>
      </c>
      <c r="R2800" t="s">
        <v>8348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 s="12">
        <v>1466179200</v>
      </c>
      <c r="J2801" s="12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129"/>
        <v>42538.666666666672</v>
      </c>
      <c r="P2801" s="10">
        <f t="shared" si="130"/>
        <v>42507.264699074076</v>
      </c>
      <c r="Q2801">
        <f t="shared" si="131"/>
        <v>2016</v>
      </c>
      <c r="R2801" t="s">
        <v>8348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 s="12">
        <v>1420377366</v>
      </c>
      <c r="J2802" s="1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129"/>
        <v>42008.552847222221</v>
      </c>
      <c r="P2802" s="10">
        <f t="shared" si="130"/>
        <v>41948.552847222221</v>
      </c>
      <c r="Q2802">
        <f t="shared" si="131"/>
        <v>2014</v>
      </c>
      <c r="R2802" t="s">
        <v>8348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 s="12">
        <v>1412938800</v>
      </c>
      <c r="J2803" s="12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129"/>
        <v>41922.458333333336</v>
      </c>
      <c r="P2803" s="10">
        <f t="shared" si="130"/>
        <v>41900.243159722224</v>
      </c>
      <c r="Q2803">
        <f t="shared" si="131"/>
        <v>2014</v>
      </c>
      <c r="R2803" t="s">
        <v>8348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 s="12">
        <v>1438875107</v>
      </c>
      <c r="J2804" s="12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129"/>
        <v>42222.64707175926</v>
      </c>
      <c r="P2804" s="10">
        <f t="shared" si="130"/>
        <v>42192.64707175926</v>
      </c>
      <c r="Q2804">
        <f t="shared" si="131"/>
        <v>2015</v>
      </c>
      <c r="R2804" t="s">
        <v>8348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 s="12">
        <v>1437004800</v>
      </c>
      <c r="J2805" s="12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129"/>
        <v>42201</v>
      </c>
      <c r="P2805" s="10">
        <f t="shared" si="130"/>
        <v>42158.065694444449</v>
      </c>
      <c r="Q2805">
        <f t="shared" si="131"/>
        <v>2015</v>
      </c>
      <c r="R2805" t="s">
        <v>8348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 s="12">
        <v>1411987990</v>
      </c>
      <c r="J2806" s="12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129"/>
        <v>41911.453587962962</v>
      </c>
      <c r="P2806" s="10">
        <f t="shared" si="130"/>
        <v>41881.453587962962</v>
      </c>
      <c r="Q2806">
        <f t="shared" si="131"/>
        <v>2014</v>
      </c>
      <c r="R2806" t="s">
        <v>8348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 s="12">
        <v>1440245273</v>
      </c>
      <c r="J2807" s="12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129"/>
        <v>42238.505474537036</v>
      </c>
      <c r="P2807" s="10">
        <f t="shared" si="130"/>
        <v>42213.505474537036</v>
      </c>
      <c r="Q2807">
        <f t="shared" si="131"/>
        <v>2015</v>
      </c>
      <c r="R2807" t="s">
        <v>8348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 s="12">
        <v>1438772400</v>
      </c>
      <c r="J2808" s="12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129"/>
        <v>42221.458333333328</v>
      </c>
      <c r="P2808" s="10">
        <f t="shared" si="130"/>
        <v>42185.267245370371</v>
      </c>
      <c r="Q2808">
        <f t="shared" si="131"/>
        <v>2015</v>
      </c>
      <c r="R2808" t="s">
        <v>8348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 s="12">
        <v>1435611438</v>
      </c>
      <c r="J2809" s="12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129"/>
        <v>42184.873124999998</v>
      </c>
      <c r="P2809" s="10">
        <f t="shared" si="130"/>
        <v>42154.873124999998</v>
      </c>
      <c r="Q2809">
        <f t="shared" si="131"/>
        <v>2015</v>
      </c>
      <c r="R2809" t="s">
        <v>8348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 s="12">
        <v>1440274735</v>
      </c>
      <c r="J2810" s="12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129"/>
        <v>42238.84646990741</v>
      </c>
      <c r="P2810" s="10">
        <f t="shared" si="130"/>
        <v>42208.84646990741</v>
      </c>
      <c r="Q2810">
        <f t="shared" si="131"/>
        <v>2015</v>
      </c>
      <c r="R2810" t="s">
        <v>8348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 s="12">
        <v>1459348740</v>
      </c>
      <c r="J2811" s="12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129"/>
        <v>42459.610416666663</v>
      </c>
      <c r="P2811" s="10">
        <f t="shared" si="130"/>
        <v>42451.496817129635</v>
      </c>
      <c r="Q2811">
        <f t="shared" si="131"/>
        <v>2016</v>
      </c>
      <c r="R2811" t="s">
        <v>8348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 s="12">
        <v>1401595140</v>
      </c>
      <c r="J2812" s="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129"/>
        <v>41791.165972222225</v>
      </c>
      <c r="P2812" s="10">
        <f t="shared" si="130"/>
        <v>41759.13962962963</v>
      </c>
      <c r="Q2812">
        <f t="shared" si="131"/>
        <v>2014</v>
      </c>
      <c r="R2812" t="s">
        <v>8348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 s="12">
        <v>1424692503</v>
      </c>
      <c r="J2813" s="12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129"/>
        <v>42058.496562500004</v>
      </c>
      <c r="P2813" s="10">
        <f t="shared" si="130"/>
        <v>42028.496562500004</v>
      </c>
      <c r="Q2813">
        <f t="shared" si="131"/>
        <v>2015</v>
      </c>
      <c r="R2813" t="s">
        <v>8348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 s="12">
        <v>1428292800</v>
      </c>
      <c r="J2814" s="12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129"/>
        <v>42100.166666666672</v>
      </c>
      <c r="P2814" s="10">
        <f t="shared" si="130"/>
        <v>42054.74418981481</v>
      </c>
      <c r="Q2814">
        <f t="shared" si="131"/>
        <v>2015</v>
      </c>
      <c r="R2814" t="s">
        <v>8348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 s="12">
        <v>1481737761</v>
      </c>
      <c r="J2815" s="12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129"/>
        <v>42718.742604166662</v>
      </c>
      <c r="P2815" s="10">
        <f t="shared" si="130"/>
        <v>42693.742604166662</v>
      </c>
      <c r="Q2815">
        <f t="shared" si="131"/>
        <v>2016</v>
      </c>
      <c r="R2815" t="s">
        <v>8348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 s="12">
        <v>1431164115</v>
      </c>
      <c r="J2816" s="12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129"/>
        <v>42133.399479166663</v>
      </c>
      <c r="P2816" s="10">
        <f t="shared" si="130"/>
        <v>42103.399479166663</v>
      </c>
      <c r="Q2816">
        <f t="shared" si="131"/>
        <v>2015</v>
      </c>
      <c r="R2816" t="s">
        <v>8348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 s="12">
        <v>1470595109</v>
      </c>
      <c r="J2817" s="12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129"/>
        <v>42589.776724537034</v>
      </c>
      <c r="P2817" s="10">
        <f t="shared" si="130"/>
        <v>42559.776724537034</v>
      </c>
      <c r="Q2817">
        <f t="shared" si="131"/>
        <v>2016</v>
      </c>
      <c r="R2817" t="s">
        <v>8348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 s="12">
        <v>1438531200</v>
      </c>
      <c r="J2818" s="12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129"/>
        <v>42218.666666666672</v>
      </c>
      <c r="P2818" s="10">
        <f t="shared" si="130"/>
        <v>42188.467499999999</v>
      </c>
      <c r="Q2818">
        <f t="shared" si="131"/>
        <v>2015</v>
      </c>
      <c r="R2818" t="s">
        <v>8348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 s="12">
        <v>1425136462</v>
      </c>
      <c r="J2819" s="12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132">DATE(1970,1,1)+I2819/86400</f>
        <v>42063.634976851856</v>
      </c>
      <c r="P2819" s="10">
        <f t="shared" ref="P2819:P2882" si="133">DATE(1970,1,1)+J2819/86400</f>
        <v>42023.634976851856</v>
      </c>
      <c r="Q2819">
        <f t="shared" ref="Q2819:Q2882" si="134">YEAR(P:P)</f>
        <v>2015</v>
      </c>
      <c r="R2819" t="s">
        <v>8348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 s="12">
        <v>1443018086</v>
      </c>
      <c r="J2820" s="12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132"/>
        <v>42270.598217592589</v>
      </c>
      <c r="P2820" s="10">
        <f t="shared" si="133"/>
        <v>42250.598217592589</v>
      </c>
      <c r="Q2820">
        <f t="shared" si="134"/>
        <v>2015</v>
      </c>
      <c r="R2820" t="s">
        <v>8348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 s="12">
        <v>1434285409</v>
      </c>
      <c r="J2821" s="12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132"/>
        <v>42169.525567129633</v>
      </c>
      <c r="P2821" s="10">
        <f t="shared" si="133"/>
        <v>42139.525567129633</v>
      </c>
      <c r="Q2821">
        <f t="shared" si="134"/>
        <v>2015</v>
      </c>
      <c r="R2821" t="s">
        <v>8348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 s="12">
        <v>1456444800</v>
      </c>
      <c r="J2822" s="1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132"/>
        <v>42426</v>
      </c>
      <c r="P2822" s="10">
        <f t="shared" si="133"/>
        <v>42401.610983796301</v>
      </c>
      <c r="Q2822">
        <f t="shared" si="134"/>
        <v>2016</v>
      </c>
      <c r="R2822" t="s">
        <v>8348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 s="12">
        <v>1411510135</v>
      </c>
      <c r="J2823" s="12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132"/>
        <v>41905.922858796301</v>
      </c>
      <c r="P2823" s="10">
        <f t="shared" si="133"/>
        <v>41875.922858796301</v>
      </c>
      <c r="Q2823">
        <f t="shared" si="134"/>
        <v>2014</v>
      </c>
      <c r="R2823" t="s">
        <v>8348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 s="12">
        <v>1427469892</v>
      </c>
      <c r="J2824" s="12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132"/>
        <v>42090.642268518517</v>
      </c>
      <c r="P2824" s="10">
        <f t="shared" si="133"/>
        <v>42060.683935185181</v>
      </c>
      <c r="Q2824">
        <f t="shared" si="134"/>
        <v>2015</v>
      </c>
      <c r="R2824" t="s">
        <v>8348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 s="12">
        <v>1427842740</v>
      </c>
      <c r="J2825" s="12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132"/>
        <v>42094.957638888889</v>
      </c>
      <c r="P2825" s="10">
        <f t="shared" si="133"/>
        <v>42067.011643518519</v>
      </c>
      <c r="Q2825">
        <f t="shared" si="134"/>
        <v>2015</v>
      </c>
      <c r="R2825" t="s">
        <v>8348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 s="12">
        <v>1434159780</v>
      </c>
      <c r="J2826" s="12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132"/>
        <v>42168.071527777778</v>
      </c>
      <c r="P2826" s="10">
        <f t="shared" si="133"/>
        <v>42136.270787037036</v>
      </c>
      <c r="Q2826">
        <f t="shared" si="134"/>
        <v>2015</v>
      </c>
      <c r="R2826" t="s">
        <v>8348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 s="12">
        <v>1449255686</v>
      </c>
      <c r="J2827" s="12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132"/>
        <v>42342.792662037042</v>
      </c>
      <c r="P2827" s="10">
        <f t="shared" si="133"/>
        <v>42312.792662037042</v>
      </c>
      <c r="Q2827">
        <f t="shared" si="134"/>
        <v>2015</v>
      </c>
      <c r="R2827" t="s">
        <v>8348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 s="12">
        <v>1436511600</v>
      </c>
      <c r="J2828" s="12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132"/>
        <v>42195.291666666672</v>
      </c>
      <c r="P2828" s="10">
        <f t="shared" si="133"/>
        <v>42171.034861111111</v>
      </c>
      <c r="Q2828">
        <f t="shared" si="134"/>
        <v>2015</v>
      </c>
      <c r="R2828" t="s">
        <v>8348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 s="12">
        <v>1464971400</v>
      </c>
      <c r="J2829" s="12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132"/>
        <v>42524.6875</v>
      </c>
      <c r="P2829" s="10">
        <f t="shared" si="133"/>
        <v>42494.683634259258</v>
      </c>
      <c r="Q2829">
        <f t="shared" si="134"/>
        <v>2016</v>
      </c>
      <c r="R2829" t="s">
        <v>8348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 s="12">
        <v>1443826800</v>
      </c>
      <c r="J2830" s="12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132"/>
        <v>42279.958333333328</v>
      </c>
      <c r="P2830" s="10">
        <f t="shared" si="133"/>
        <v>42254.264687499999</v>
      </c>
      <c r="Q2830">
        <f t="shared" si="134"/>
        <v>2015</v>
      </c>
      <c r="R2830" t="s">
        <v>8348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 s="12">
        <v>1464863118</v>
      </c>
      <c r="J2831" s="12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132"/>
        <v>42523.434236111112</v>
      </c>
      <c r="P2831" s="10">
        <f t="shared" si="133"/>
        <v>42495.434236111112</v>
      </c>
      <c r="Q2831">
        <f t="shared" si="134"/>
        <v>2016</v>
      </c>
      <c r="R2831" t="s">
        <v>8348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 s="12">
        <v>1399867140</v>
      </c>
      <c r="J2832" s="1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132"/>
        <v>41771.165972222225</v>
      </c>
      <c r="P2832" s="10">
        <f t="shared" si="133"/>
        <v>41758.839675925927</v>
      </c>
      <c r="Q2832">
        <f t="shared" si="134"/>
        <v>2014</v>
      </c>
      <c r="R2832" t="s">
        <v>8348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 s="12">
        <v>1437076070</v>
      </c>
      <c r="J2833" s="12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132"/>
        <v>42201.824884259258</v>
      </c>
      <c r="P2833" s="10">
        <f t="shared" si="133"/>
        <v>42171.824884259258</v>
      </c>
      <c r="Q2833">
        <f t="shared" si="134"/>
        <v>2015</v>
      </c>
      <c r="R2833" t="s">
        <v>8348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 s="12">
        <v>1416780000</v>
      </c>
      <c r="J2834" s="12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132"/>
        <v>41966.916666666672</v>
      </c>
      <c r="P2834" s="10">
        <f t="shared" si="133"/>
        <v>41938.709421296298</v>
      </c>
      <c r="Q2834">
        <f t="shared" si="134"/>
        <v>2014</v>
      </c>
      <c r="R2834" t="s">
        <v>8348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 s="12">
        <v>1444528800</v>
      </c>
      <c r="J2835" s="12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132"/>
        <v>42288.083333333328</v>
      </c>
      <c r="P2835" s="10">
        <f t="shared" si="133"/>
        <v>42268.127696759257</v>
      </c>
      <c r="Q2835">
        <f t="shared" si="134"/>
        <v>2015</v>
      </c>
      <c r="R2835" t="s">
        <v>8348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 s="12">
        <v>1422658930</v>
      </c>
      <c r="J2836" s="12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132"/>
        <v>42034.959837962961</v>
      </c>
      <c r="P2836" s="10">
        <f t="shared" si="133"/>
        <v>42019.959837962961</v>
      </c>
      <c r="Q2836">
        <f t="shared" si="134"/>
        <v>2015</v>
      </c>
      <c r="R2836" t="s">
        <v>8348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 s="12">
        <v>1449273600</v>
      </c>
      <c r="J2837" s="12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132"/>
        <v>42343</v>
      </c>
      <c r="P2837" s="10">
        <f t="shared" si="133"/>
        <v>42313.703900462962</v>
      </c>
      <c r="Q2837">
        <f t="shared" si="134"/>
        <v>2015</v>
      </c>
      <c r="R2837" t="s">
        <v>8348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 s="12">
        <v>1487393940</v>
      </c>
      <c r="J2838" s="12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132"/>
        <v>42784.207638888889</v>
      </c>
      <c r="P2838" s="10">
        <f t="shared" si="133"/>
        <v>42746.261782407411</v>
      </c>
      <c r="Q2838">
        <f t="shared" si="134"/>
        <v>2017</v>
      </c>
      <c r="R2838" t="s">
        <v>8348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 s="12">
        <v>1449701284</v>
      </c>
      <c r="J2839" s="12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132"/>
        <v>42347.950046296297</v>
      </c>
      <c r="P2839" s="10">
        <f t="shared" si="133"/>
        <v>42307.908379629633</v>
      </c>
      <c r="Q2839">
        <f t="shared" si="134"/>
        <v>2015</v>
      </c>
      <c r="R2839" t="s">
        <v>8348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 s="12">
        <v>1407967200</v>
      </c>
      <c r="J2840" s="12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132"/>
        <v>41864.916666666664</v>
      </c>
      <c r="P2840" s="10">
        <f t="shared" si="133"/>
        <v>41842.607592592591</v>
      </c>
      <c r="Q2840">
        <f t="shared" si="134"/>
        <v>2014</v>
      </c>
      <c r="R2840" t="s">
        <v>8348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 s="12">
        <v>1408942740</v>
      </c>
      <c r="J2841" s="12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132"/>
        <v>41876.207638888889</v>
      </c>
      <c r="P2841" s="10">
        <f t="shared" si="133"/>
        <v>41853.240208333329</v>
      </c>
      <c r="Q2841">
        <f t="shared" si="134"/>
        <v>2014</v>
      </c>
      <c r="R2841" t="s">
        <v>8348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 s="12">
        <v>1426698000</v>
      </c>
      <c r="J2842" s="1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132"/>
        <v>42081.708333333328</v>
      </c>
      <c r="P2842" s="10">
        <f t="shared" si="133"/>
        <v>42060.035636574074</v>
      </c>
      <c r="Q2842">
        <f t="shared" si="134"/>
        <v>2015</v>
      </c>
      <c r="R2842" t="s">
        <v>8348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 s="12">
        <v>1450032297</v>
      </c>
      <c r="J2843" s="12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132"/>
        <v>42351.781215277777</v>
      </c>
      <c r="P2843" s="10">
        <f t="shared" si="133"/>
        <v>42291.739548611113</v>
      </c>
      <c r="Q2843">
        <f t="shared" si="134"/>
        <v>2015</v>
      </c>
      <c r="R2843" t="s">
        <v>8348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 s="12">
        <v>1403348400</v>
      </c>
      <c r="J2844" s="12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132"/>
        <v>41811.458333333336</v>
      </c>
      <c r="P2844" s="10">
        <f t="shared" si="133"/>
        <v>41784.95248842593</v>
      </c>
      <c r="Q2844">
        <f t="shared" si="134"/>
        <v>2014</v>
      </c>
      <c r="R2844" t="s">
        <v>8348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 s="12">
        <v>1465790400</v>
      </c>
      <c r="J2845" s="12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132"/>
        <v>42534.166666666672</v>
      </c>
      <c r="P2845" s="10">
        <f t="shared" si="133"/>
        <v>42492.737847222219</v>
      </c>
      <c r="Q2845">
        <f t="shared" si="134"/>
        <v>2016</v>
      </c>
      <c r="R2845" t="s">
        <v>8348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 s="12">
        <v>1483535180</v>
      </c>
      <c r="J2846" s="12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132"/>
        <v>42739.546064814815</v>
      </c>
      <c r="P2846" s="10">
        <f t="shared" si="133"/>
        <v>42709.546064814815</v>
      </c>
      <c r="Q2846">
        <f t="shared" si="134"/>
        <v>2016</v>
      </c>
      <c r="R2846" t="s">
        <v>8348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 s="12">
        <v>1433723033</v>
      </c>
      <c r="J2847" s="12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132"/>
        <v>42163.016585648147</v>
      </c>
      <c r="P2847" s="10">
        <f t="shared" si="133"/>
        <v>42103.016585648147</v>
      </c>
      <c r="Q2847">
        <f t="shared" si="134"/>
        <v>2015</v>
      </c>
      <c r="R2847" t="s">
        <v>8348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 s="12">
        <v>1432917394</v>
      </c>
      <c r="J2848" s="12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132"/>
        <v>42153.692060185189</v>
      </c>
      <c r="P2848" s="10">
        <f t="shared" si="133"/>
        <v>42108.692060185189</v>
      </c>
      <c r="Q2848">
        <f t="shared" si="134"/>
        <v>2015</v>
      </c>
      <c r="R2848" t="s">
        <v>8348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 s="12">
        <v>1464031265</v>
      </c>
      <c r="J2849" s="12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132"/>
        <v>42513.806307870371</v>
      </c>
      <c r="P2849" s="10">
        <f t="shared" si="133"/>
        <v>42453.806307870371</v>
      </c>
      <c r="Q2849">
        <f t="shared" si="134"/>
        <v>2016</v>
      </c>
      <c r="R2849" t="s">
        <v>8348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 s="12">
        <v>1432913659</v>
      </c>
      <c r="J2850" s="12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132"/>
        <v>42153.648831018523</v>
      </c>
      <c r="P2850" s="10">
        <f t="shared" si="133"/>
        <v>42123.648831018523</v>
      </c>
      <c r="Q2850">
        <f t="shared" si="134"/>
        <v>2015</v>
      </c>
      <c r="R2850" t="s">
        <v>8348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 s="12">
        <v>1461406600</v>
      </c>
      <c r="J2851" s="12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132"/>
        <v>42483.428240740745</v>
      </c>
      <c r="P2851" s="10">
        <f t="shared" si="133"/>
        <v>42453.428240740745</v>
      </c>
      <c r="Q2851">
        <f t="shared" si="134"/>
        <v>2016</v>
      </c>
      <c r="R2851" t="s">
        <v>8348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 s="12">
        <v>1409962211</v>
      </c>
      <c r="J2852" s="1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132"/>
        <v>41888.007071759261</v>
      </c>
      <c r="P2852" s="10">
        <f t="shared" si="133"/>
        <v>41858.007071759261</v>
      </c>
      <c r="Q2852">
        <f t="shared" si="134"/>
        <v>2014</v>
      </c>
      <c r="R2852" t="s">
        <v>8348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 s="12">
        <v>1454109420</v>
      </c>
      <c r="J2853" s="12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132"/>
        <v>42398.970138888893</v>
      </c>
      <c r="P2853" s="10">
        <f t="shared" si="133"/>
        <v>42390.002650462964</v>
      </c>
      <c r="Q2853">
        <f t="shared" si="134"/>
        <v>2016</v>
      </c>
      <c r="R2853" t="s">
        <v>8348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 s="12">
        <v>1403312703</v>
      </c>
      <c r="J2854" s="12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132"/>
        <v>41811.045173611114</v>
      </c>
      <c r="P2854" s="10">
        <f t="shared" si="133"/>
        <v>41781.045173611114</v>
      </c>
      <c r="Q2854">
        <f t="shared" si="134"/>
        <v>2014</v>
      </c>
      <c r="R2854" t="s">
        <v>8348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 s="12">
        <v>1410669297</v>
      </c>
      <c r="J2855" s="12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132"/>
        <v>41896.190937499996</v>
      </c>
      <c r="P2855" s="10">
        <f t="shared" si="133"/>
        <v>41836.190937499996</v>
      </c>
      <c r="Q2855">
        <f t="shared" si="134"/>
        <v>2014</v>
      </c>
      <c r="R2855" t="s">
        <v>8348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 s="12">
        <v>1431018719</v>
      </c>
      <c r="J2856" s="12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132"/>
        <v>42131.71665509259</v>
      </c>
      <c r="P2856" s="10">
        <f t="shared" si="133"/>
        <v>42111.71665509259</v>
      </c>
      <c r="Q2856">
        <f t="shared" si="134"/>
        <v>2015</v>
      </c>
      <c r="R2856" t="s">
        <v>8348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 s="12">
        <v>1454110440</v>
      </c>
      <c r="J2857" s="12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132"/>
        <v>42398.981944444444</v>
      </c>
      <c r="P2857" s="10">
        <f t="shared" si="133"/>
        <v>42370.007766203707</v>
      </c>
      <c r="Q2857">
        <f t="shared" si="134"/>
        <v>2016</v>
      </c>
      <c r="R2857" t="s">
        <v>8348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 s="12">
        <v>1439069640</v>
      </c>
      <c r="J2858" s="12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132"/>
        <v>42224.898611111115</v>
      </c>
      <c r="P2858" s="10">
        <f t="shared" si="133"/>
        <v>42165.037581018521</v>
      </c>
      <c r="Q2858">
        <f t="shared" si="134"/>
        <v>2015</v>
      </c>
      <c r="R2858" t="s">
        <v>8348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 s="12">
        <v>1487613600</v>
      </c>
      <c r="J2859" s="12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132"/>
        <v>42786.75</v>
      </c>
      <c r="P2859" s="10">
        <f t="shared" si="133"/>
        <v>42726.920081018514</v>
      </c>
      <c r="Q2859">
        <f t="shared" si="134"/>
        <v>2016</v>
      </c>
      <c r="R2859" t="s">
        <v>8348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 s="12">
        <v>1417778880</v>
      </c>
      <c r="J2860" s="12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132"/>
        <v>41978.477777777778</v>
      </c>
      <c r="P2860" s="10">
        <f t="shared" si="133"/>
        <v>41954.545081018514</v>
      </c>
      <c r="Q2860">
        <f t="shared" si="134"/>
        <v>2014</v>
      </c>
      <c r="R2860" t="s">
        <v>8348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 s="12">
        <v>1444984904</v>
      </c>
      <c r="J2861" s="12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132"/>
        <v>42293.362314814818</v>
      </c>
      <c r="P2861" s="10">
        <f t="shared" si="133"/>
        <v>42233.362314814818</v>
      </c>
      <c r="Q2861">
        <f t="shared" si="134"/>
        <v>2015</v>
      </c>
      <c r="R2861" t="s">
        <v>8348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 s="12">
        <v>1466363576</v>
      </c>
      <c r="J2862" s="1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132"/>
        <v>42540.80064814815</v>
      </c>
      <c r="P2862" s="10">
        <f t="shared" si="133"/>
        <v>42480.80064814815</v>
      </c>
      <c r="Q2862">
        <f t="shared" si="134"/>
        <v>2016</v>
      </c>
      <c r="R2862" t="s">
        <v>8348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 s="12">
        <v>1443103848</v>
      </c>
      <c r="J2863" s="12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132"/>
        <v>42271.590833333335</v>
      </c>
      <c r="P2863" s="10">
        <f t="shared" si="133"/>
        <v>42257.590833333335</v>
      </c>
      <c r="Q2863">
        <f t="shared" si="134"/>
        <v>2015</v>
      </c>
      <c r="R2863" t="s">
        <v>8348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 s="12">
        <v>1403636229</v>
      </c>
      <c r="J2864" s="12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132"/>
        <v>41814.789687500001</v>
      </c>
      <c r="P2864" s="10">
        <f t="shared" si="133"/>
        <v>41784.789687500001</v>
      </c>
      <c r="Q2864">
        <f t="shared" si="134"/>
        <v>2014</v>
      </c>
      <c r="R2864" t="s">
        <v>8348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 s="12">
        <v>1410279123</v>
      </c>
      <c r="J2865" s="12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132"/>
        <v>41891.675034722226</v>
      </c>
      <c r="P2865" s="10">
        <f t="shared" si="133"/>
        <v>41831.675034722226</v>
      </c>
      <c r="Q2865">
        <f t="shared" si="134"/>
        <v>2014</v>
      </c>
      <c r="R2865" t="s">
        <v>8348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 s="12">
        <v>1437139080</v>
      </c>
      <c r="J2866" s="12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132"/>
        <v>42202.554166666669</v>
      </c>
      <c r="P2866" s="10">
        <f t="shared" si="133"/>
        <v>42172.613506944443</v>
      </c>
      <c r="Q2866">
        <f t="shared" si="134"/>
        <v>2015</v>
      </c>
      <c r="R2866" t="s">
        <v>8348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 s="12">
        <v>1420512259</v>
      </c>
      <c r="J2867" s="12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132"/>
        <v>42010.114108796297</v>
      </c>
      <c r="P2867" s="10">
        <f t="shared" si="133"/>
        <v>41950.114108796297</v>
      </c>
      <c r="Q2867">
        <f t="shared" si="134"/>
        <v>2014</v>
      </c>
      <c r="R2867" t="s">
        <v>8348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 s="12">
        <v>1476482400</v>
      </c>
      <c r="J2868" s="12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132"/>
        <v>42657.916666666672</v>
      </c>
      <c r="P2868" s="10">
        <f t="shared" si="133"/>
        <v>42627.955104166671</v>
      </c>
      <c r="Q2868">
        <f t="shared" si="134"/>
        <v>2016</v>
      </c>
      <c r="R2868" t="s">
        <v>8348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 s="12">
        <v>1467604800</v>
      </c>
      <c r="J2869" s="12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132"/>
        <v>42555.166666666672</v>
      </c>
      <c r="P2869" s="10">
        <f t="shared" si="133"/>
        <v>42531.195277777777</v>
      </c>
      <c r="Q2869">
        <f t="shared" si="134"/>
        <v>2016</v>
      </c>
      <c r="R2869" t="s">
        <v>8348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 s="12">
        <v>1475697054</v>
      </c>
      <c r="J2870" s="12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132"/>
        <v>42648.827013888891</v>
      </c>
      <c r="P2870" s="10">
        <f t="shared" si="133"/>
        <v>42618.827013888891</v>
      </c>
      <c r="Q2870">
        <f t="shared" si="134"/>
        <v>2016</v>
      </c>
      <c r="R2870" t="s">
        <v>8348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 s="12">
        <v>1468937681</v>
      </c>
      <c r="J2871" s="12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132"/>
        <v>42570.593530092592</v>
      </c>
      <c r="P2871" s="10">
        <f t="shared" si="133"/>
        <v>42540.593530092592</v>
      </c>
      <c r="Q2871">
        <f t="shared" si="134"/>
        <v>2016</v>
      </c>
      <c r="R2871" t="s">
        <v>8348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 s="12">
        <v>1400301165</v>
      </c>
      <c r="J2872" s="1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132"/>
        <v>41776.189409722225</v>
      </c>
      <c r="P2872" s="10">
        <f t="shared" si="133"/>
        <v>41746.189409722225</v>
      </c>
      <c r="Q2872">
        <f t="shared" si="134"/>
        <v>2014</v>
      </c>
      <c r="R2872" t="s">
        <v>8348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 s="12">
        <v>1419183813</v>
      </c>
      <c r="J2873" s="12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132"/>
        <v>41994.738576388889</v>
      </c>
      <c r="P2873" s="10">
        <f t="shared" si="133"/>
        <v>41974.738576388889</v>
      </c>
      <c r="Q2873">
        <f t="shared" si="134"/>
        <v>2014</v>
      </c>
      <c r="R2873" t="s">
        <v>8348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 s="12">
        <v>1434768438</v>
      </c>
      <c r="J2874" s="12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132"/>
        <v>42175.11618055556</v>
      </c>
      <c r="P2874" s="10">
        <f t="shared" si="133"/>
        <v>42115.11618055556</v>
      </c>
      <c r="Q2874">
        <f t="shared" si="134"/>
        <v>2015</v>
      </c>
      <c r="R2874" t="s">
        <v>8348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 s="12">
        <v>1422473831</v>
      </c>
      <c r="J2875" s="12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132"/>
        <v>42032.817488425921</v>
      </c>
      <c r="P2875" s="10">
        <f t="shared" si="133"/>
        <v>42002.817488425921</v>
      </c>
      <c r="Q2875">
        <f t="shared" si="134"/>
        <v>2014</v>
      </c>
      <c r="R2875" t="s">
        <v>8348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 s="12">
        <v>1484684186</v>
      </c>
      <c r="J2876" s="12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132"/>
        <v>42752.84474537037</v>
      </c>
      <c r="P2876" s="10">
        <f t="shared" si="133"/>
        <v>42722.84474537037</v>
      </c>
      <c r="Q2876">
        <f t="shared" si="134"/>
        <v>2016</v>
      </c>
      <c r="R2876" t="s">
        <v>8348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 s="12">
        <v>1462417493</v>
      </c>
      <c r="J2877" s="12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132"/>
        <v>42495.128391203703</v>
      </c>
      <c r="P2877" s="10">
        <f t="shared" si="133"/>
        <v>42465.128391203703</v>
      </c>
      <c r="Q2877">
        <f t="shared" si="134"/>
        <v>2016</v>
      </c>
      <c r="R2877" t="s">
        <v>8348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 s="12">
        <v>1437069079</v>
      </c>
      <c r="J2878" s="12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132"/>
        <v>42201.743969907402</v>
      </c>
      <c r="P2878" s="10">
        <f t="shared" si="133"/>
        <v>42171.743969907402</v>
      </c>
      <c r="Q2878">
        <f t="shared" si="134"/>
        <v>2015</v>
      </c>
      <c r="R2878" t="s">
        <v>8348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 s="12">
        <v>1480525200</v>
      </c>
      <c r="J2879" s="12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132"/>
        <v>42704.708333333328</v>
      </c>
      <c r="P2879" s="10">
        <f t="shared" si="133"/>
        <v>42672.955138888894</v>
      </c>
      <c r="Q2879">
        <f t="shared" si="134"/>
        <v>2016</v>
      </c>
      <c r="R2879" t="s">
        <v>8348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 s="12">
        <v>1435934795</v>
      </c>
      <c r="J2880" s="12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132"/>
        <v>42188.615682870368</v>
      </c>
      <c r="P2880" s="10">
        <f t="shared" si="133"/>
        <v>42128.615682870368</v>
      </c>
      <c r="Q2880">
        <f t="shared" si="134"/>
        <v>2015</v>
      </c>
      <c r="R2880" t="s">
        <v>8348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 s="12">
        <v>1453310661</v>
      </c>
      <c r="J2881" s="12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132"/>
        <v>42389.725243055553</v>
      </c>
      <c r="P2881" s="10">
        <f t="shared" si="133"/>
        <v>42359.725243055553</v>
      </c>
      <c r="Q2881">
        <f t="shared" si="134"/>
        <v>2015</v>
      </c>
      <c r="R2881" t="s">
        <v>8348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 s="12">
        <v>1440090300</v>
      </c>
      <c r="J2882" s="1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132"/>
        <v>42236.711805555555</v>
      </c>
      <c r="P2882" s="10">
        <f t="shared" si="133"/>
        <v>42192.905694444446</v>
      </c>
      <c r="Q2882">
        <f t="shared" si="134"/>
        <v>2015</v>
      </c>
      <c r="R2882" t="s">
        <v>8348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 s="12">
        <v>1417620036</v>
      </c>
      <c r="J2883" s="12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135">DATE(1970,1,1)+I2883/86400</f>
        <v>41976.639305555553</v>
      </c>
      <c r="P2883" s="10">
        <f t="shared" ref="P2883:P2946" si="136">DATE(1970,1,1)+J2883/86400</f>
        <v>41916.597638888888</v>
      </c>
      <c r="Q2883">
        <f t="shared" ref="Q2883:Q2946" si="137">YEAR(P:P)</f>
        <v>2014</v>
      </c>
      <c r="R2883" t="s">
        <v>8348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 s="12">
        <v>1462112318</v>
      </c>
      <c r="J2884" s="12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135"/>
        <v>42491.596273148149</v>
      </c>
      <c r="P2884" s="10">
        <f t="shared" si="136"/>
        <v>42461.596273148149</v>
      </c>
      <c r="Q2884">
        <f t="shared" si="137"/>
        <v>2016</v>
      </c>
      <c r="R2884" t="s">
        <v>8348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 s="12">
        <v>1454734740</v>
      </c>
      <c r="J2885" s="12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135"/>
        <v>42406.207638888889</v>
      </c>
      <c r="P2885" s="10">
        <f t="shared" si="136"/>
        <v>42370.90320601852</v>
      </c>
      <c r="Q2885">
        <f t="shared" si="137"/>
        <v>2016</v>
      </c>
      <c r="R2885" t="s">
        <v>8348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 s="12">
        <v>1417800435</v>
      </c>
      <c r="J2886" s="12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135"/>
        <v>41978.727256944447</v>
      </c>
      <c r="P2886" s="10">
        <f t="shared" si="136"/>
        <v>41948.727256944447</v>
      </c>
      <c r="Q2886">
        <f t="shared" si="137"/>
        <v>2014</v>
      </c>
      <c r="R2886" t="s">
        <v>8348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 s="12">
        <v>1426294201</v>
      </c>
      <c r="J2887" s="12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135"/>
        <v>42077.034733796296</v>
      </c>
      <c r="P2887" s="10">
        <f t="shared" si="136"/>
        <v>42047.07640046296</v>
      </c>
      <c r="Q2887">
        <f t="shared" si="137"/>
        <v>2015</v>
      </c>
      <c r="R2887" t="s">
        <v>8348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 s="12">
        <v>1442635140</v>
      </c>
      <c r="J2888" s="12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135"/>
        <v>42266.165972222225</v>
      </c>
      <c r="P2888" s="10">
        <f t="shared" si="136"/>
        <v>42261.632916666669</v>
      </c>
      <c r="Q2888">
        <f t="shared" si="137"/>
        <v>2015</v>
      </c>
      <c r="R2888" t="s">
        <v>8348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 s="12">
        <v>1420971324</v>
      </c>
      <c r="J2889" s="12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135"/>
        <v>42015.427361111113</v>
      </c>
      <c r="P2889" s="10">
        <f t="shared" si="136"/>
        <v>41985.427361111113</v>
      </c>
      <c r="Q2889">
        <f t="shared" si="137"/>
        <v>2014</v>
      </c>
      <c r="R2889" t="s">
        <v>8348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 s="12">
        <v>1413608340</v>
      </c>
      <c r="J2890" s="12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135"/>
        <v>41930.207638888889</v>
      </c>
      <c r="P2890" s="10">
        <f t="shared" si="136"/>
        <v>41922.535185185188</v>
      </c>
      <c r="Q2890">
        <f t="shared" si="137"/>
        <v>2014</v>
      </c>
      <c r="R2890" t="s">
        <v>8348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 s="12">
        <v>1409344985</v>
      </c>
      <c r="J2891" s="12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135"/>
        <v>41880.863252314812</v>
      </c>
      <c r="P2891" s="10">
        <f t="shared" si="136"/>
        <v>41850.863252314812</v>
      </c>
      <c r="Q2891">
        <f t="shared" si="137"/>
        <v>2014</v>
      </c>
      <c r="R2891" t="s">
        <v>8348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 s="12">
        <v>1407553200</v>
      </c>
      <c r="J2892" s="1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135"/>
        <v>41860.125</v>
      </c>
      <c r="P2892" s="10">
        <f t="shared" si="136"/>
        <v>41831.742962962962</v>
      </c>
      <c r="Q2892">
        <f t="shared" si="137"/>
        <v>2014</v>
      </c>
      <c r="R2892" t="s">
        <v>8348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 s="12">
        <v>1460751128</v>
      </c>
      <c r="J2893" s="12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135"/>
        <v>42475.84175925926</v>
      </c>
      <c r="P2893" s="10">
        <f t="shared" si="136"/>
        <v>42415.883425925931</v>
      </c>
      <c r="Q2893">
        <f t="shared" si="137"/>
        <v>2016</v>
      </c>
      <c r="R2893" t="s">
        <v>8348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 s="12">
        <v>1409000400</v>
      </c>
      <c r="J2894" s="12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135"/>
        <v>41876.875</v>
      </c>
      <c r="P2894" s="10">
        <f t="shared" si="136"/>
        <v>41869.714166666665</v>
      </c>
      <c r="Q2894">
        <f t="shared" si="137"/>
        <v>2014</v>
      </c>
      <c r="R2894" t="s">
        <v>8348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 s="12">
        <v>1420768800</v>
      </c>
      <c r="J2895" s="12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135"/>
        <v>42013.083333333328</v>
      </c>
      <c r="P2895" s="10">
        <f t="shared" si="136"/>
        <v>41953.773090277777</v>
      </c>
      <c r="Q2895">
        <f t="shared" si="137"/>
        <v>2014</v>
      </c>
      <c r="R2895" t="s">
        <v>8348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 s="12">
        <v>1428100815</v>
      </c>
      <c r="J2896" s="12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135"/>
        <v>42097.944618055553</v>
      </c>
      <c r="P2896" s="10">
        <f t="shared" si="136"/>
        <v>42037.986284722225</v>
      </c>
      <c r="Q2896">
        <f t="shared" si="137"/>
        <v>2015</v>
      </c>
      <c r="R2896" t="s">
        <v>8348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 s="12">
        <v>1403470800</v>
      </c>
      <c r="J2897" s="12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135"/>
        <v>41812.875</v>
      </c>
      <c r="P2897" s="10">
        <f t="shared" si="136"/>
        <v>41811.555462962962</v>
      </c>
      <c r="Q2897">
        <f t="shared" si="137"/>
        <v>2014</v>
      </c>
      <c r="R2897" t="s">
        <v>8348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 s="12">
        <v>1481522400</v>
      </c>
      <c r="J2898" s="12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135"/>
        <v>42716.25</v>
      </c>
      <c r="P2898" s="10">
        <f t="shared" si="136"/>
        <v>42701.908807870372</v>
      </c>
      <c r="Q2898">
        <f t="shared" si="137"/>
        <v>2016</v>
      </c>
      <c r="R2898" t="s">
        <v>8348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 s="12">
        <v>1444577345</v>
      </c>
      <c r="J2899" s="12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135"/>
        <v>42288.645196759258</v>
      </c>
      <c r="P2899" s="10">
        <f t="shared" si="136"/>
        <v>42258.646504629629</v>
      </c>
      <c r="Q2899">
        <f t="shared" si="137"/>
        <v>2015</v>
      </c>
      <c r="R2899" t="s">
        <v>8348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 s="12">
        <v>1446307053</v>
      </c>
      <c r="J2900" s="12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135"/>
        <v>42308.664965277778</v>
      </c>
      <c r="P2900" s="10">
        <f t="shared" si="136"/>
        <v>42278.664965277778</v>
      </c>
      <c r="Q2900">
        <f t="shared" si="137"/>
        <v>2015</v>
      </c>
      <c r="R2900" t="s">
        <v>8348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 s="12">
        <v>1469325158</v>
      </c>
      <c r="J2901" s="12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135"/>
        <v>42575.078217592592</v>
      </c>
      <c r="P2901" s="10">
        <f t="shared" si="136"/>
        <v>42515.078217592592</v>
      </c>
      <c r="Q2901">
        <f t="shared" si="137"/>
        <v>2016</v>
      </c>
      <c r="R2901" t="s">
        <v>8348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 s="12">
        <v>1407562632</v>
      </c>
      <c r="J2902" s="1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135"/>
        <v>41860.234166666669</v>
      </c>
      <c r="P2902" s="10">
        <f t="shared" si="136"/>
        <v>41830.234166666669</v>
      </c>
      <c r="Q2902">
        <f t="shared" si="137"/>
        <v>2014</v>
      </c>
      <c r="R2902" t="s">
        <v>8348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 s="12">
        <v>1423345339</v>
      </c>
      <c r="J2903" s="12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135"/>
        <v>42042.904386574075</v>
      </c>
      <c r="P2903" s="10">
        <f t="shared" si="136"/>
        <v>41982.904386574075</v>
      </c>
      <c r="Q2903">
        <f t="shared" si="137"/>
        <v>2014</v>
      </c>
      <c r="R2903" t="s">
        <v>8348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 s="12">
        <v>1440412396</v>
      </c>
      <c r="J2904" s="12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135"/>
        <v>42240.439768518518</v>
      </c>
      <c r="P2904" s="10">
        <f t="shared" si="136"/>
        <v>42210.439768518518</v>
      </c>
      <c r="Q2904">
        <f t="shared" si="137"/>
        <v>2015</v>
      </c>
      <c r="R2904" t="s">
        <v>8348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 s="12">
        <v>1441771218</v>
      </c>
      <c r="J2905" s="12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135"/>
        <v>42256.166874999995</v>
      </c>
      <c r="P2905" s="10">
        <f t="shared" si="136"/>
        <v>42196.166874999995</v>
      </c>
      <c r="Q2905">
        <f t="shared" si="137"/>
        <v>2015</v>
      </c>
      <c r="R2905" t="s">
        <v>8348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 s="12">
        <v>1415534400</v>
      </c>
      <c r="J2906" s="12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135"/>
        <v>41952.5</v>
      </c>
      <c r="P2906" s="10">
        <f t="shared" si="136"/>
        <v>41940.967951388891</v>
      </c>
      <c r="Q2906">
        <f t="shared" si="137"/>
        <v>2014</v>
      </c>
      <c r="R2906" t="s">
        <v>8348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 s="12">
        <v>1473211313</v>
      </c>
      <c r="J2907" s="12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135"/>
        <v>42620.056863425925</v>
      </c>
      <c r="P2907" s="10">
        <f t="shared" si="136"/>
        <v>42606.056863425925</v>
      </c>
      <c r="Q2907">
        <f t="shared" si="137"/>
        <v>2016</v>
      </c>
      <c r="R2907" t="s">
        <v>8348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 s="12">
        <v>1438390800</v>
      </c>
      <c r="J2908" s="12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135"/>
        <v>42217.041666666672</v>
      </c>
      <c r="P2908" s="10">
        <f t="shared" si="136"/>
        <v>42199.648912037039</v>
      </c>
      <c r="Q2908">
        <f t="shared" si="137"/>
        <v>2015</v>
      </c>
      <c r="R2908" t="s">
        <v>8348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 s="12">
        <v>1463259837</v>
      </c>
      <c r="J2909" s="12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135"/>
        <v>42504.877743055556</v>
      </c>
      <c r="P2909" s="10">
        <f t="shared" si="136"/>
        <v>42444.877743055556</v>
      </c>
      <c r="Q2909">
        <f t="shared" si="137"/>
        <v>2016</v>
      </c>
      <c r="R2909" t="s">
        <v>8348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 s="12">
        <v>1465407219</v>
      </c>
      <c r="J2910" s="12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135"/>
        <v>42529.73170138889</v>
      </c>
      <c r="P2910" s="10">
        <f t="shared" si="136"/>
        <v>42499.73170138889</v>
      </c>
      <c r="Q2910">
        <f t="shared" si="137"/>
        <v>2016</v>
      </c>
      <c r="R2910" t="s">
        <v>8348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 s="12">
        <v>1416944760</v>
      </c>
      <c r="J2911" s="12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135"/>
        <v>41968.823611111111</v>
      </c>
      <c r="P2911" s="10">
        <f t="shared" si="136"/>
        <v>41929.266215277778</v>
      </c>
      <c r="Q2911">
        <f t="shared" si="137"/>
        <v>2014</v>
      </c>
      <c r="R2911" t="s">
        <v>8348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 s="12">
        <v>1434139887</v>
      </c>
      <c r="J2912" s="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135"/>
        <v>42167.841284722221</v>
      </c>
      <c r="P2912" s="10">
        <f t="shared" si="136"/>
        <v>42107.841284722221</v>
      </c>
      <c r="Q2912">
        <f t="shared" si="137"/>
        <v>2015</v>
      </c>
      <c r="R2912" t="s">
        <v>8348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 s="12">
        <v>1435429626</v>
      </c>
      <c r="J2913" s="12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135"/>
        <v>42182.768819444449</v>
      </c>
      <c r="P2913" s="10">
        <f t="shared" si="136"/>
        <v>42142.768819444449</v>
      </c>
      <c r="Q2913">
        <f t="shared" si="137"/>
        <v>2015</v>
      </c>
      <c r="R2913" t="s">
        <v>8348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 s="12">
        <v>1452827374</v>
      </c>
      <c r="J2914" s="12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135"/>
        <v>42384.131643518514</v>
      </c>
      <c r="P2914" s="10">
        <f t="shared" si="136"/>
        <v>42354.131643518514</v>
      </c>
      <c r="Q2914">
        <f t="shared" si="137"/>
        <v>2015</v>
      </c>
      <c r="R2914" t="s">
        <v>8348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 s="12">
        <v>1410041339</v>
      </c>
      <c r="J2915" s="12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135"/>
        <v>41888.922905092593</v>
      </c>
      <c r="P2915" s="10">
        <f t="shared" si="136"/>
        <v>41828.922905092593</v>
      </c>
      <c r="Q2915">
        <f t="shared" si="137"/>
        <v>2014</v>
      </c>
      <c r="R2915" t="s">
        <v>8348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 s="12">
        <v>1426365994</v>
      </c>
      <c r="J2916" s="12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135"/>
        <v>42077.865671296298</v>
      </c>
      <c r="P2916" s="10">
        <f t="shared" si="136"/>
        <v>42017.907337962963</v>
      </c>
      <c r="Q2916">
        <f t="shared" si="137"/>
        <v>2015</v>
      </c>
      <c r="R2916" t="s">
        <v>8348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 s="12">
        <v>1458117190</v>
      </c>
      <c r="J2917" s="12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135"/>
        <v>42445.356365740736</v>
      </c>
      <c r="P2917" s="10">
        <f t="shared" si="136"/>
        <v>42415.398032407407</v>
      </c>
      <c r="Q2917">
        <f t="shared" si="137"/>
        <v>2016</v>
      </c>
      <c r="R2917" t="s">
        <v>8348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 s="12">
        <v>1400498789</v>
      </c>
      <c r="J2918" s="12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135"/>
        <v>41778.476724537039</v>
      </c>
      <c r="P2918" s="10">
        <f t="shared" si="136"/>
        <v>41755.476724537039</v>
      </c>
      <c r="Q2918">
        <f t="shared" si="137"/>
        <v>2014</v>
      </c>
      <c r="R2918" t="s">
        <v>8348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 s="12">
        <v>1442381847</v>
      </c>
      <c r="J2919" s="12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135"/>
        <v>42263.234340277777</v>
      </c>
      <c r="P2919" s="10">
        <f t="shared" si="136"/>
        <v>42245.234340277777</v>
      </c>
      <c r="Q2919">
        <f t="shared" si="137"/>
        <v>2015</v>
      </c>
      <c r="R2919" t="s">
        <v>8348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 s="12">
        <v>1446131207</v>
      </c>
      <c r="J2920" s="12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135"/>
        <v>42306.629710648151</v>
      </c>
      <c r="P2920" s="10">
        <f t="shared" si="136"/>
        <v>42278.629710648151</v>
      </c>
      <c r="Q2920">
        <f t="shared" si="137"/>
        <v>2015</v>
      </c>
      <c r="R2920" t="s">
        <v>8348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 s="12">
        <v>1407250329</v>
      </c>
      <c r="J2921" s="12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135"/>
        <v>41856.61954861111</v>
      </c>
      <c r="P2921" s="10">
        <f t="shared" si="136"/>
        <v>41826.61954861111</v>
      </c>
      <c r="Q2921">
        <f t="shared" si="137"/>
        <v>2014</v>
      </c>
      <c r="R2921" t="s">
        <v>8348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 s="12">
        <v>1427306470</v>
      </c>
      <c r="J2922" s="1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135"/>
        <v>42088.750810185185</v>
      </c>
      <c r="P2922" s="10">
        <f t="shared" si="136"/>
        <v>42058.792476851857</v>
      </c>
      <c r="Q2922">
        <f t="shared" si="137"/>
        <v>2015</v>
      </c>
      <c r="R2922" t="s">
        <v>8348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 s="12">
        <v>1411679804</v>
      </c>
      <c r="J2923" s="12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135"/>
        <v>41907.886620370373</v>
      </c>
      <c r="P2923" s="10">
        <f t="shared" si="136"/>
        <v>41877.886620370373</v>
      </c>
      <c r="Q2923">
        <f t="shared" si="137"/>
        <v>2014</v>
      </c>
      <c r="R2923" t="s">
        <v>8348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 s="12">
        <v>1431982727</v>
      </c>
      <c r="J2924" s="12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135"/>
        <v>42142.874155092592</v>
      </c>
      <c r="P2924" s="10">
        <f t="shared" si="136"/>
        <v>42097.874155092592</v>
      </c>
      <c r="Q2924">
        <f t="shared" si="137"/>
        <v>2015</v>
      </c>
      <c r="R2924" t="s">
        <v>8348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 s="12">
        <v>1422068400</v>
      </c>
      <c r="J2925" s="12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135"/>
        <v>42028.125</v>
      </c>
      <c r="P2925" s="10">
        <f t="shared" si="136"/>
        <v>42013.15253472222</v>
      </c>
      <c r="Q2925">
        <f t="shared" si="137"/>
        <v>2015</v>
      </c>
      <c r="R2925" t="s">
        <v>8348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 s="12">
        <v>1431143940</v>
      </c>
      <c r="J2926" s="12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135"/>
        <v>42133.165972222225</v>
      </c>
      <c r="P2926" s="10">
        <f t="shared" si="136"/>
        <v>42103.556828703702</v>
      </c>
      <c r="Q2926">
        <f t="shared" si="137"/>
        <v>2015</v>
      </c>
      <c r="R2926" t="s">
        <v>8348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 s="12">
        <v>1410444068</v>
      </c>
      <c r="J2927" s="12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135"/>
        <v>41893.584120370375</v>
      </c>
      <c r="P2927" s="10">
        <f t="shared" si="136"/>
        <v>41863.584120370375</v>
      </c>
      <c r="Q2927">
        <f t="shared" si="137"/>
        <v>2014</v>
      </c>
      <c r="R2927" t="s">
        <v>8348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 s="12">
        <v>1424715779</v>
      </c>
      <c r="J2928" s="12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135"/>
        <v>42058.765960648147</v>
      </c>
      <c r="P2928" s="10">
        <f t="shared" si="136"/>
        <v>42044.765960648147</v>
      </c>
      <c r="Q2928">
        <f t="shared" si="137"/>
        <v>2015</v>
      </c>
      <c r="R2928" t="s">
        <v>8348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 s="12">
        <v>1405400400</v>
      </c>
      <c r="J2929" s="12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135"/>
        <v>41835.208333333336</v>
      </c>
      <c r="P2929" s="10">
        <f t="shared" si="136"/>
        <v>41806.669317129628</v>
      </c>
      <c r="Q2929">
        <f t="shared" si="137"/>
        <v>2014</v>
      </c>
      <c r="R2929" t="s">
        <v>8348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 s="12">
        <v>1457135846</v>
      </c>
      <c r="J2930" s="12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135"/>
        <v>42433.998217592598</v>
      </c>
      <c r="P2930" s="10">
        <f t="shared" si="136"/>
        <v>42403.998217592598</v>
      </c>
      <c r="Q2930">
        <f t="shared" si="137"/>
        <v>2016</v>
      </c>
      <c r="R2930" t="s">
        <v>8348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 s="12">
        <v>1401024758</v>
      </c>
      <c r="J2931" s="12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135"/>
        <v>41784.564328703702</v>
      </c>
      <c r="P2931" s="10">
        <f t="shared" si="136"/>
        <v>41754.564328703702</v>
      </c>
      <c r="Q2931">
        <f t="shared" si="137"/>
        <v>2014</v>
      </c>
      <c r="R2931" t="s">
        <v>8348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 s="12">
        <v>1431007264</v>
      </c>
      <c r="J2932" s="1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135"/>
        <v>42131.584074074075</v>
      </c>
      <c r="P2932" s="10">
        <f t="shared" si="136"/>
        <v>42101.584074074075</v>
      </c>
      <c r="Q2932">
        <f t="shared" si="137"/>
        <v>2015</v>
      </c>
      <c r="R2932" t="s">
        <v>8348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 s="12">
        <v>1410761280</v>
      </c>
      <c r="J2933" s="12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135"/>
        <v>41897.255555555559</v>
      </c>
      <c r="P2933" s="10">
        <f t="shared" si="136"/>
        <v>41872.291238425925</v>
      </c>
      <c r="Q2933">
        <f t="shared" si="137"/>
        <v>2014</v>
      </c>
      <c r="R2933" t="s">
        <v>8348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 s="12">
        <v>1424516400</v>
      </c>
      <c r="J2934" s="12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135"/>
        <v>42056.458333333328</v>
      </c>
      <c r="P2934" s="10">
        <f t="shared" si="136"/>
        <v>42025.164780092593</v>
      </c>
      <c r="Q2934">
        <f t="shared" si="137"/>
        <v>2015</v>
      </c>
      <c r="R2934" t="s">
        <v>8348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 s="12">
        <v>1465081053</v>
      </c>
      <c r="J2935" s="12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135"/>
        <v>42525.956631944442</v>
      </c>
      <c r="P2935" s="10">
        <f t="shared" si="136"/>
        <v>42495.956631944442</v>
      </c>
      <c r="Q2935">
        <f t="shared" si="137"/>
        <v>2016</v>
      </c>
      <c r="R2935" t="s">
        <v>8348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 s="12">
        <v>1402845364</v>
      </c>
      <c r="J2936" s="12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135"/>
        <v>41805.636157407411</v>
      </c>
      <c r="P2936" s="10">
        <f t="shared" si="136"/>
        <v>41775.636157407411</v>
      </c>
      <c r="Q2936">
        <f t="shared" si="137"/>
        <v>2014</v>
      </c>
      <c r="R2936" t="s">
        <v>8348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 s="12">
        <v>1472490000</v>
      </c>
      <c r="J2937" s="12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135"/>
        <v>42611.708333333328</v>
      </c>
      <c r="P2937" s="10">
        <f t="shared" si="136"/>
        <v>42553.583425925928</v>
      </c>
      <c r="Q2937">
        <f t="shared" si="137"/>
        <v>2016</v>
      </c>
      <c r="R2937" t="s">
        <v>8348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 s="12">
        <v>1413176340</v>
      </c>
      <c r="J2938" s="12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135"/>
        <v>41925.207638888889</v>
      </c>
      <c r="P2938" s="10">
        <f t="shared" si="136"/>
        <v>41912.650729166664</v>
      </c>
      <c r="Q2938">
        <f t="shared" si="137"/>
        <v>2014</v>
      </c>
      <c r="R2938" t="s">
        <v>8348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 s="12">
        <v>1405249113</v>
      </c>
      <c r="J2939" s="12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135"/>
        <v>41833.457326388889</v>
      </c>
      <c r="P2939" s="10">
        <f t="shared" si="136"/>
        <v>41803.457326388889</v>
      </c>
      <c r="Q2939">
        <f t="shared" si="137"/>
        <v>2014</v>
      </c>
      <c r="R2939" t="s">
        <v>8348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 s="12">
        <v>1422636814</v>
      </c>
      <c r="J2940" s="12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135"/>
        <v>42034.703865740739</v>
      </c>
      <c r="P2940" s="10">
        <f t="shared" si="136"/>
        <v>42004.703865740739</v>
      </c>
      <c r="Q2940">
        <f t="shared" si="137"/>
        <v>2014</v>
      </c>
      <c r="R2940" t="s">
        <v>8348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 s="12">
        <v>1409187600</v>
      </c>
      <c r="J2941" s="12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135"/>
        <v>41879.041666666664</v>
      </c>
      <c r="P2941" s="10">
        <f t="shared" si="136"/>
        <v>41845.809166666666</v>
      </c>
      <c r="Q2941">
        <f t="shared" si="137"/>
        <v>2014</v>
      </c>
      <c r="R2941" t="s">
        <v>8348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 s="12">
        <v>1421606018</v>
      </c>
      <c r="J2942" s="1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135"/>
        <v>42022.773356481484</v>
      </c>
      <c r="P2942" s="10">
        <f t="shared" si="136"/>
        <v>41982.773356481484</v>
      </c>
      <c r="Q2942">
        <f t="shared" si="137"/>
        <v>2014</v>
      </c>
      <c r="R2942" t="s">
        <v>8348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 s="12">
        <v>1425250955</v>
      </c>
      <c r="J2943" s="12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135"/>
        <v>42064.960127314815</v>
      </c>
      <c r="P2943" s="10">
        <f t="shared" si="136"/>
        <v>42034.960127314815</v>
      </c>
      <c r="Q2943">
        <f t="shared" si="137"/>
        <v>2015</v>
      </c>
      <c r="R2943" t="s">
        <v>8348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 s="12">
        <v>1450297080</v>
      </c>
      <c r="J2944" s="12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135"/>
        <v>42354.845833333333</v>
      </c>
      <c r="P2944" s="10">
        <f t="shared" si="136"/>
        <v>42334.803923611107</v>
      </c>
      <c r="Q2944">
        <f t="shared" si="137"/>
        <v>2015</v>
      </c>
      <c r="R2944" t="s">
        <v>8348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 s="12">
        <v>1428894380</v>
      </c>
      <c r="J2945" s="12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135"/>
        <v>42107.129398148143</v>
      </c>
      <c r="P2945" s="10">
        <f t="shared" si="136"/>
        <v>42077.129398148143</v>
      </c>
      <c r="Q2945">
        <f t="shared" si="137"/>
        <v>2015</v>
      </c>
      <c r="R2945" t="s">
        <v>8348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 s="12">
        <v>1433714198</v>
      </c>
      <c r="J2946" s="12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135"/>
        <v>42162.9143287037</v>
      </c>
      <c r="P2946" s="10">
        <f t="shared" si="136"/>
        <v>42132.9143287037</v>
      </c>
      <c r="Q2946">
        <f t="shared" si="137"/>
        <v>2015</v>
      </c>
      <c r="R2946" t="s">
        <v>8348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 s="12">
        <v>1432437660</v>
      </c>
      <c r="J2947" s="12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138">DATE(1970,1,1)+I2947/86400</f>
        <v>42148.139583333337</v>
      </c>
      <c r="P2947" s="10">
        <f t="shared" ref="P2947:P3010" si="139">DATE(1970,1,1)+J2947/86400</f>
        <v>42118.139583333337</v>
      </c>
      <c r="Q2947">
        <f t="shared" ref="Q2947:Q3010" si="140">YEAR(P:P)</f>
        <v>2015</v>
      </c>
      <c r="R2947" t="s">
        <v>8348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 s="12">
        <v>1471265092</v>
      </c>
      <c r="J2948" s="12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138"/>
        <v>42597.531157407408</v>
      </c>
      <c r="P2948" s="10">
        <f t="shared" si="139"/>
        <v>42567.531157407408</v>
      </c>
      <c r="Q2948">
        <f t="shared" si="140"/>
        <v>2016</v>
      </c>
      <c r="R2948" t="s">
        <v>8348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 s="12">
        <v>1480007460</v>
      </c>
      <c r="J2949" s="12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138"/>
        <v>42698.71597222222</v>
      </c>
      <c r="P2949" s="10">
        <f t="shared" si="139"/>
        <v>42649.562118055561</v>
      </c>
      <c r="Q2949">
        <f t="shared" si="140"/>
        <v>2016</v>
      </c>
      <c r="R2949" t="s">
        <v>8348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 s="12">
        <v>1433259293</v>
      </c>
      <c r="J2950" s="12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138"/>
        <v>42157.649224537032</v>
      </c>
      <c r="P2950" s="10">
        <f t="shared" si="139"/>
        <v>42097.649224537032</v>
      </c>
      <c r="Q2950">
        <f t="shared" si="140"/>
        <v>2015</v>
      </c>
      <c r="R2950" t="s">
        <v>8348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 s="12">
        <v>1447965917</v>
      </c>
      <c r="J2951" s="12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138"/>
        <v>42327.864780092597</v>
      </c>
      <c r="P2951" s="10">
        <f t="shared" si="139"/>
        <v>42297.823113425926</v>
      </c>
      <c r="Q2951">
        <f t="shared" si="140"/>
        <v>2015</v>
      </c>
      <c r="R2951" t="s">
        <v>8348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 s="12">
        <v>1453538752</v>
      </c>
      <c r="J2952" s="1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138"/>
        <v>42392.36518518519</v>
      </c>
      <c r="P2952" s="10">
        <f t="shared" si="139"/>
        <v>42362.36518518519</v>
      </c>
      <c r="Q2952">
        <f t="shared" si="140"/>
        <v>2015</v>
      </c>
      <c r="R2952" t="s">
        <v>8348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 s="12">
        <v>1412536573</v>
      </c>
      <c r="J2953" s="12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138"/>
        <v>41917.802928240737</v>
      </c>
      <c r="P2953" s="10">
        <f t="shared" si="139"/>
        <v>41872.802928240737</v>
      </c>
      <c r="Q2953">
        <f t="shared" si="140"/>
        <v>2014</v>
      </c>
      <c r="R2953" t="s">
        <v>8348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 s="12">
        <v>1476676800</v>
      </c>
      <c r="J2954" s="12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138"/>
        <v>42660.166666666672</v>
      </c>
      <c r="P2954" s="10">
        <f t="shared" si="139"/>
        <v>42628.690266203703</v>
      </c>
      <c r="Q2954">
        <f t="shared" si="140"/>
        <v>2016</v>
      </c>
      <c r="R2954" t="s">
        <v>8348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 s="12">
        <v>1444330821</v>
      </c>
      <c r="J2955" s="12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138"/>
        <v>42285.791909722218</v>
      </c>
      <c r="P2955" s="10">
        <f t="shared" si="139"/>
        <v>42255.791909722218</v>
      </c>
      <c r="Q2955">
        <f t="shared" si="140"/>
        <v>2015</v>
      </c>
      <c r="R2955" t="s">
        <v>8348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 s="12">
        <v>1489669203</v>
      </c>
      <c r="J2956" s="12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138"/>
        <v>42810.541701388887</v>
      </c>
      <c r="P2956" s="10">
        <f t="shared" si="139"/>
        <v>42790.583368055552</v>
      </c>
      <c r="Q2956">
        <f t="shared" si="140"/>
        <v>2017</v>
      </c>
      <c r="R2956" t="s">
        <v>8348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 s="12">
        <v>1434476849</v>
      </c>
      <c r="J2957" s="12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138"/>
        <v>42171.741307870368</v>
      </c>
      <c r="P2957" s="10">
        <f t="shared" si="139"/>
        <v>42141.741307870368</v>
      </c>
      <c r="Q2957">
        <f t="shared" si="140"/>
        <v>2015</v>
      </c>
      <c r="R2957" t="s">
        <v>8348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 s="12">
        <v>1462402850</v>
      </c>
      <c r="J2958" s="12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138"/>
        <v>42494.958912037036</v>
      </c>
      <c r="P2958" s="10">
        <f t="shared" si="139"/>
        <v>42464.958912037036</v>
      </c>
      <c r="Q2958">
        <f t="shared" si="140"/>
        <v>2016</v>
      </c>
      <c r="R2958" t="s">
        <v>8348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 s="12">
        <v>1427498172</v>
      </c>
      <c r="J2959" s="12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138"/>
        <v>42090.969583333332</v>
      </c>
      <c r="P2959" s="10">
        <f t="shared" si="139"/>
        <v>42031.011249999996</v>
      </c>
      <c r="Q2959">
        <f t="shared" si="140"/>
        <v>2015</v>
      </c>
      <c r="R2959" t="s">
        <v>8348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 s="12">
        <v>1462729317</v>
      </c>
      <c r="J2960" s="12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138"/>
        <v>42498.73746527778</v>
      </c>
      <c r="P2960" s="10">
        <f t="shared" si="139"/>
        <v>42438.779131944444</v>
      </c>
      <c r="Q2960">
        <f t="shared" si="140"/>
        <v>2016</v>
      </c>
      <c r="R2960" t="s">
        <v>8348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 s="12">
        <v>1465258325</v>
      </c>
      <c r="J2961" s="12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138"/>
        <v>42528.008391203708</v>
      </c>
      <c r="P2961" s="10">
        <f t="shared" si="139"/>
        <v>42498.008391203708</v>
      </c>
      <c r="Q2961">
        <f t="shared" si="140"/>
        <v>2016</v>
      </c>
      <c r="R2961" t="s">
        <v>8348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 s="12">
        <v>1410459023</v>
      </c>
      <c r="J2962" s="1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138"/>
        <v>41893.757210648146</v>
      </c>
      <c r="P2962" s="10">
        <f t="shared" si="139"/>
        <v>41863.757210648146</v>
      </c>
      <c r="Q2962">
        <f t="shared" si="140"/>
        <v>2014</v>
      </c>
      <c r="R2962" t="s">
        <v>8348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 s="12">
        <v>1427342400</v>
      </c>
      <c r="J2963" s="12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138"/>
        <v>42089.166666666672</v>
      </c>
      <c r="P2963" s="10">
        <f t="shared" si="139"/>
        <v>42061.212488425925</v>
      </c>
      <c r="Q2963">
        <f t="shared" si="140"/>
        <v>2015</v>
      </c>
      <c r="R2963" t="s">
        <v>8348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 s="12">
        <v>1425193140</v>
      </c>
      <c r="J2964" s="12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138"/>
        <v>42064.290972222225</v>
      </c>
      <c r="P2964" s="10">
        <f t="shared" si="139"/>
        <v>42036.24428240741</v>
      </c>
      <c r="Q2964">
        <f t="shared" si="140"/>
        <v>2015</v>
      </c>
      <c r="R2964" t="s">
        <v>8348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 s="12">
        <v>1435835824</v>
      </c>
      <c r="J2965" s="12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138"/>
        <v>42187.470185185186</v>
      </c>
      <c r="P2965" s="10">
        <f t="shared" si="139"/>
        <v>42157.470185185186</v>
      </c>
      <c r="Q2965">
        <f t="shared" si="140"/>
        <v>2015</v>
      </c>
      <c r="R2965" t="s">
        <v>8348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 s="12">
        <v>1407360720</v>
      </c>
      <c r="J2966" s="12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138"/>
        <v>41857.897222222222</v>
      </c>
      <c r="P2966" s="10">
        <f t="shared" si="139"/>
        <v>41827.909942129627</v>
      </c>
      <c r="Q2966">
        <f t="shared" si="140"/>
        <v>2014</v>
      </c>
      <c r="R2966" t="s">
        <v>8348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 s="12">
        <v>1436290233</v>
      </c>
      <c r="J2967" s="12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138"/>
        <v>42192.729548611111</v>
      </c>
      <c r="P2967" s="10">
        <f t="shared" si="139"/>
        <v>42162.729548611111</v>
      </c>
      <c r="Q2967">
        <f t="shared" si="140"/>
        <v>2015</v>
      </c>
      <c r="R2967" t="s">
        <v>8348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 s="12">
        <v>1442425412</v>
      </c>
      <c r="J2968" s="12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138"/>
        <v>42263.738564814819</v>
      </c>
      <c r="P2968" s="10">
        <f t="shared" si="139"/>
        <v>42233.738564814819</v>
      </c>
      <c r="Q2968">
        <f t="shared" si="140"/>
        <v>2015</v>
      </c>
      <c r="R2968" t="s">
        <v>8348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 s="12">
        <v>1425872692</v>
      </c>
      <c r="J2969" s="12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138"/>
        <v>42072.156157407408</v>
      </c>
      <c r="P2969" s="10">
        <f t="shared" si="139"/>
        <v>42042.197824074072</v>
      </c>
      <c r="Q2969">
        <f t="shared" si="140"/>
        <v>2015</v>
      </c>
      <c r="R2969" t="s">
        <v>8348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 s="12">
        <v>1471406340</v>
      </c>
      <c r="J2970" s="12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138"/>
        <v>42599.165972222225</v>
      </c>
      <c r="P2970" s="10">
        <f t="shared" si="139"/>
        <v>42585.523842592593</v>
      </c>
      <c r="Q2970">
        <f t="shared" si="140"/>
        <v>2016</v>
      </c>
      <c r="R2970" t="s">
        <v>8348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 s="12">
        <v>1430693460</v>
      </c>
      <c r="J2971" s="12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138"/>
        <v>42127.952083333337</v>
      </c>
      <c r="P2971" s="10">
        <f t="shared" si="139"/>
        <v>42097.786493055552</v>
      </c>
      <c r="Q2971">
        <f t="shared" si="140"/>
        <v>2015</v>
      </c>
      <c r="R2971" t="s">
        <v>8348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 s="12">
        <v>1405699451</v>
      </c>
      <c r="J2972" s="1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138"/>
        <v>41838.669571759259</v>
      </c>
      <c r="P2972" s="10">
        <f t="shared" si="139"/>
        <v>41808.669571759259</v>
      </c>
      <c r="Q2972">
        <f t="shared" si="140"/>
        <v>2014</v>
      </c>
      <c r="R2972" t="s">
        <v>8348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 s="12">
        <v>1409500078</v>
      </c>
      <c r="J2973" s="12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138"/>
        <v>41882.658310185187</v>
      </c>
      <c r="P2973" s="10">
        <f t="shared" si="139"/>
        <v>41852.658310185187</v>
      </c>
      <c r="Q2973">
        <f t="shared" si="140"/>
        <v>2014</v>
      </c>
      <c r="R2973" t="s">
        <v>8348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 s="12">
        <v>1480899600</v>
      </c>
      <c r="J2974" s="12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138"/>
        <v>42709.041666666672</v>
      </c>
      <c r="P2974" s="10">
        <f t="shared" si="139"/>
        <v>42694.110185185185</v>
      </c>
      <c r="Q2974">
        <f t="shared" si="140"/>
        <v>2016</v>
      </c>
      <c r="R2974" t="s">
        <v>8348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 s="12">
        <v>1451620800</v>
      </c>
      <c r="J2975" s="12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138"/>
        <v>42370.166666666672</v>
      </c>
      <c r="P2975" s="10">
        <f t="shared" si="139"/>
        <v>42341.818379629629</v>
      </c>
      <c r="Q2975">
        <f t="shared" si="140"/>
        <v>2015</v>
      </c>
      <c r="R2975" t="s">
        <v>8348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 s="12">
        <v>1411695300</v>
      </c>
      <c r="J2976" s="12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138"/>
        <v>41908.065972222219</v>
      </c>
      <c r="P2976" s="10">
        <f t="shared" si="139"/>
        <v>41880.061006944445</v>
      </c>
      <c r="Q2976">
        <f t="shared" si="140"/>
        <v>2014</v>
      </c>
      <c r="R2976" t="s">
        <v>8348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 s="12">
        <v>1417057200</v>
      </c>
      <c r="J2977" s="12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138"/>
        <v>41970.125</v>
      </c>
      <c r="P2977" s="10">
        <f t="shared" si="139"/>
        <v>41941.683865740742</v>
      </c>
      <c r="Q2977">
        <f t="shared" si="140"/>
        <v>2014</v>
      </c>
      <c r="R2977" t="s">
        <v>8348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 s="12">
        <v>1457870400</v>
      </c>
      <c r="J2978" s="12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138"/>
        <v>42442.5</v>
      </c>
      <c r="P2978" s="10">
        <f t="shared" si="139"/>
        <v>42425.730671296296</v>
      </c>
      <c r="Q2978">
        <f t="shared" si="140"/>
        <v>2016</v>
      </c>
      <c r="R2978" t="s">
        <v>8348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 s="12">
        <v>1427076840</v>
      </c>
      <c r="J2979" s="12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138"/>
        <v>42086.093055555553</v>
      </c>
      <c r="P2979" s="10">
        <f t="shared" si="139"/>
        <v>42026.88118055556</v>
      </c>
      <c r="Q2979">
        <f t="shared" si="140"/>
        <v>2015</v>
      </c>
      <c r="R2979" t="s">
        <v>8348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 s="12">
        <v>1413784740</v>
      </c>
      <c r="J2980" s="12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138"/>
        <v>41932.249305555553</v>
      </c>
      <c r="P2980" s="10">
        <f t="shared" si="139"/>
        <v>41922.640590277777</v>
      </c>
      <c r="Q2980">
        <f t="shared" si="140"/>
        <v>2014</v>
      </c>
      <c r="R2980" t="s">
        <v>8348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 s="12">
        <v>1420524000</v>
      </c>
      <c r="J2981" s="12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138"/>
        <v>42010.25</v>
      </c>
      <c r="P2981" s="10">
        <f t="shared" si="139"/>
        <v>41993.824340277773</v>
      </c>
      <c r="Q2981">
        <f t="shared" si="140"/>
        <v>2014</v>
      </c>
      <c r="R2981" t="s">
        <v>8348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 s="12">
        <v>1440381600</v>
      </c>
      <c r="J2982" s="1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138"/>
        <v>42240.083333333328</v>
      </c>
      <c r="P2982" s="10">
        <f t="shared" si="139"/>
        <v>42219.915856481486</v>
      </c>
      <c r="Q2982">
        <f t="shared" si="140"/>
        <v>2015</v>
      </c>
      <c r="R2982" t="s">
        <v>8348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 s="12">
        <v>1443014756</v>
      </c>
      <c r="J2983" s="12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138"/>
        <v>42270.559675925921</v>
      </c>
      <c r="P2983" s="10">
        <f t="shared" si="139"/>
        <v>42225.559675925921</v>
      </c>
      <c r="Q2983">
        <f t="shared" si="140"/>
        <v>2015</v>
      </c>
      <c r="R2983" t="s">
        <v>8348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 s="12">
        <v>1455208143</v>
      </c>
      <c r="J2984" s="12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138"/>
        <v>42411.686840277776</v>
      </c>
      <c r="P2984" s="10">
        <f t="shared" si="139"/>
        <v>42381.686840277776</v>
      </c>
      <c r="Q2984">
        <f t="shared" si="140"/>
        <v>2016</v>
      </c>
      <c r="R2984" t="s">
        <v>8348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 s="12">
        <v>1415722236</v>
      </c>
      <c r="J2985" s="12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138"/>
        <v>41954.674027777779</v>
      </c>
      <c r="P2985" s="10">
        <f t="shared" si="139"/>
        <v>41894.632361111115</v>
      </c>
      <c r="Q2985">
        <f t="shared" si="140"/>
        <v>2014</v>
      </c>
      <c r="R2985" t="s">
        <v>8348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 s="12">
        <v>1472020881</v>
      </c>
      <c r="J2986" s="12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138"/>
        <v>42606.278715277775</v>
      </c>
      <c r="P2986" s="10">
        <f t="shared" si="139"/>
        <v>42576.278715277775</v>
      </c>
      <c r="Q2986">
        <f t="shared" si="140"/>
        <v>2016</v>
      </c>
      <c r="R2986" t="s">
        <v>8348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 s="12">
        <v>1477886400</v>
      </c>
      <c r="J2987" s="12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138"/>
        <v>42674.166666666672</v>
      </c>
      <c r="P2987" s="10">
        <f t="shared" si="139"/>
        <v>42654.973703703705</v>
      </c>
      <c r="Q2987">
        <f t="shared" si="140"/>
        <v>2016</v>
      </c>
      <c r="R2987" t="s">
        <v>8348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 s="12">
        <v>1462100406</v>
      </c>
      <c r="J2988" s="12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138"/>
        <v>42491.458402777775</v>
      </c>
      <c r="P2988" s="10">
        <f t="shared" si="139"/>
        <v>42431.500069444446</v>
      </c>
      <c r="Q2988">
        <f t="shared" si="140"/>
        <v>2016</v>
      </c>
      <c r="R2988" t="s">
        <v>8348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 s="12">
        <v>1476316800</v>
      </c>
      <c r="J2989" s="12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138"/>
        <v>42656</v>
      </c>
      <c r="P2989" s="10">
        <f t="shared" si="139"/>
        <v>42627.307303240741</v>
      </c>
      <c r="Q2989">
        <f t="shared" si="140"/>
        <v>2016</v>
      </c>
      <c r="R2989" t="s">
        <v>8348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 s="12">
        <v>1466412081</v>
      </c>
      <c r="J2990" s="12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138"/>
        <v>42541.36204861111</v>
      </c>
      <c r="P2990" s="10">
        <f t="shared" si="139"/>
        <v>42511.36204861111</v>
      </c>
      <c r="Q2990">
        <f t="shared" si="140"/>
        <v>2016</v>
      </c>
      <c r="R2990" t="s">
        <v>8348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 s="12">
        <v>1450673940</v>
      </c>
      <c r="J2991" s="12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138"/>
        <v>42359.207638888889</v>
      </c>
      <c r="P2991" s="10">
        <f t="shared" si="139"/>
        <v>42337.02039351852</v>
      </c>
      <c r="Q2991">
        <f t="shared" si="140"/>
        <v>2015</v>
      </c>
      <c r="R2991" t="s">
        <v>8348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 s="12">
        <v>1452174420</v>
      </c>
      <c r="J2992" s="1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138"/>
        <v>42376.57430555555</v>
      </c>
      <c r="P2992" s="10">
        <f t="shared" si="139"/>
        <v>42341.57430555555</v>
      </c>
      <c r="Q2992">
        <f t="shared" si="140"/>
        <v>2015</v>
      </c>
      <c r="R2992" t="s">
        <v>8348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 s="12">
        <v>1485547530</v>
      </c>
      <c r="J2993" s="12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138"/>
        <v>42762.837152777778</v>
      </c>
      <c r="P2993" s="10">
        <f t="shared" si="139"/>
        <v>42740.837152777778</v>
      </c>
      <c r="Q2993">
        <f t="shared" si="140"/>
        <v>2017</v>
      </c>
      <c r="R2993" t="s">
        <v>8348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 s="12">
        <v>1476037510</v>
      </c>
      <c r="J2994" s="12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138"/>
        <v>42652.767476851848</v>
      </c>
      <c r="P2994" s="10">
        <f t="shared" si="139"/>
        <v>42622.767476851848</v>
      </c>
      <c r="Q2994">
        <f t="shared" si="140"/>
        <v>2016</v>
      </c>
      <c r="R2994" t="s">
        <v>8348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 s="12">
        <v>1455998867</v>
      </c>
      <c r="J2995" s="12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138"/>
        <v>42420.838738425926</v>
      </c>
      <c r="P2995" s="10">
        <f t="shared" si="139"/>
        <v>42390.838738425926</v>
      </c>
      <c r="Q2995">
        <f t="shared" si="140"/>
        <v>2016</v>
      </c>
      <c r="R2995" t="s">
        <v>8348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 s="12">
        <v>1412335772</v>
      </c>
      <c r="J2996" s="12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138"/>
        <v>41915.478842592594</v>
      </c>
      <c r="P2996" s="10">
        <f t="shared" si="139"/>
        <v>41885.478842592594</v>
      </c>
      <c r="Q2996">
        <f t="shared" si="140"/>
        <v>2014</v>
      </c>
      <c r="R2996" t="s">
        <v>8348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 s="12">
        <v>1484841471</v>
      </c>
      <c r="J2997" s="12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138"/>
        <v>42754.665173611109</v>
      </c>
      <c r="P2997" s="10">
        <f t="shared" si="139"/>
        <v>42724.665173611109</v>
      </c>
      <c r="Q2997">
        <f t="shared" si="140"/>
        <v>2016</v>
      </c>
      <c r="R2997" t="s">
        <v>8348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 s="12">
        <v>1432677240</v>
      </c>
      <c r="J2998" s="12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138"/>
        <v>42150.912499999999</v>
      </c>
      <c r="P2998" s="10">
        <f t="shared" si="139"/>
        <v>42090.912499999999</v>
      </c>
      <c r="Q2998">
        <f t="shared" si="140"/>
        <v>2015</v>
      </c>
      <c r="R2998" t="s">
        <v>8348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 s="12">
        <v>1488171540</v>
      </c>
      <c r="J2999" s="12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138"/>
        <v>42793.207638888889</v>
      </c>
      <c r="P2999" s="10">
        <f t="shared" si="139"/>
        <v>42775.733715277776</v>
      </c>
      <c r="Q2999">
        <f t="shared" si="140"/>
        <v>2017</v>
      </c>
      <c r="R2999" t="s">
        <v>8348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 s="12">
        <v>1402892700</v>
      </c>
      <c r="J3000" s="12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138"/>
        <v>41806.184027777781</v>
      </c>
      <c r="P3000" s="10">
        <f t="shared" si="139"/>
        <v>41778.193622685183</v>
      </c>
      <c r="Q3000">
        <f t="shared" si="140"/>
        <v>2014</v>
      </c>
      <c r="R3000" t="s">
        <v>8348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 s="12">
        <v>1488333600</v>
      </c>
      <c r="J3001" s="12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138"/>
        <v>42795.083333333328</v>
      </c>
      <c r="P3001" s="10">
        <f t="shared" si="139"/>
        <v>42780.740277777775</v>
      </c>
      <c r="Q3001">
        <f t="shared" si="140"/>
        <v>2017</v>
      </c>
      <c r="R3001" t="s">
        <v>8348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 s="12">
        <v>1485885600</v>
      </c>
      <c r="J3002" s="1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138"/>
        <v>42766.75</v>
      </c>
      <c r="P3002" s="10">
        <f t="shared" si="139"/>
        <v>42752.827199074076</v>
      </c>
      <c r="Q3002">
        <f t="shared" si="140"/>
        <v>2017</v>
      </c>
      <c r="R3002" t="s">
        <v>8348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 s="12">
        <v>1468445382</v>
      </c>
      <c r="J3003" s="12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138"/>
        <v>42564.895625000005</v>
      </c>
      <c r="P3003" s="10">
        <f t="shared" si="139"/>
        <v>42534.895625000005</v>
      </c>
      <c r="Q3003">
        <f t="shared" si="140"/>
        <v>2016</v>
      </c>
      <c r="R3003" t="s">
        <v>8348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 s="12">
        <v>1356552252</v>
      </c>
      <c r="J3004" s="12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138"/>
        <v>41269.83625</v>
      </c>
      <c r="P3004" s="10">
        <f t="shared" si="139"/>
        <v>41239.83625</v>
      </c>
      <c r="Q3004">
        <f t="shared" si="140"/>
        <v>2012</v>
      </c>
      <c r="R3004" t="s">
        <v>8348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 s="12">
        <v>1456811940</v>
      </c>
      <c r="J3005" s="12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138"/>
        <v>42430.249305555553</v>
      </c>
      <c r="P3005" s="10">
        <f t="shared" si="139"/>
        <v>42398.849259259259</v>
      </c>
      <c r="Q3005">
        <f t="shared" si="140"/>
        <v>2016</v>
      </c>
      <c r="R3005" t="s">
        <v>8348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 s="12">
        <v>1416089324</v>
      </c>
      <c r="J3006" s="12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138"/>
        <v>41958.922731481478</v>
      </c>
      <c r="P3006" s="10">
        <f t="shared" si="139"/>
        <v>41928.881064814814</v>
      </c>
      <c r="Q3006">
        <f t="shared" si="140"/>
        <v>2014</v>
      </c>
      <c r="R3006" t="s">
        <v>8348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 s="12">
        <v>1412611905</v>
      </c>
      <c r="J3007" s="12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138"/>
        <v>41918.674826388888</v>
      </c>
      <c r="P3007" s="10">
        <f t="shared" si="139"/>
        <v>41888.674826388888</v>
      </c>
      <c r="Q3007">
        <f t="shared" si="140"/>
        <v>2014</v>
      </c>
      <c r="R3007" t="s">
        <v>8348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 s="12">
        <v>1418580591</v>
      </c>
      <c r="J3008" s="12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138"/>
        <v>41987.756840277776</v>
      </c>
      <c r="P3008" s="10">
        <f t="shared" si="139"/>
        <v>41957.756840277776</v>
      </c>
      <c r="Q3008">
        <f t="shared" si="140"/>
        <v>2014</v>
      </c>
      <c r="R3008" t="s">
        <v>8348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 s="12">
        <v>1429938683</v>
      </c>
      <c r="J3009" s="12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138"/>
        <v>42119.216238425928</v>
      </c>
      <c r="P3009" s="10">
        <f t="shared" si="139"/>
        <v>42098.216238425928</v>
      </c>
      <c r="Q3009">
        <f t="shared" si="140"/>
        <v>2015</v>
      </c>
      <c r="R3009" t="s">
        <v>8348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 s="12">
        <v>1453352719</v>
      </c>
      <c r="J3010" s="12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138"/>
        <v>42390.212025462963</v>
      </c>
      <c r="P3010" s="10">
        <f t="shared" si="139"/>
        <v>42360.212025462963</v>
      </c>
      <c r="Q3010">
        <f t="shared" si="140"/>
        <v>2015</v>
      </c>
      <c r="R3010" t="s">
        <v>8348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 s="12">
        <v>1417012840</v>
      </c>
      <c r="J3011" s="12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141">DATE(1970,1,1)+I3011/86400</f>
        <v>41969.611574074079</v>
      </c>
      <c r="P3011" s="10">
        <f t="shared" ref="P3011:P3074" si="142">DATE(1970,1,1)+J3011/86400</f>
        <v>41939.569907407407</v>
      </c>
      <c r="Q3011">
        <f t="shared" ref="Q3011:Q3074" si="143">YEAR(P:P)</f>
        <v>2014</v>
      </c>
      <c r="R3011" t="s">
        <v>8348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 s="12">
        <v>1424548719</v>
      </c>
      <c r="J3012" s="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141"/>
        <v>42056.832395833335</v>
      </c>
      <c r="P3012" s="10">
        <f t="shared" si="142"/>
        <v>41996.832395833335</v>
      </c>
      <c r="Q3012">
        <f t="shared" si="143"/>
        <v>2014</v>
      </c>
      <c r="R3012" t="s">
        <v>8348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 s="12">
        <v>1450911540</v>
      </c>
      <c r="J3013" s="12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141"/>
        <v>42361.957638888889</v>
      </c>
      <c r="P3013" s="10">
        <f t="shared" si="142"/>
        <v>42334.468935185185</v>
      </c>
      <c r="Q3013">
        <f t="shared" si="143"/>
        <v>2015</v>
      </c>
      <c r="R3013" t="s">
        <v>8348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 s="12">
        <v>1423587130</v>
      </c>
      <c r="J3014" s="12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141"/>
        <v>42045.702893518523</v>
      </c>
      <c r="P3014" s="10">
        <f t="shared" si="142"/>
        <v>42024.702893518523</v>
      </c>
      <c r="Q3014">
        <f t="shared" si="143"/>
        <v>2015</v>
      </c>
      <c r="R3014" t="s">
        <v>8348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 s="12">
        <v>1434917049</v>
      </c>
      <c r="J3015" s="12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141"/>
        <v>42176.836215277777</v>
      </c>
      <c r="P3015" s="10">
        <f t="shared" si="142"/>
        <v>42146.836215277777</v>
      </c>
      <c r="Q3015">
        <f t="shared" si="143"/>
        <v>2015</v>
      </c>
      <c r="R3015" t="s">
        <v>8348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 s="12">
        <v>1415163600</v>
      </c>
      <c r="J3016" s="12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141"/>
        <v>41948.208333333336</v>
      </c>
      <c r="P3016" s="10">
        <f t="shared" si="142"/>
        <v>41920.123611111107</v>
      </c>
      <c r="Q3016">
        <f t="shared" si="143"/>
        <v>2014</v>
      </c>
      <c r="R3016" t="s">
        <v>8348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 s="12">
        <v>1402459200</v>
      </c>
      <c r="J3017" s="12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141"/>
        <v>41801.166666666664</v>
      </c>
      <c r="P3017" s="10">
        <f t="shared" si="142"/>
        <v>41785.72729166667</v>
      </c>
      <c r="Q3017">
        <f t="shared" si="143"/>
        <v>2014</v>
      </c>
      <c r="R3017" t="s">
        <v>8348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 s="12">
        <v>1405688952</v>
      </c>
      <c r="J3018" s="12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141"/>
        <v>41838.548055555555</v>
      </c>
      <c r="P3018" s="10">
        <f t="shared" si="142"/>
        <v>41778.548055555555</v>
      </c>
      <c r="Q3018">
        <f t="shared" si="143"/>
        <v>2014</v>
      </c>
      <c r="R3018" t="s">
        <v>8348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 s="12">
        <v>1408566243</v>
      </c>
      <c r="J3019" s="12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141"/>
        <v>41871.850034722222</v>
      </c>
      <c r="P3019" s="10">
        <f t="shared" si="142"/>
        <v>41841.850034722222</v>
      </c>
      <c r="Q3019">
        <f t="shared" si="143"/>
        <v>2014</v>
      </c>
      <c r="R3019" t="s">
        <v>8348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 s="12">
        <v>1437429600</v>
      </c>
      <c r="J3020" s="12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141"/>
        <v>42205.916666666672</v>
      </c>
      <c r="P3020" s="10">
        <f t="shared" si="142"/>
        <v>42163.298333333332</v>
      </c>
      <c r="Q3020">
        <f t="shared" si="143"/>
        <v>2015</v>
      </c>
      <c r="R3020" t="s">
        <v>8348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 s="12">
        <v>1401159600</v>
      </c>
      <c r="J3021" s="12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141"/>
        <v>41786.125</v>
      </c>
      <c r="P3021" s="10">
        <f t="shared" si="142"/>
        <v>41758.833564814813</v>
      </c>
      <c r="Q3021">
        <f t="shared" si="143"/>
        <v>2014</v>
      </c>
      <c r="R3021" t="s">
        <v>8348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 s="12">
        <v>1439583533</v>
      </c>
      <c r="J3022" s="1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141"/>
        <v>42230.846446759257</v>
      </c>
      <c r="P3022" s="10">
        <f t="shared" si="142"/>
        <v>42170.846446759257</v>
      </c>
      <c r="Q3022">
        <f t="shared" si="143"/>
        <v>2015</v>
      </c>
      <c r="R3022" t="s">
        <v>8348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 s="12">
        <v>1479794340</v>
      </c>
      <c r="J3023" s="12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141"/>
        <v>42696.249305555553</v>
      </c>
      <c r="P3023" s="10">
        <f t="shared" si="142"/>
        <v>42660.618854166663</v>
      </c>
      <c r="Q3023">
        <f t="shared" si="143"/>
        <v>2016</v>
      </c>
      <c r="R3023" t="s">
        <v>8348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 s="12">
        <v>1472338409</v>
      </c>
      <c r="J3024" s="12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141"/>
        <v>42609.95380787037</v>
      </c>
      <c r="P3024" s="10">
        <f t="shared" si="142"/>
        <v>42564.95380787037</v>
      </c>
      <c r="Q3024">
        <f t="shared" si="143"/>
        <v>2016</v>
      </c>
      <c r="R3024" t="s">
        <v>8348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 s="12">
        <v>1434039186</v>
      </c>
      <c r="J3025" s="12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141"/>
        <v>42166.675763888888</v>
      </c>
      <c r="P3025" s="10">
        <f t="shared" si="142"/>
        <v>42121.675763888888</v>
      </c>
      <c r="Q3025">
        <f t="shared" si="143"/>
        <v>2015</v>
      </c>
      <c r="R3025" t="s">
        <v>8348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 s="12">
        <v>1349567475</v>
      </c>
      <c r="J3026" s="12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141"/>
        <v>41188.993923611109</v>
      </c>
      <c r="P3026" s="10">
        <f t="shared" si="142"/>
        <v>41158.993923611109</v>
      </c>
      <c r="Q3026">
        <f t="shared" si="143"/>
        <v>2012</v>
      </c>
      <c r="R3026" t="s">
        <v>8348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 s="12">
        <v>1401465600</v>
      </c>
      <c r="J3027" s="12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141"/>
        <v>41789.666666666664</v>
      </c>
      <c r="P3027" s="10">
        <f t="shared" si="142"/>
        <v>41761.509409722225</v>
      </c>
      <c r="Q3027">
        <f t="shared" si="143"/>
        <v>2014</v>
      </c>
      <c r="R3027" t="s">
        <v>8348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 s="12">
        <v>1488538892</v>
      </c>
      <c r="J3028" s="12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141"/>
        <v>42797.459398148145</v>
      </c>
      <c r="P3028" s="10">
        <f t="shared" si="142"/>
        <v>42783.459398148145</v>
      </c>
      <c r="Q3028">
        <f t="shared" si="143"/>
        <v>2017</v>
      </c>
      <c r="R3028" t="s">
        <v>8348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 s="12">
        <v>1426866851</v>
      </c>
      <c r="J3029" s="12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141"/>
        <v>42083.662627314814</v>
      </c>
      <c r="P3029" s="10">
        <f t="shared" si="142"/>
        <v>42053.704293981486</v>
      </c>
      <c r="Q3029">
        <f t="shared" si="143"/>
        <v>2015</v>
      </c>
      <c r="R3029" t="s">
        <v>8348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 s="12">
        <v>1471242025</v>
      </c>
      <c r="J3030" s="12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141"/>
        <v>42597.264178240745</v>
      </c>
      <c r="P3030" s="10">
        <f t="shared" si="142"/>
        <v>42567.264178240745</v>
      </c>
      <c r="Q3030">
        <f t="shared" si="143"/>
        <v>2016</v>
      </c>
      <c r="R3030" t="s">
        <v>8348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 s="12">
        <v>1416285300</v>
      </c>
      <c r="J3031" s="12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141"/>
        <v>41961.190972222219</v>
      </c>
      <c r="P3031" s="10">
        <f t="shared" si="142"/>
        <v>41932.708877314813</v>
      </c>
      <c r="Q3031">
        <f t="shared" si="143"/>
        <v>2014</v>
      </c>
      <c r="R3031" t="s">
        <v>8348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 s="12">
        <v>1442426171</v>
      </c>
      <c r="J3032" s="1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141"/>
        <v>42263.747349537036</v>
      </c>
      <c r="P3032" s="10">
        <f t="shared" si="142"/>
        <v>42233.747349537036</v>
      </c>
      <c r="Q3032">
        <f t="shared" si="143"/>
        <v>2015</v>
      </c>
      <c r="R3032" t="s">
        <v>8348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 s="12">
        <v>1476479447</v>
      </c>
      <c r="J3033" s="12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141"/>
        <v>42657.882488425923</v>
      </c>
      <c r="P3033" s="10">
        <f t="shared" si="142"/>
        <v>42597.882488425923</v>
      </c>
      <c r="Q3033">
        <f t="shared" si="143"/>
        <v>2016</v>
      </c>
      <c r="R3033" t="s">
        <v>8348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 s="12">
        <v>1441933459</v>
      </c>
      <c r="J3034" s="12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141"/>
        <v>42258.044664351852</v>
      </c>
      <c r="P3034" s="10">
        <f t="shared" si="142"/>
        <v>42228.044664351852</v>
      </c>
      <c r="Q3034">
        <f t="shared" si="143"/>
        <v>2015</v>
      </c>
      <c r="R3034" t="s">
        <v>8348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 s="12">
        <v>1471487925</v>
      </c>
      <c r="J3035" s="12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141"/>
        <v>42600.110243055555</v>
      </c>
      <c r="P3035" s="10">
        <f t="shared" si="142"/>
        <v>42570.110243055555</v>
      </c>
      <c r="Q3035">
        <f t="shared" si="143"/>
        <v>2016</v>
      </c>
      <c r="R3035" t="s">
        <v>8348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 s="12">
        <v>1477972740</v>
      </c>
      <c r="J3036" s="12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141"/>
        <v>42675.165972222225</v>
      </c>
      <c r="P3036" s="10">
        <f t="shared" si="142"/>
        <v>42644.535358796296</v>
      </c>
      <c r="Q3036">
        <f t="shared" si="143"/>
        <v>2016</v>
      </c>
      <c r="R3036" t="s">
        <v>8348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 s="12">
        <v>1367674009</v>
      </c>
      <c r="J3037" s="12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141"/>
        <v>41398.560289351852</v>
      </c>
      <c r="P3037" s="10">
        <f t="shared" si="142"/>
        <v>41368.560289351852</v>
      </c>
      <c r="Q3037">
        <f t="shared" si="143"/>
        <v>2013</v>
      </c>
      <c r="R3037" t="s">
        <v>8348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 s="12">
        <v>1376654340</v>
      </c>
      <c r="J3038" s="12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141"/>
        <v>41502.499305555553</v>
      </c>
      <c r="P3038" s="10">
        <f t="shared" si="142"/>
        <v>41466.785231481481</v>
      </c>
      <c r="Q3038">
        <f t="shared" si="143"/>
        <v>2013</v>
      </c>
      <c r="R3038" t="s">
        <v>8348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 s="12">
        <v>1285995540</v>
      </c>
      <c r="J3039" s="12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141"/>
        <v>40453.207638888889</v>
      </c>
      <c r="P3039" s="10">
        <f t="shared" si="142"/>
        <v>40378.893206018518</v>
      </c>
      <c r="Q3039">
        <f t="shared" si="143"/>
        <v>2010</v>
      </c>
      <c r="R3039" t="s">
        <v>8348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 s="12">
        <v>1457071397</v>
      </c>
      <c r="J3040" s="12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141"/>
        <v>42433.252280092594</v>
      </c>
      <c r="P3040" s="10">
        <f t="shared" si="142"/>
        <v>42373.252280092594</v>
      </c>
      <c r="Q3040">
        <f t="shared" si="143"/>
        <v>2016</v>
      </c>
      <c r="R3040" t="s">
        <v>8348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 s="12">
        <v>1388303940</v>
      </c>
      <c r="J3041" s="12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141"/>
        <v>41637.332638888889</v>
      </c>
      <c r="P3041" s="10">
        <f t="shared" si="142"/>
        <v>41610.794421296298</v>
      </c>
      <c r="Q3041">
        <f t="shared" si="143"/>
        <v>2013</v>
      </c>
      <c r="R3041" t="s">
        <v>8348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 s="12">
        <v>1435359600</v>
      </c>
      <c r="J3042" s="1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141"/>
        <v>42181.958333333328</v>
      </c>
      <c r="P3042" s="10">
        <f t="shared" si="142"/>
        <v>42177.791909722218</v>
      </c>
      <c r="Q3042">
        <f t="shared" si="143"/>
        <v>2015</v>
      </c>
      <c r="R3042" t="s">
        <v>8348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 s="12">
        <v>1453323048</v>
      </c>
      <c r="J3043" s="12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141"/>
        <v>42389.868611111116</v>
      </c>
      <c r="P3043" s="10">
        <f t="shared" si="142"/>
        <v>42359.868611111116</v>
      </c>
      <c r="Q3043">
        <f t="shared" si="143"/>
        <v>2015</v>
      </c>
      <c r="R3043" t="s">
        <v>8348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 s="12">
        <v>1444149047</v>
      </c>
      <c r="J3044" s="12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141"/>
        <v>42283.688043981485</v>
      </c>
      <c r="P3044" s="10">
        <f t="shared" si="142"/>
        <v>42253.688043981485</v>
      </c>
      <c r="Q3044">
        <f t="shared" si="143"/>
        <v>2015</v>
      </c>
      <c r="R3044" t="s">
        <v>8348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 s="12">
        <v>1429152600</v>
      </c>
      <c r="J3045" s="12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141"/>
        <v>42110.118055555555</v>
      </c>
      <c r="P3045" s="10">
        <f t="shared" si="142"/>
        <v>42083.070590277777</v>
      </c>
      <c r="Q3045">
        <f t="shared" si="143"/>
        <v>2015</v>
      </c>
      <c r="R3045" t="s">
        <v>8348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 s="12">
        <v>1454433998</v>
      </c>
      <c r="J3046" s="12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141"/>
        <v>42402.7268287037</v>
      </c>
      <c r="P3046" s="10">
        <f t="shared" si="142"/>
        <v>42387.7268287037</v>
      </c>
      <c r="Q3046">
        <f t="shared" si="143"/>
        <v>2016</v>
      </c>
      <c r="R3046" t="s">
        <v>8348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 s="12">
        <v>1408679055</v>
      </c>
      <c r="J3047" s="12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141"/>
        <v>41873.155729166669</v>
      </c>
      <c r="P3047" s="10">
        <f t="shared" si="142"/>
        <v>41843.155729166669</v>
      </c>
      <c r="Q3047">
        <f t="shared" si="143"/>
        <v>2014</v>
      </c>
      <c r="R3047" t="s">
        <v>8348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 s="12">
        <v>1410324720</v>
      </c>
      <c r="J3048" s="12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141"/>
        <v>41892.202777777777</v>
      </c>
      <c r="P3048" s="10">
        <f t="shared" si="142"/>
        <v>41862.803078703706</v>
      </c>
      <c r="Q3048">
        <f t="shared" si="143"/>
        <v>2014</v>
      </c>
      <c r="R3048" t="s">
        <v>8348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 s="12">
        <v>1461762960</v>
      </c>
      <c r="J3049" s="12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141"/>
        <v>42487.552777777775</v>
      </c>
      <c r="P3049" s="10">
        <f t="shared" si="142"/>
        <v>42443.989050925928</v>
      </c>
      <c r="Q3049">
        <f t="shared" si="143"/>
        <v>2016</v>
      </c>
      <c r="R3049" t="s">
        <v>8348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 s="12">
        <v>1420060920</v>
      </c>
      <c r="J3050" s="12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141"/>
        <v>42004.890277777777</v>
      </c>
      <c r="P3050" s="10">
        <f t="shared" si="142"/>
        <v>41975.901180555556</v>
      </c>
      <c r="Q3050">
        <f t="shared" si="143"/>
        <v>2014</v>
      </c>
      <c r="R3050" t="s">
        <v>8348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 s="12">
        <v>1434241255</v>
      </c>
      <c r="J3051" s="12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141"/>
        <v>42169.014525462961</v>
      </c>
      <c r="P3051" s="10">
        <f t="shared" si="142"/>
        <v>42139.014525462961</v>
      </c>
      <c r="Q3051">
        <f t="shared" si="143"/>
        <v>2015</v>
      </c>
      <c r="R3051" t="s">
        <v>8348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 s="12">
        <v>1462420960</v>
      </c>
      <c r="J3052" s="1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141"/>
        <v>42495.16851851852</v>
      </c>
      <c r="P3052" s="10">
        <f t="shared" si="142"/>
        <v>42465.16851851852</v>
      </c>
      <c r="Q3052">
        <f t="shared" si="143"/>
        <v>2016</v>
      </c>
      <c r="R3052" t="s">
        <v>8348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 s="12">
        <v>1486547945</v>
      </c>
      <c r="J3053" s="12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141"/>
        <v>42774.416030092594</v>
      </c>
      <c r="P3053" s="10">
        <f t="shared" si="142"/>
        <v>42744.416030092594</v>
      </c>
      <c r="Q3053">
        <f t="shared" si="143"/>
        <v>2017</v>
      </c>
      <c r="R3053" t="s">
        <v>8348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 s="12">
        <v>1432828740</v>
      </c>
      <c r="J3054" s="12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141"/>
        <v>42152.665972222225</v>
      </c>
      <c r="P3054" s="10">
        <f t="shared" si="142"/>
        <v>42122.670069444444</v>
      </c>
      <c r="Q3054">
        <f t="shared" si="143"/>
        <v>2015</v>
      </c>
      <c r="R3054" t="s">
        <v>8348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 s="12">
        <v>1412222340</v>
      </c>
      <c r="J3055" s="12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141"/>
        <v>41914.165972222225</v>
      </c>
      <c r="P3055" s="10">
        <f t="shared" si="142"/>
        <v>41862.761724537035</v>
      </c>
      <c r="Q3055">
        <f t="shared" si="143"/>
        <v>2014</v>
      </c>
      <c r="R3055" t="s">
        <v>8348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 s="12">
        <v>1425258240</v>
      </c>
      <c r="J3056" s="12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141"/>
        <v>42065.044444444444</v>
      </c>
      <c r="P3056" s="10">
        <f t="shared" si="142"/>
        <v>42027.832800925928</v>
      </c>
      <c r="Q3056">
        <f t="shared" si="143"/>
        <v>2015</v>
      </c>
      <c r="R3056" t="s">
        <v>8348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 s="12">
        <v>1420844390</v>
      </c>
      <c r="J3057" s="12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141"/>
        <v>42013.95821759259</v>
      </c>
      <c r="P3057" s="10">
        <f t="shared" si="142"/>
        <v>41953.95821759259</v>
      </c>
      <c r="Q3057">
        <f t="shared" si="143"/>
        <v>2014</v>
      </c>
      <c r="R3057" t="s">
        <v>8348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 s="12">
        <v>1412003784</v>
      </c>
      <c r="J3058" s="12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141"/>
        <v>41911.636388888888</v>
      </c>
      <c r="P3058" s="10">
        <f t="shared" si="142"/>
        <v>41851.636388888888</v>
      </c>
      <c r="Q3058">
        <f t="shared" si="143"/>
        <v>2014</v>
      </c>
      <c r="R3058" t="s">
        <v>8348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 s="12">
        <v>1459694211</v>
      </c>
      <c r="J3059" s="12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141"/>
        <v>42463.608923611115</v>
      </c>
      <c r="P3059" s="10">
        <f t="shared" si="142"/>
        <v>42433.650590277779</v>
      </c>
      <c r="Q3059">
        <f t="shared" si="143"/>
        <v>2016</v>
      </c>
      <c r="R3059" t="s">
        <v>8348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 s="12">
        <v>1463734740</v>
      </c>
      <c r="J3060" s="12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141"/>
        <v>42510.374305555553</v>
      </c>
      <c r="P3060" s="10">
        <f t="shared" si="142"/>
        <v>42460.374305555553</v>
      </c>
      <c r="Q3060">
        <f t="shared" si="143"/>
        <v>2016</v>
      </c>
      <c r="R3060" t="s">
        <v>8348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 s="12">
        <v>1407536846</v>
      </c>
      <c r="J3061" s="12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141"/>
        <v>41859.935717592591</v>
      </c>
      <c r="P3061" s="10">
        <f t="shared" si="142"/>
        <v>41829.935717592591</v>
      </c>
      <c r="Q3061">
        <f t="shared" si="143"/>
        <v>2014</v>
      </c>
      <c r="R3061" t="s">
        <v>8348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 s="12">
        <v>1443422134</v>
      </c>
      <c r="J3062" s="1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141"/>
        <v>42275.274699074071</v>
      </c>
      <c r="P3062" s="10">
        <f t="shared" si="142"/>
        <v>42245.274699074071</v>
      </c>
      <c r="Q3062">
        <f t="shared" si="143"/>
        <v>2015</v>
      </c>
      <c r="R3062" t="s">
        <v>8348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 s="12">
        <v>1407955748</v>
      </c>
      <c r="J3063" s="12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141"/>
        <v>41864.784120370372</v>
      </c>
      <c r="P3063" s="10">
        <f t="shared" si="142"/>
        <v>41834.784120370372</v>
      </c>
      <c r="Q3063">
        <f t="shared" si="143"/>
        <v>2014</v>
      </c>
      <c r="R3063" t="s">
        <v>8348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 s="12">
        <v>1443636000</v>
      </c>
      <c r="J3064" s="12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141"/>
        <v>42277.75</v>
      </c>
      <c r="P3064" s="10">
        <f t="shared" si="142"/>
        <v>42248.535787037035</v>
      </c>
      <c r="Q3064">
        <f t="shared" si="143"/>
        <v>2015</v>
      </c>
      <c r="R3064" t="s">
        <v>8348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 s="12">
        <v>1477174138</v>
      </c>
      <c r="J3065" s="12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141"/>
        <v>42665.922893518524</v>
      </c>
      <c r="P3065" s="10">
        <f t="shared" si="142"/>
        <v>42630.922893518524</v>
      </c>
      <c r="Q3065">
        <f t="shared" si="143"/>
        <v>2016</v>
      </c>
      <c r="R3065" t="s">
        <v>8348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 s="12">
        <v>1448175540</v>
      </c>
      <c r="J3066" s="12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141"/>
        <v>42330.290972222225</v>
      </c>
      <c r="P3066" s="10">
        <f t="shared" si="142"/>
        <v>42299.130162037036</v>
      </c>
      <c r="Q3066">
        <f t="shared" si="143"/>
        <v>2015</v>
      </c>
      <c r="R3066" t="s">
        <v>8348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 s="12">
        <v>1406683172</v>
      </c>
      <c r="J3067" s="12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141"/>
        <v>41850.055231481485</v>
      </c>
      <c r="P3067" s="10">
        <f t="shared" si="142"/>
        <v>41825.055231481485</v>
      </c>
      <c r="Q3067">
        <f t="shared" si="143"/>
        <v>2014</v>
      </c>
      <c r="R3067" t="s">
        <v>8348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 s="12">
        <v>1468128537</v>
      </c>
      <c r="J3068" s="12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141"/>
        <v>42561.228437500002</v>
      </c>
      <c r="P3068" s="10">
        <f t="shared" si="142"/>
        <v>42531.228437500002</v>
      </c>
      <c r="Q3068">
        <f t="shared" si="143"/>
        <v>2016</v>
      </c>
      <c r="R3068" t="s">
        <v>8348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 s="12">
        <v>1441837879</v>
      </c>
      <c r="J3069" s="12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141"/>
        <v>42256.938414351855</v>
      </c>
      <c r="P3069" s="10">
        <f t="shared" si="142"/>
        <v>42226.938414351855</v>
      </c>
      <c r="Q3069">
        <f t="shared" si="143"/>
        <v>2015</v>
      </c>
      <c r="R3069" t="s">
        <v>8348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 s="12">
        <v>1445013352</v>
      </c>
      <c r="J3070" s="12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141"/>
        <v>42293.691574074073</v>
      </c>
      <c r="P3070" s="10">
        <f t="shared" si="142"/>
        <v>42263.691574074073</v>
      </c>
      <c r="Q3070">
        <f t="shared" si="143"/>
        <v>2015</v>
      </c>
      <c r="R3070" t="s">
        <v>8348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 s="12">
        <v>1418587234</v>
      </c>
      <c r="J3071" s="12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141"/>
        <v>41987.833726851852</v>
      </c>
      <c r="P3071" s="10">
        <f t="shared" si="142"/>
        <v>41957.833726851852</v>
      </c>
      <c r="Q3071">
        <f t="shared" si="143"/>
        <v>2014</v>
      </c>
      <c r="R3071" t="s">
        <v>8348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 s="12">
        <v>1481132169</v>
      </c>
      <c r="J3072" s="1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141"/>
        <v>42711.733437499999</v>
      </c>
      <c r="P3072" s="10">
        <f t="shared" si="142"/>
        <v>42690.733437499999</v>
      </c>
      <c r="Q3072">
        <f t="shared" si="143"/>
        <v>2016</v>
      </c>
      <c r="R3072" t="s">
        <v>8348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 s="12">
        <v>1429595940</v>
      </c>
      <c r="J3073" s="12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141"/>
        <v>42115.249305555553</v>
      </c>
      <c r="P3073" s="10">
        <f t="shared" si="142"/>
        <v>42097.732418981483</v>
      </c>
      <c r="Q3073">
        <f t="shared" si="143"/>
        <v>2015</v>
      </c>
      <c r="R3073" t="s">
        <v>8348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 s="12">
        <v>1477791960</v>
      </c>
      <c r="J3074" s="12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141"/>
        <v>42673.073611111111</v>
      </c>
      <c r="P3074" s="10">
        <f t="shared" si="142"/>
        <v>42658.690532407403</v>
      </c>
      <c r="Q3074">
        <f t="shared" si="143"/>
        <v>2016</v>
      </c>
      <c r="R3074" t="s">
        <v>8348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 s="12">
        <v>1434309540</v>
      </c>
      <c r="J3075" s="12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144">DATE(1970,1,1)+I3075/86400</f>
        <v>42169.804861111115</v>
      </c>
      <c r="P3075" s="10">
        <f t="shared" ref="P3075:P3138" si="145">DATE(1970,1,1)+J3075/86400</f>
        <v>42111.684027777781</v>
      </c>
      <c r="Q3075">
        <f t="shared" ref="Q3075:Q3138" si="146">YEAR(P:P)</f>
        <v>2015</v>
      </c>
      <c r="R3075" t="s">
        <v>8348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 s="12">
        <v>1457617359</v>
      </c>
      <c r="J3076" s="12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144"/>
        <v>42439.571284722224</v>
      </c>
      <c r="P3076" s="10">
        <f t="shared" si="145"/>
        <v>42409.571284722224</v>
      </c>
      <c r="Q3076">
        <f t="shared" si="146"/>
        <v>2016</v>
      </c>
      <c r="R3076" t="s">
        <v>8348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 s="12">
        <v>1471573640</v>
      </c>
      <c r="J3077" s="12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144"/>
        <v>42601.102314814816</v>
      </c>
      <c r="P3077" s="10">
        <f t="shared" si="145"/>
        <v>42551.102314814816</v>
      </c>
      <c r="Q3077">
        <f t="shared" si="146"/>
        <v>2016</v>
      </c>
      <c r="R3077" t="s">
        <v>8348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 s="12">
        <v>1444405123</v>
      </c>
      <c r="J3078" s="12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144"/>
        <v>42286.651886574073</v>
      </c>
      <c r="P3078" s="10">
        <f t="shared" si="145"/>
        <v>42226.651886574073</v>
      </c>
      <c r="Q3078">
        <f t="shared" si="146"/>
        <v>2015</v>
      </c>
      <c r="R3078" t="s">
        <v>8348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 s="12">
        <v>1488495478</v>
      </c>
      <c r="J3079" s="12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144"/>
        <v>42796.956921296296</v>
      </c>
      <c r="P3079" s="10">
        <f t="shared" si="145"/>
        <v>42766.956921296296</v>
      </c>
      <c r="Q3079">
        <f t="shared" si="146"/>
        <v>2017</v>
      </c>
      <c r="R3079" t="s">
        <v>8348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 s="12">
        <v>1424920795</v>
      </c>
      <c r="J3080" s="12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144"/>
        <v>42061.138831018514</v>
      </c>
      <c r="P3080" s="10">
        <f t="shared" si="145"/>
        <v>42031.138831018514</v>
      </c>
      <c r="Q3080">
        <f t="shared" si="146"/>
        <v>2015</v>
      </c>
      <c r="R3080" t="s">
        <v>8348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 s="12">
        <v>1427040435</v>
      </c>
      <c r="J3081" s="12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144"/>
        <v>42085.671701388885</v>
      </c>
      <c r="P3081" s="10">
        <f t="shared" si="145"/>
        <v>42055.713368055556</v>
      </c>
      <c r="Q3081">
        <f t="shared" si="146"/>
        <v>2015</v>
      </c>
      <c r="R3081" t="s">
        <v>8348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 s="12">
        <v>1419644444</v>
      </c>
      <c r="J3082" s="1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144"/>
        <v>42000.0699537037</v>
      </c>
      <c r="P3082" s="10">
        <f t="shared" si="145"/>
        <v>41940.028287037036</v>
      </c>
      <c r="Q3082">
        <f t="shared" si="146"/>
        <v>2014</v>
      </c>
      <c r="R3082" t="s">
        <v>8348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 s="12">
        <v>1442722891</v>
      </c>
      <c r="J3083" s="12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144"/>
        <v>42267.181608796294</v>
      </c>
      <c r="P3083" s="10">
        <f t="shared" si="145"/>
        <v>42237.181608796294</v>
      </c>
      <c r="Q3083">
        <f t="shared" si="146"/>
        <v>2015</v>
      </c>
      <c r="R3083" t="s">
        <v>8348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 s="12">
        <v>1447628946</v>
      </c>
      <c r="J3084" s="12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144"/>
        <v>42323.96465277778</v>
      </c>
      <c r="P3084" s="10">
        <f t="shared" si="145"/>
        <v>42293.922986111109</v>
      </c>
      <c r="Q3084">
        <f t="shared" si="146"/>
        <v>2015</v>
      </c>
      <c r="R3084" t="s">
        <v>8348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 s="12">
        <v>1409547600</v>
      </c>
      <c r="J3085" s="12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144"/>
        <v>41883.208333333336</v>
      </c>
      <c r="P3085" s="10">
        <f t="shared" si="145"/>
        <v>41853.563402777778</v>
      </c>
      <c r="Q3085">
        <f t="shared" si="146"/>
        <v>2014</v>
      </c>
      <c r="R3085" t="s">
        <v>8348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 s="12">
        <v>1430851680</v>
      </c>
      <c r="J3086" s="12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144"/>
        <v>42129.783333333333</v>
      </c>
      <c r="P3086" s="10">
        <f t="shared" si="145"/>
        <v>42100.723738425921</v>
      </c>
      <c r="Q3086">
        <f t="shared" si="146"/>
        <v>2015</v>
      </c>
      <c r="R3086" t="s">
        <v>8348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 s="12">
        <v>1443561159</v>
      </c>
      <c r="J3087" s="12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144"/>
        <v>42276.883784722224</v>
      </c>
      <c r="P3087" s="10">
        <f t="shared" si="145"/>
        <v>42246.883784722224</v>
      </c>
      <c r="Q3087">
        <f t="shared" si="146"/>
        <v>2015</v>
      </c>
      <c r="R3087" t="s">
        <v>8348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 s="12">
        <v>1439827559</v>
      </c>
      <c r="J3088" s="12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144"/>
        <v>42233.67082175926</v>
      </c>
      <c r="P3088" s="10">
        <f t="shared" si="145"/>
        <v>42173.67082175926</v>
      </c>
      <c r="Q3088">
        <f t="shared" si="146"/>
        <v>2015</v>
      </c>
      <c r="R3088" t="s">
        <v>8348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 s="12">
        <v>1482294990</v>
      </c>
      <c r="J3089" s="12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144"/>
        <v>42725.192013888889</v>
      </c>
      <c r="P3089" s="10">
        <f t="shared" si="145"/>
        <v>42665.150347222225</v>
      </c>
      <c r="Q3089">
        <f t="shared" si="146"/>
        <v>2016</v>
      </c>
      <c r="R3089" t="s">
        <v>8348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 s="12">
        <v>1420724460</v>
      </c>
      <c r="J3090" s="12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144"/>
        <v>42012.570138888885</v>
      </c>
      <c r="P3090" s="10">
        <f t="shared" si="145"/>
        <v>41981.57230324074</v>
      </c>
      <c r="Q3090">
        <f t="shared" si="146"/>
        <v>2014</v>
      </c>
      <c r="R3090" t="s">
        <v>8348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 s="12">
        <v>1468029540</v>
      </c>
      <c r="J3091" s="12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144"/>
        <v>42560.082638888889</v>
      </c>
      <c r="P3091" s="10">
        <f t="shared" si="145"/>
        <v>42528.542627314819</v>
      </c>
      <c r="Q3091">
        <f t="shared" si="146"/>
        <v>2016</v>
      </c>
      <c r="R3091" t="s">
        <v>8348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 s="12">
        <v>1430505545</v>
      </c>
      <c r="J3092" s="1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144"/>
        <v>42125.777141203704</v>
      </c>
      <c r="P3092" s="10">
        <f t="shared" si="145"/>
        <v>42065.818807870368</v>
      </c>
      <c r="Q3092">
        <f t="shared" si="146"/>
        <v>2015</v>
      </c>
      <c r="R3092" t="s">
        <v>8348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 s="12">
        <v>1471214743</v>
      </c>
      <c r="J3093" s="12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144"/>
        <v>42596.948414351849</v>
      </c>
      <c r="P3093" s="10">
        <f t="shared" si="145"/>
        <v>42566.948414351849</v>
      </c>
      <c r="Q3093">
        <f t="shared" si="146"/>
        <v>2016</v>
      </c>
      <c r="R3093" t="s">
        <v>8348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 s="12">
        <v>1444946400</v>
      </c>
      <c r="J3094" s="12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144"/>
        <v>42292.916666666672</v>
      </c>
      <c r="P3094" s="10">
        <f t="shared" si="145"/>
        <v>42255.619351851856</v>
      </c>
      <c r="Q3094">
        <f t="shared" si="146"/>
        <v>2015</v>
      </c>
      <c r="R3094" t="s">
        <v>8348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 s="12">
        <v>1401595140</v>
      </c>
      <c r="J3095" s="12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144"/>
        <v>41791.165972222225</v>
      </c>
      <c r="P3095" s="10">
        <f t="shared" si="145"/>
        <v>41760.909039351856</v>
      </c>
      <c r="Q3095">
        <f t="shared" si="146"/>
        <v>2014</v>
      </c>
      <c r="R3095" t="s">
        <v>8348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 s="12">
        <v>1442775956</v>
      </c>
      <c r="J3096" s="12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144"/>
        <v>42267.795787037037</v>
      </c>
      <c r="P3096" s="10">
        <f t="shared" si="145"/>
        <v>42207.795787037037</v>
      </c>
      <c r="Q3096">
        <f t="shared" si="146"/>
        <v>2015</v>
      </c>
      <c r="R3096" t="s">
        <v>8348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 s="12">
        <v>1470011780</v>
      </c>
      <c r="J3097" s="12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144"/>
        <v>42583.025231481486</v>
      </c>
      <c r="P3097" s="10">
        <f t="shared" si="145"/>
        <v>42523.025231481486</v>
      </c>
      <c r="Q3097">
        <f t="shared" si="146"/>
        <v>2016</v>
      </c>
      <c r="R3097" t="s">
        <v>8348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 s="12">
        <v>1432151326</v>
      </c>
      <c r="J3098" s="12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144"/>
        <v>42144.825532407413</v>
      </c>
      <c r="P3098" s="10">
        <f t="shared" si="145"/>
        <v>42114.825532407413</v>
      </c>
      <c r="Q3098">
        <f t="shared" si="146"/>
        <v>2015</v>
      </c>
      <c r="R3098" t="s">
        <v>8348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 s="12">
        <v>1475848800</v>
      </c>
      <c r="J3099" s="12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144"/>
        <v>42650.583333333328</v>
      </c>
      <c r="P3099" s="10">
        <f t="shared" si="145"/>
        <v>42629.503483796296</v>
      </c>
      <c r="Q3099">
        <f t="shared" si="146"/>
        <v>2016</v>
      </c>
      <c r="R3099" t="s">
        <v>8348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 s="12">
        <v>1454890620</v>
      </c>
      <c r="J3100" s="12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144"/>
        <v>42408.01180555555</v>
      </c>
      <c r="P3100" s="10">
        <f t="shared" si="145"/>
        <v>42359.792233796295</v>
      </c>
      <c r="Q3100">
        <f t="shared" si="146"/>
        <v>2015</v>
      </c>
      <c r="R3100" t="s">
        <v>8348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 s="12">
        <v>1455251591</v>
      </c>
      <c r="J3101" s="12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144"/>
        <v>42412.189710648148</v>
      </c>
      <c r="P3101" s="10">
        <f t="shared" si="145"/>
        <v>42382.189710648148</v>
      </c>
      <c r="Q3101">
        <f t="shared" si="146"/>
        <v>2016</v>
      </c>
      <c r="R3101" t="s">
        <v>8348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 s="12">
        <v>1413816975</v>
      </c>
      <c r="J3102" s="1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144"/>
        <v>41932.622395833336</v>
      </c>
      <c r="P3102" s="10">
        <f t="shared" si="145"/>
        <v>41902.622395833336</v>
      </c>
      <c r="Q3102">
        <f t="shared" si="146"/>
        <v>2014</v>
      </c>
      <c r="R3102" t="s">
        <v>8348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 s="12">
        <v>1437033360</v>
      </c>
      <c r="J3103" s="12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144"/>
        <v>42201.330555555556</v>
      </c>
      <c r="P3103" s="10">
        <f t="shared" si="145"/>
        <v>42171.383530092593</v>
      </c>
      <c r="Q3103">
        <f t="shared" si="146"/>
        <v>2015</v>
      </c>
      <c r="R3103" t="s">
        <v>8348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 s="12">
        <v>1471939818</v>
      </c>
      <c r="J3104" s="12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144"/>
        <v>42605.340486111112</v>
      </c>
      <c r="P3104" s="10">
        <f t="shared" si="145"/>
        <v>42555.340486111112</v>
      </c>
      <c r="Q3104">
        <f t="shared" si="146"/>
        <v>2016</v>
      </c>
      <c r="R3104" t="s">
        <v>8348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 s="12">
        <v>1434080706</v>
      </c>
      <c r="J3105" s="12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144"/>
        <v>42167.156319444446</v>
      </c>
      <c r="P3105" s="10">
        <f t="shared" si="145"/>
        <v>42107.156319444446</v>
      </c>
      <c r="Q3105">
        <f t="shared" si="146"/>
        <v>2015</v>
      </c>
      <c r="R3105" t="s">
        <v>8348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 s="12">
        <v>1422928800</v>
      </c>
      <c r="J3106" s="12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144"/>
        <v>42038.083333333328</v>
      </c>
      <c r="P3106" s="10">
        <f t="shared" si="145"/>
        <v>42006.908692129626</v>
      </c>
      <c r="Q3106">
        <f t="shared" si="146"/>
        <v>2015</v>
      </c>
      <c r="R3106" t="s">
        <v>8348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 s="12">
        <v>1413694800</v>
      </c>
      <c r="J3107" s="12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144"/>
        <v>41931.208333333336</v>
      </c>
      <c r="P3107" s="10">
        <f t="shared" si="145"/>
        <v>41876.718935185185</v>
      </c>
      <c r="Q3107">
        <f t="shared" si="146"/>
        <v>2014</v>
      </c>
      <c r="R3107" t="s">
        <v>8348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 s="12">
        <v>1442440800</v>
      </c>
      <c r="J3108" s="12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144"/>
        <v>42263.916666666672</v>
      </c>
      <c r="P3108" s="10">
        <f t="shared" si="145"/>
        <v>42241.429120370369</v>
      </c>
      <c r="Q3108">
        <f t="shared" si="146"/>
        <v>2015</v>
      </c>
      <c r="R3108" t="s">
        <v>8348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 s="12">
        <v>1431372751</v>
      </c>
      <c r="J3109" s="12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144"/>
        <v>42135.814247685186</v>
      </c>
      <c r="P3109" s="10">
        <f t="shared" si="145"/>
        <v>42128.814247685186</v>
      </c>
      <c r="Q3109">
        <f t="shared" si="146"/>
        <v>2015</v>
      </c>
      <c r="R3109" t="s">
        <v>8348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 s="12">
        <v>1430234394</v>
      </c>
      <c r="J3110" s="12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144"/>
        <v>42122.638819444444</v>
      </c>
      <c r="P3110" s="10">
        <f t="shared" si="145"/>
        <v>42062.680486111116</v>
      </c>
      <c r="Q3110">
        <f t="shared" si="146"/>
        <v>2015</v>
      </c>
      <c r="R3110" t="s">
        <v>8348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 s="12">
        <v>1409194810</v>
      </c>
      <c r="J3111" s="12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144"/>
        <v>41879.125115740739</v>
      </c>
      <c r="P3111" s="10">
        <f t="shared" si="145"/>
        <v>41844.125115740739</v>
      </c>
      <c r="Q3111">
        <f t="shared" si="146"/>
        <v>2014</v>
      </c>
      <c r="R3111" t="s">
        <v>8348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 s="12">
        <v>1487465119</v>
      </c>
      <c r="J3112" s="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144"/>
        <v>42785.031469907408</v>
      </c>
      <c r="P3112" s="10">
        <f t="shared" si="145"/>
        <v>42745.031469907408</v>
      </c>
      <c r="Q3112">
        <f t="shared" si="146"/>
        <v>2017</v>
      </c>
      <c r="R3112" t="s">
        <v>8348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 s="12">
        <v>1412432220</v>
      </c>
      <c r="J3113" s="12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144"/>
        <v>41916.595138888893</v>
      </c>
      <c r="P3113" s="10">
        <f t="shared" si="145"/>
        <v>41885.595138888893</v>
      </c>
      <c r="Q3113">
        <f t="shared" si="146"/>
        <v>2014</v>
      </c>
      <c r="R3113" t="s">
        <v>8348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 s="12">
        <v>1477968934</v>
      </c>
      <c r="J3114" s="12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144"/>
        <v>42675.121921296297</v>
      </c>
      <c r="P3114" s="10">
        <f t="shared" si="145"/>
        <v>42615.121921296297</v>
      </c>
      <c r="Q3114">
        <f t="shared" si="146"/>
        <v>2016</v>
      </c>
      <c r="R3114" t="s">
        <v>8348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 s="12">
        <v>1429291982</v>
      </c>
      <c r="J3115" s="12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144"/>
        <v>42111.731273148151</v>
      </c>
      <c r="P3115" s="10">
        <f t="shared" si="145"/>
        <v>42081.731273148151</v>
      </c>
      <c r="Q3115">
        <f t="shared" si="146"/>
        <v>2015</v>
      </c>
      <c r="R3115" t="s">
        <v>8348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 s="12">
        <v>1411312250</v>
      </c>
      <c r="J3116" s="12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144"/>
        <v>41903.632523148146</v>
      </c>
      <c r="P3116" s="10">
        <f t="shared" si="145"/>
        <v>41843.632523148146</v>
      </c>
      <c r="Q3116">
        <f t="shared" si="146"/>
        <v>2014</v>
      </c>
      <c r="R3116" t="s">
        <v>8348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 s="12">
        <v>1465123427</v>
      </c>
      <c r="J3117" s="12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144"/>
        <v>42526.447071759263</v>
      </c>
      <c r="P3117" s="10">
        <f t="shared" si="145"/>
        <v>42496.447071759263</v>
      </c>
      <c r="Q3117">
        <f t="shared" si="146"/>
        <v>2016</v>
      </c>
      <c r="R3117" t="s">
        <v>8348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 s="12">
        <v>1427890925</v>
      </c>
      <c r="J3118" s="12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144"/>
        <v>42095.515335648146</v>
      </c>
      <c r="P3118" s="10">
        <f t="shared" si="145"/>
        <v>42081.515335648146</v>
      </c>
      <c r="Q3118">
        <f t="shared" si="146"/>
        <v>2015</v>
      </c>
      <c r="R3118" t="s">
        <v>8348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 s="12">
        <v>1464354720</v>
      </c>
      <c r="J3119" s="12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144"/>
        <v>42517.55</v>
      </c>
      <c r="P3119" s="10">
        <f t="shared" si="145"/>
        <v>42509.374537037038</v>
      </c>
      <c r="Q3119">
        <f t="shared" si="146"/>
        <v>2016</v>
      </c>
      <c r="R3119" t="s">
        <v>8348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 s="12">
        <v>1467473723</v>
      </c>
      <c r="J3120" s="12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144"/>
        <v>42553.649571759262</v>
      </c>
      <c r="P3120" s="10">
        <f t="shared" si="145"/>
        <v>42534.649571759262</v>
      </c>
      <c r="Q3120">
        <f t="shared" si="146"/>
        <v>2016</v>
      </c>
      <c r="R3120" t="s">
        <v>8348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 s="12">
        <v>1427414732</v>
      </c>
      <c r="J3121" s="12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144"/>
        <v>42090.003842592589</v>
      </c>
      <c r="P3121" s="10">
        <f t="shared" si="145"/>
        <v>42060.04550925926</v>
      </c>
      <c r="Q3121">
        <f t="shared" si="146"/>
        <v>2015</v>
      </c>
      <c r="R3121" t="s">
        <v>8348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 s="12">
        <v>1462484196</v>
      </c>
      <c r="J3122" s="1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144"/>
        <v>42495.900416666671</v>
      </c>
      <c r="P3122" s="10">
        <f t="shared" si="145"/>
        <v>42435.942083333328</v>
      </c>
      <c r="Q3122">
        <f t="shared" si="146"/>
        <v>2016</v>
      </c>
      <c r="R3122" t="s">
        <v>8348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 s="12">
        <v>1411748335</v>
      </c>
      <c r="J3123" s="12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144"/>
        <v>41908.679803240739</v>
      </c>
      <c r="P3123" s="10">
        <f t="shared" si="145"/>
        <v>41848.679803240739</v>
      </c>
      <c r="Q3123">
        <f t="shared" si="146"/>
        <v>2014</v>
      </c>
      <c r="R3123" t="s">
        <v>8348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 s="12">
        <v>1478733732</v>
      </c>
      <c r="J3124" s="12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144"/>
        <v>42683.973750000005</v>
      </c>
      <c r="P3124" s="10">
        <f t="shared" si="145"/>
        <v>42678.932083333333</v>
      </c>
      <c r="Q3124">
        <f t="shared" si="146"/>
        <v>2016</v>
      </c>
      <c r="R3124" t="s">
        <v>8348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 s="12">
        <v>1468108198</v>
      </c>
      <c r="J3125" s="12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144"/>
        <v>42560.993032407408</v>
      </c>
      <c r="P3125" s="10">
        <f t="shared" si="145"/>
        <v>42530.993032407408</v>
      </c>
      <c r="Q3125">
        <f t="shared" si="146"/>
        <v>2016</v>
      </c>
      <c r="R3125" t="s">
        <v>8348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 s="12">
        <v>1422902601</v>
      </c>
      <c r="J3126" s="12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144"/>
        <v>42037.780104166668</v>
      </c>
      <c r="P3126" s="10">
        <f t="shared" si="145"/>
        <v>41977.780104166668</v>
      </c>
      <c r="Q3126">
        <f t="shared" si="146"/>
        <v>2014</v>
      </c>
      <c r="R3126" t="s">
        <v>8348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 s="12">
        <v>1452142672</v>
      </c>
      <c r="J3127" s="12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144"/>
        <v>42376.20685185185</v>
      </c>
      <c r="P3127" s="10">
        <f t="shared" si="145"/>
        <v>42346.20685185185</v>
      </c>
      <c r="Q3127">
        <f t="shared" si="146"/>
        <v>2015</v>
      </c>
      <c r="R3127" t="s">
        <v>8348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 s="12">
        <v>1459121162</v>
      </c>
      <c r="J3128" s="12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144"/>
        <v>42456.976412037038</v>
      </c>
      <c r="P3128" s="10">
        <f t="shared" si="145"/>
        <v>42427.018078703702</v>
      </c>
      <c r="Q3128">
        <f t="shared" si="146"/>
        <v>2016</v>
      </c>
      <c r="R3128" t="s">
        <v>8348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 s="12">
        <v>1425242029</v>
      </c>
      <c r="J3129" s="12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144"/>
        <v>42064.856817129628</v>
      </c>
      <c r="P3129" s="10">
        <f t="shared" si="145"/>
        <v>42034.856817129628</v>
      </c>
      <c r="Q3129">
        <f t="shared" si="146"/>
        <v>2015</v>
      </c>
      <c r="R3129" t="s">
        <v>8348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 s="12">
        <v>1489690141</v>
      </c>
      <c r="J3130" s="12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144"/>
        <v>42810.784039351856</v>
      </c>
      <c r="P3130" s="10">
        <f t="shared" si="145"/>
        <v>42780.825706018513</v>
      </c>
      <c r="Q3130">
        <f t="shared" si="146"/>
        <v>2017</v>
      </c>
      <c r="R3130" t="s">
        <v>8348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 s="12">
        <v>1492542819</v>
      </c>
      <c r="J3131" s="12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144"/>
        <v>42843.801145833335</v>
      </c>
      <c r="P3131" s="10">
        <f t="shared" si="145"/>
        <v>42803.842812499999</v>
      </c>
      <c r="Q3131">
        <f t="shared" si="146"/>
        <v>2017</v>
      </c>
      <c r="R3131" t="s">
        <v>8348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 s="12">
        <v>1492145940</v>
      </c>
      <c r="J3132" s="1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144"/>
        <v>42839.207638888889</v>
      </c>
      <c r="P3132" s="10">
        <f t="shared" si="145"/>
        <v>42808.640231481477</v>
      </c>
      <c r="Q3132">
        <f t="shared" si="146"/>
        <v>2017</v>
      </c>
      <c r="R3132" t="s">
        <v>8348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 s="12">
        <v>1491656045</v>
      </c>
      <c r="J3133" s="12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144"/>
        <v>42833.537557870368</v>
      </c>
      <c r="P3133" s="10">
        <f t="shared" si="145"/>
        <v>42803.579224537039</v>
      </c>
      <c r="Q3133">
        <f t="shared" si="146"/>
        <v>2017</v>
      </c>
      <c r="R3133" t="s">
        <v>8348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 s="12">
        <v>1492759460</v>
      </c>
      <c r="J3134" s="12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144"/>
        <v>42846.308564814812</v>
      </c>
      <c r="P3134" s="10">
        <f t="shared" si="145"/>
        <v>42786.350231481483</v>
      </c>
      <c r="Q3134">
        <f t="shared" si="146"/>
        <v>2017</v>
      </c>
      <c r="R3134" t="s">
        <v>8348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 s="12">
        <v>1490358834</v>
      </c>
      <c r="J3135" s="12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144"/>
        <v>42818.523541666669</v>
      </c>
      <c r="P3135" s="10">
        <f t="shared" si="145"/>
        <v>42788.565208333333</v>
      </c>
      <c r="Q3135">
        <f t="shared" si="146"/>
        <v>2017</v>
      </c>
      <c r="R3135" t="s">
        <v>8348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 s="12">
        <v>1490631419</v>
      </c>
      <c r="J3136" s="12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144"/>
        <v>42821.678460648152</v>
      </c>
      <c r="P3136" s="10">
        <f t="shared" si="145"/>
        <v>42800.720127314809</v>
      </c>
      <c r="Q3136">
        <f t="shared" si="146"/>
        <v>2017</v>
      </c>
      <c r="R3136" t="s">
        <v>8348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 s="12">
        <v>1491277121</v>
      </c>
      <c r="J3137" s="12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144"/>
        <v>42829.151863425926</v>
      </c>
      <c r="P3137" s="10">
        <f t="shared" si="145"/>
        <v>42807.151863425926</v>
      </c>
      <c r="Q3137">
        <f t="shared" si="146"/>
        <v>2017</v>
      </c>
      <c r="R3137" t="s">
        <v>8348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 s="12">
        <v>1491001140</v>
      </c>
      <c r="J3138" s="12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144"/>
        <v>42825.957638888889</v>
      </c>
      <c r="P3138" s="10">
        <f t="shared" si="145"/>
        <v>42789.462430555555</v>
      </c>
      <c r="Q3138">
        <f t="shared" si="146"/>
        <v>2017</v>
      </c>
      <c r="R3138" t="s">
        <v>8348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 s="12">
        <v>1493838720</v>
      </c>
      <c r="J3139" s="12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147">DATE(1970,1,1)+I3139/86400</f>
        <v>42858.8</v>
      </c>
      <c r="P3139" s="10">
        <f t="shared" ref="P3139:P3202" si="148">DATE(1970,1,1)+J3139/86400</f>
        <v>42807.885057870371</v>
      </c>
      <c r="Q3139">
        <f t="shared" ref="Q3139:Q3202" si="149">YEAR(P:P)</f>
        <v>2017</v>
      </c>
      <c r="R3139" t="s">
        <v>8348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 s="12">
        <v>1491233407</v>
      </c>
      <c r="J3140" s="12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147"/>
        <v>42828.645914351851</v>
      </c>
      <c r="P3140" s="10">
        <f t="shared" si="148"/>
        <v>42809.645914351851</v>
      </c>
      <c r="Q3140">
        <f t="shared" si="149"/>
        <v>2017</v>
      </c>
      <c r="R3140" t="s">
        <v>8348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 s="12">
        <v>1490416380</v>
      </c>
      <c r="J3141" s="12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147"/>
        <v>42819.189583333333</v>
      </c>
      <c r="P3141" s="10">
        <f t="shared" si="148"/>
        <v>42785.270370370374</v>
      </c>
      <c r="Q3141">
        <f t="shared" si="149"/>
        <v>2017</v>
      </c>
      <c r="R3141" t="s">
        <v>8348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 s="12">
        <v>1491581703</v>
      </c>
      <c r="J3142" s="1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147"/>
        <v>42832.677118055552</v>
      </c>
      <c r="P3142" s="10">
        <f t="shared" si="148"/>
        <v>42802.718784722223</v>
      </c>
      <c r="Q3142">
        <f t="shared" si="149"/>
        <v>2017</v>
      </c>
      <c r="R3142" t="s">
        <v>8348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 s="12">
        <v>1492372800</v>
      </c>
      <c r="J3143" s="12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147"/>
        <v>42841.833333333328</v>
      </c>
      <c r="P3143" s="10">
        <f t="shared" si="148"/>
        <v>42800.753333333334</v>
      </c>
      <c r="Q3143">
        <f t="shared" si="149"/>
        <v>2017</v>
      </c>
      <c r="R3143" t="s">
        <v>8348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 s="12">
        <v>1489922339</v>
      </c>
      <c r="J3144" s="12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147"/>
        <v>42813.471516203703</v>
      </c>
      <c r="P3144" s="10">
        <f t="shared" si="148"/>
        <v>42783.513182870374</v>
      </c>
      <c r="Q3144">
        <f t="shared" si="149"/>
        <v>2017</v>
      </c>
      <c r="R3144" t="s">
        <v>8348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 s="12">
        <v>1491726956</v>
      </c>
      <c r="J3145" s="12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147"/>
        <v>42834.358287037037</v>
      </c>
      <c r="P3145" s="10">
        <f t="shared" si="148"/>
        <v>42808.358287037037</v>
      </c>
      <c r="Q3145">
        <f t="shared" si="149"/>
        <v>2017</v>
      </c>
      <c r="R3145" t="s">
        <v>8348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 s="12">
        <v>1489903200</v>
      </c>
      <c r="J3146" s="12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147"/>
        <v>42813.25</v>
      </c>
      <c r="P3146" s="10">
        <f t="shared" si="148"/>
        <v>42796.538275462968</v>
      </c>
      <c r="Q3146">
        <f t="shared" si="149"/>
        <v>2017</v>
      </c>
      <c r="R3146" t="s">
        <v>8348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 s="12">
        <v>1490659134</v>
      </c>
      <c r="J3147" s="12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147"/>
        <v>42821.999236111107</v>
      </c>
      <c r="P3147" s="10">
        <f t="shared" si="148"/>
        <v>42762.040902777779</v>
      </c>
      <c r="Q3147">
        <f t="shared" si="149"/>
        <v>2017</v>
      </c>
      <c r="R3147" t="s">
        <v>8348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 s="12">
        <v>1492356166</v>
      </c>
      <c r="J3148" s="12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147"/>
        <v>42841.640810185185</v>
      </c>
      <c r="P3148" s="10">
        <f t="shared" si="148"/>
        <v>42796.682476851856</v>
      </c>
      <c r="Q3148">
        <f t="shared" si="149"/>
        <v>2017</v>
      </c>
      <c r="R3148" t="s">
        <v>8348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 s="12">
        <v>1415319355</v>
      </c>
      <c r="J3149" s="12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147"/>
        <v>41950.011053240742</v>
      </c>
      <c r="P3149" s="10">
        <f t="shared" si="148"/>
        <v>41909.96938657407</v>
      </c>
      <c r="Q3149">
        <f t="shared" si="149"/>
        <v>2014</v>
      </c>
      <c r="R3149" t="s">
        <v>8348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 s="12">
        <v>1412136000</v>
      </c>
      <c r="J3150" s="12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147"/>
        <v>41913.166666666664</v>
      </c>
      <c r="P3150" s="10">
        <f t="shared" si="148"/>
        <v>41891.665324074071</v>
      </c>
      <c r="Q3150">
        <f t="shared" si="149"/>
        <v>2014</v>
      </c>
      <c r="R3150" t="s">
        <v>8348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 s="12">
        <v>1354845600</v>
      </c>
      <c r="J3151" s="12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147"/>
        <v>41250.083333333336</v>
      </c>
      <c r="P3151" s="10">
        <f t="shared" si="148"/>
        <v>41226.017361111109</v>
      </c>
      <c r="Q3151">
        <f t="shared" si="149"/>
        <v>2012</v>
      </c>
      <c r="R3151" t="s">
        <v>8348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 s="12">
        <v>1295928000</v>
      </c>
      <c r="J3152" s="1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147"/>
        <v>40568.166666666664</v>
      </c>
      <c r="P3152" s="10">
        <f t="shared" si="148"/>
        <v>40478.263923611114</v>
      </c>
      <c r="Q3152">
        <f t="shared" si="149"/>
        <v>2010</v>
      </c>
      <c r="R3152" t="s">
        <v>8348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 s="12">
        <v>1410379774</v>
      </c>
      <c r="J3153" s="12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147"/>
        <v>41892.83997685185</v>
      </c>
      <c r="P3153" s="10">
        <f t="shared" si="148"/>
        <v>41862.83997685185</v>
      </c>
      <c r="Q3153">
        <f t="shared" si="149"/>
        <v>2014</v>
      </c>
      <c r="R3153" t="s">
        <v>8348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 s="12">
        <v>1383425367</v>
      </c>
      <c r="J3154" s="12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147"/>
        <v>41580.867673611108</v>
      </c>
      <c r="P3154" s="10">
        <f t="shared" si="148"/>
        <v>41550.867673611108</v>
      </c>
      <c r="Q3154">
        <f t="shared" si="149"/>
        <v>2013</v>
      </c>
      <c r="R3154" t="s">
        <v>8348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 s="12">
        <v>1304225940</v>
      </c>
      <c r="J3155" s="12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147"/>
        <v>40664.207638888889</v>
      </c>
      <c r="P3155" s="10">
        <f t="shared" si="148"/>
        <v>40633.154363425929</v>
      </c>
      <c r="Q3155">
        <f t="shared" si="149"/>
        <v>2011</v>
      </c>
      <c r="R3155" t="s">
        <v>8348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 s="12">
        <v>1333310458</v>
      </c>
      <c r="J3156" s="12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147"/>
        <v>41000.834004629629</v>
      </c>
      <c r="P3156" s="10">
        <f t="shared" si="148"/>
        <v>40970.875671296293</v>
      </c>
      <c r="Q3156">
        <f t="shared" si="149"/>
        <v>2012</v>
      </c>
      <c r="R3156" t="s">
        <v>8348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 s="12">
        <v>1356004725</v>
      </c>
      <c r="J3157" s="12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147"/>
        <v>41263.499131944445</v>
      </c>
      <c r="P3157" s="10">
        <f t="shared" si="148"/>
        <v>41233.499131944445</v>
      </c>
      <c r="Q3157">
        <f t="shared" si="149"/>
        <v>2012</v>
      </c>
      <c r="R3157" t="s">
        <v>8348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 s="12">
        <v>1338591144</v>
      </c>
      <c r="J3158" s="12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147"/>
        <v>41061.953055555554</v>
      </c>
      <c r="P3158" s="10">
        <f t="shared" si="148"/>
        <v>41026.953055555554</v>
      </c>
      <c r="Q3158">
        <f t="shared" si="149"/>
        <v>2012</v>
      </c>
      <c r="R3158" t="s">
        <v>8348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 s="12">
        <v>1405746000</v>
      </c>
      <c r="J3159" s="12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147"/>
        <v>41839.208333333336</v>
      </c>
      <c r="P3159" s="10">
        <f t="shared" si="148"/>
        <v>41829.788252314815</v>
      </c>
      <c r="Q3159">
        <f t="shared" si="149"/>
        <v>2014</v>
      </c>
      <c r="R3159" t="s">
        <v>8348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 s="12">
        <v>1374523752</v>
      </c>
      <c r="J3160" s="12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147"/>
        <v>41477.839722222227</v>
      </c>
      <c r="P3160" s="10">
        <f t="shared" si="148"/>
        <v>41447.839722222227</v>
      </c>
      <c r="Q3160">
        <f t="shared" si="149"/>
        <v>2013</v>
      </c>
      <c r="R3160" t="s">
        <v>8348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 s="12">
        <v>1326927600</v>
      </c>
      <c r="J3161" s="12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147"/>
        <v>40926.958333333336</v>
      </c>
      <c r="P3161" s="10">
        <f t="shared" si="148"/>
        <v>40884.066678240742</v>
      </c>
      <c r="Q3161">
        <f t="shared" si="149"/>
        <v>2011</v>
      </c>
      <c r="R3161" t="s">
        <v>8348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 s="12">
        <v>1407905940</v>
      </c>
      <c r="J3162" s="1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147"/>
        <v>41864.207638888889</v>
      </c>
      <c r="P3162" s="10">
        <f t="shared" si="148"/>
        <v>41841.26489583333</v>
      </c>
      <c r="Q3162">
        <f t="shared" si="149"/>
        <v>2014</v>
      </c>
      <c r="R3162" t="s">
        <v>8348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 s="12">
        <v>1413377522</v>
      </c>
      <c r="J3163" s="12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147"/>
        <v>41927.536134259259</v>
      </c>
      <c r="P3163" s="10">
        <f t="shared" si="148"/>
        <v>41897.536134259259</v>
      </c>
      <c r="Q3163">
        <f t="shared" si="149"/>
        <v>2014</v>
      </c>
      <c r="R3163" t="s">
        <v>8348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 s="12">
        <v>1404698400</v>
      </c>
      <c r="J3164" s="12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147"/>
        <v>41827.083333333336</v>
      </c>
      <c r="P3164" s="10">
        <f t="shared" si="148"/>
        <v>41799.685902777775</v>
      </c>
      <c r="Q3164">
        <f t="shared" si="149"/>
        <v>2014</v>
      </c>
      <c r="R3164" t="s">
        <v>8348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 s="12">
        <v>1402855525</v>
      </c>
      <c r="J3165" s="12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147"/>
        <v>41805.753761574073</v>
      </c>
      <c r="P3165" s="10">
        <f t="shared" si="148"/>
        <v>41775.753761574073</v>
      </c>
      <c r="Q3165">
        <f t="shared" si="149"/>
        <v>2014</v>
      </c>
      <c r="R3165" t="s">
        <v>8348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 s="12">
        <v>1402341615</v>
      </c>
      <c r="J3166" s="12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147"/>
        <v>41799.805729166663</v>
      </c>
      <c r="P3166" s="10">
        <f t="shared" si="148"/>
        <v>41766.805729166663</v>
      </c>
      <c r="Q3166">
        <f t="shared" si="149"/>
        <v>2014</v>
      </c>
      <c r="R3166" t="s">
        <v>8348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 s="12">
        <v>1304395140</v>
      </c>
      <c r="J3167" s="12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147"/>
        <v>40666.165972222225</v>
      </c>
      <c r="P3167" s="10">
        <f t="shared" si="148"/>
        <v>40644.159259259257</v>
      </c>
      <c r="Q3167">
        <f t="shared" si="149"/>
        <v>2011</v>
      </c>
      <c r="R3167" t="s">
        <v>8348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 s="12">
        <v>1416988740</v>
      </c>
      <c r="J3168" s="12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147"/>
        <v>41969.332638888889</v>
      </c>
      <c r="P3168" s="10">
        <f t="shared" si="148"/>
        <v>41940.69158564815</v>
      </c>
      <c r="Q3168">
        <f t="shared" si="149"/>
        <v>2014</v>
      </c>
      <c r="R3168" t="s">
        <v>8348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 s="12">
        <v>1406952781</v>
      </c>
      <c r="J3169" s="12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147"/>
        <v>41853.175706018519</v>
      </c>
      <c r="P3169" s="10">
        <f t="shared" si="148"/>
        <v>41839.175706018519</v>
      </c>
      <c r="Q3169">
        <f t="shared" si="149"/>
        <v>2014</v>
      </c>
      <c r="R3169" t="s">
        <v>8348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 s="12">
        <v>1402696800</v>
      </c>
      <c r="J3170" s="12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147"/>
        <v>41803.916666666664</v>
      </c>
      <c r="P3170" s="10">
        <f t="shared" si="148"/>
        <v>41772.105937500004</v>
      </c>
      <c r="Q3170">
        <f t="shared" si="149"/>
        <v>2014</v>
      </c>
      <c r="R3170" t="s">
        <v>8348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 s="12">
        <v>1386910740</v>
      </c>
      <c r="J3171" s="12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147"/>
        <v>41621.207638888889</v>
      </c>
      <c r="P3171" s="10">
        <f t="shared" si="148"/>
        <v>41591.737974537034</v>
      </c>
      <c r="Q3171">
        <f t="shared" si="149"/>
        <v>2013</v>
      </c>
      <c r="R3171" t="s">
        <v>8348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 s="12">
        <v>1404273600</v>
      </c>
      <c r="J3172" s="1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147"/>
        <v>41822.166666666664</v>
      </c>
      <c r="P3172" s="10">
        <f t="shared" si="148"/>
        <v>41789.080370370371</v>
      </c>
      <c r="Q3172">
        <f t="shared" si="149"/>
        <v>2014</v>
      </c>
      <c r="R3172" t="s">
        <v>8348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 s="12">
        <v>1462545358</v>
      </c>
      <c r="J3173" s="12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147"/>
        <v>42496.608310185184</v>
      </c>
      <c r="P3173" s="10">
        <f t="shared" si="148"/>
        <v>42466.608310185184</v>
      </c>
      <c r="Q3173">
        <f t="shared" si="149"/>
        <v>2016</v>
      </c>
      <c r="R3173" t="s">
        <v>8348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 s="12">
        <v>1329240668</v>
      </c>
      <c r="J3174" s="12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147"/>
        <v>40953.729953703703</v>
      </c>
      <c r="P3174" s="10">
        <f t="shared" si="148"/>
        <v>40923.729953703703</v>
      </c>
      <c r="Q3174">
        <f t="shared" si="149"/>
        <v>2012</v>
      </c>
      <c r="R3174" t="s">
        <v>8348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 s="12">
        <v>1411765492</v>
      </c>
      <c r="J3175" s="12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147"/>
        <v>41908.878379629634</v>
      </c>
      <c r="P3175" s="10">
        <f t="shared" si="148"/>
        <v>41878.878379629634</v>
      </c>
      <c r="Q3175">
        <f t="shared" si="149"/>
        <v>2014</v>
      </c>
      <c r="R3175" t="s">
        <v>8348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 s="12">
        <v>1408999508</v>
      </c>
      <c r="J3176" s="12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147"/>
        <v>41876.864675925928</v>
      </c>
      <c r="P3176" s="10">
        <f t="shared" si="148"/>
        <v>41862.864675925928</v>
      </c>
      <c r="Q3176">
        <f t="shared" si="149"/>
        <v>2014</v>
      </c>
      <c r="R3176" t="s">
        <v>8348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 s="12">
        <v>1297977427</v>
      </c>
      <c r="J3177" s="12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147"/>
        <v>40591.886886574073</v>
      </c>
      <c r="P3177" s="10">
        <f t="shared" si="148"/>
        <v>40531.886886574073</v>
      </c>
      <c r="Q3177">
        <f t="shared" si="149"/>
        <v>2010</v>
      </c>
      <c r="R3177" t="s">
        <v>8348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 s="12">
        <v>1376838000</v>
      </c>
      <c r="J3178" s="12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147"/>
        <v>41504.625</v>
      </c>
      <c r="P3178" s="10">
        <f t="shared" si="148"/>
        <v>41477.930914351848</v>
      </c>
      <c r="Q3178">
        <f t="shared" si="149"/>
        <v>2013</v>
      </c>
      <c r="R3178" t="s">
        <v>8348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 s="12">
        <v>1403366409</v>
      </c>
      <c r="J3179" s="12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147"/>
        <v>41811.666770833333</v>
      </c>
      <c r="P3179" s="10">
        <f t="shared" si="148"/>
        <v>41781.666770833333</v>
      </c>
      <c r="Q3179">
        <f t="shared" si="149"/>
        <v>2014</v>
      </c>
      <c r="R3179" t="s">
        <v>8348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 s="12">
        <v>1405521075</v>
      </c>
      <c r="J3180" s="12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147"/>
        <v>41836.605034722219</v>
      </c>
      <c r="P3180" s="10">
        <f t="shared" si="148"/>
        <v>41806.605034722219</v>
      </c>
      <c r="Q3180">
        <f t="shared" si="149"/>
        <v>2014</v>
      </c>
      <c r="R3180" t="s">
        <v>8348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 s="12">
        <v>1367859071</v>
      </c>
      <c r="J3181" s="12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147"/>
        <v>41400.702210648145</v>
      </c>
      <c r="P3181" s="10">
        <f t="shared" si="148"/>
        <v>41375.702210648145</v>
      </c>
      <c r="Q3181">
        <f t="shared" si="149"/>
        <v>2013</v>
      </c>
      <c r="R3181" t="s">
        <v>8348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 s="12">
        <v>1403258049</v>
      </c>
      <c r="J3182" s="1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147"/>
        <v>41810.412604166668</v>
      </c>
      <c r="P3182" s="10">
        <f t="shared" si="148"/>
        <v>41780.412604166668</v>
      </c>
      <c r="Q3182">
        <f t="shared" si="149"/>
        <v>2014</v>
      </c>
      <c r="R3182" t="s">
        <v>8348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 s="12">
        <v>1402848000</v>
      </c>
      <c r="J3183" s="12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147"/>
        <v>41805.666666666664</v>
      </c>
      <c r="P3183" s="10">
        <f t="shared" si="148"/>
        <v>41779.310034722221</v>
      </c>
      <c r="Q3183">
        <f t="shared" si="149"/>
        <v>2014</v>
      </c>
      <c r="R3183" t="s">
        <v>8348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 s="12">
        <v>1328029200</v>
      </c>
      <c r="J3184" s="12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147"/>
        <v>40939.708333333336</v>
      </c>
      <c r="P3184" s="10">
        <f t="shared" si="148"/>
        <v>40883.949317129627</v>
      </c>
      <c r="Q3184">
        <f t="shared" si="149"/>
        <v>2011</v>
      </c>
      <c r="R3184" t="s">
        <v>8348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 s="12">
        <v>1377284669</v>
      </c>
      <c r="J3185" s="12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147"/>
        <v>41509.79478009259</v>
      </c>
      <c r="P3185" s="10">
        <f t="shared" si="148"/>
        <v>41491.79478009259</v>
      </c>
      <c r="Q3185">
        <f t="shared" si="149"/>
        <v>2013</v>
      </c>
      <c r="R3185" t="s">
        <v>8348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 s="12">
        <v>1404258631</v>
      </c>
      <c r="J3186" s="12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147"/>
        <v>41821.993414351848</v>
      </c>
      <c r="P3186" s="10">
        <f t="shared" si="148"/>
        <v>41791.993414351848</v>
      </c>
      <c r="Q3186">
        <f t="shared" si="149"/>
        <v>2014</v>
      </c>
      <c r="R3186" t="s">
        <v>8348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 s="12">
        <v>1405553241</v>
      </c>
      <c r="J3187" s="12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147"/>
        <v>41836.977326388893</v>
      </c>
      <c r="P3187" s="10">
        <f t="shared" si="148"/>
        <v>41829.977326388893</v>
      </c>
      <c r="Q3187">
        <f t="shared" si="149"/>
        <v>2014</v>
      </c>
      <c r="R3187" t="s">
        <v>8348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 s="12">
        <v>1410901200</v>
      </c>
      <c r="J3188" s="12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147"/>
        <v>41898.875</v>
      </c>
      <c r="P3188" s="10">
        <f t="shared" si="148"/>
        <v>41868.924050925925</v>
      </c>
      <c r="Q3188">
        <f t="shared" si="149"/>
        <v>2014</v>
      </c>
      <c r="R3188" t="s">
        <v>8348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 s="12">
        <v>1407167973</v>
      </c>
      <c r="J3189" s="12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147"/>
        <v>41855.666354166664</v>
      </c>
      <c r="P3189" s="10">
        <f t="shared" si="148"/>
        <v>41835.666354166664</v>
      </c>
      <c r="Q3189">
        <f t="shared" si="149"/>
        <v>2014</v>
      </c>
      <c r="R3189" t="s">
        <v>8348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 s="12">
        <v>1433930302</v>
      </c>
      <c r="J3190" s="12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147"/>
        <v>42165.415532407409</v>
      </c>
      <c r="P3190" s="10">
        <f t="shared" si="148"/>
        <v>42144.415532407409</v>
      </c>
      <c r="Q3190">
        <f t="shared" si="149"/>
        <v>2015</v>
      </c>
      <c r="R3190" t="s">
        <v>8348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 s="12">
        <v>1432455532</v>
      </c>
      <c r="J3191" s="12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147"/>
        <v>42148.346435185187</v>
      </c>
      <c r="P3191" s="10">
        <f t="shared" si="148"/>
        <v>42118.346435185187</v>
      </c>
      <c r="Q3191">
        <f t="shared" si="149"/>
        <v>2015</v>
      </c>
      <c r="R3191" t="s">
        <v>8348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 s="12">
        <v>1481258275</v>
      </c>
      <c r="J3192" s="1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147"/>
        <v>42713.192997685182</v>
      </c>
      <c r="P3192" s="10">
        <f t="shared" si="148"/>
        <v>42683.151331018518</v>
      </c>
      <c r="Q3192">
        <f t="shared" si="149"/>
        <v>2016</v>
      </c>
      <c r="R3192" t="s">
        <v>8348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 s="12">
        <v>1471370869</v>
      </c>
      <c r="J3193" s="12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147"/>
        <v>42598.755428240736</v>
      </c>
      <c r="P3193" s="10">
        <f t="shared" si="148"/>
        <v>42538.755428240736</v>
      </c>
      <c r="Q3193">
        <f t="shared" si="149"/>
        <v>2016</v>
      </c>
      <c r="R3193" t="s">
        <v>8348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 s="12">
        <v>1425160800</v>
      </c>
      <c r="J3194" s="12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147"/>
        <v>42063.916666666672</v>
      </c>
      <c r="P3194" s="10">
        <f t="shared" si="148"/>
        <v>42018.94049768518</v>
      </c>
      <c r="Q3194">
        <f t="shared" si="149"/>
        <v>2015</v>
      </c>
      <c r="R3194" t="s">
        <v>8348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 s="12">
        <v>1424474056</v>
      </c>
      <c r="J3195" s="12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147"/>
        <v>42055.968240740738</v>
      </c>
      <c r="P3195" s="10">
        <f t="shared" si="148"/>
        <v>42010.968240740738</v>
      </c>
      <c r="Q3195">
        <f t="shared" si="149"/>
        <v>2015</v>
      </c>
      <c r="R3195" t="s">
        <v>8348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 s="12">
        <v>1437960598</v>
      </c>
      <c r="J3196" s="12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147"/>
        <v>42212.062476851846</v>
      </c>
      <c r="P3196" s="10">
        <f t="shared" si="148"/>
        <v>42182.062476851846</v>
      </c>
      <c r="Q3196">
        <f t="shared" si="149"/>
        <v>2015</v>
      </c>
      <c r="R3196" t="s">
        <v>8348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 s="12">
        <v>1423750542</v>
      </c>
      <c r="J3197" s="12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147"/>
        <v>42047.594236111108</v>
      </c>
      <c r="P3197" s="10">
        <f t="shared" si="148"/>
        <v>42017.594236111108</v>
      </c>
      <c r="Q3197">
        <f t="shared" si="149"/>
        <v>2015</v>
      </c>
      <c r="R3197" t="s">
        <v>8348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 s="12">
        <v>1438437600</v>
      </c>
      <c r="J3198" s="12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147"/>
        <v>42217.583333333328</v>
      </c>
      <c r="P3198" s="10">
        <f t="shared" si="148"/>
        <v>42157.598090277781</v>
      </c>
      <c r="Q3198">
        <f t="shared" si="149"/>
        <v>2015</v>
      </c>
      <c r="R3198" t="s">
        <v>8348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 s="12">
        <v>1423050618</v>
      </c>
      <c r="J3199" s="12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147"/>
        <v>42039.493263888886</v>
      </c>
      <c r="P3199" s="10">
        <f t="shared" si="148"/>
        <v>42009.493263888886</v>
      </c>
      <c r="Q3199">
        <f t="shared" si="149"/>
        <v>2015</v>
      </c>
      <c r="R3199" t="s">
        <v>8348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 s="12">
        <v>1424081477</v>
      </c>
      <c r="J3200" s="12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147"/>
        <v>42051.424502314811</v>
      </c>
      <c r="P3200" s="10">
        <f t="shared" si="148"/>
        <v>42013.424502314811</v>
      </c>
      <c r="Q3200">
        <f t="shared" si="149"/>
        <v>2015</v>
      </c>
      <c r="R3200" t="s">
        <v>8348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 s="12">
        <v>1410037200</v>
      </c>
      <c r="J3201" s="12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147"/>
        <v>41888.875</v>
      </c>
      <c r="P3201" s="10">
        <f t="shared" si="148"/>
        <v>41858.761782407411</v>
      </c>
      <c r="Q3201">
        <f t="shared" si="149"/>
        <v>2014</v>
      </c>
      <c r="R3201" t="s">
        <v>8348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 s="12">
        <v>1461994440</v>
      </c>
      <c r="J3202" s="1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147"/>
        <v>42490.231944444444</v>
      </c>
      <c r="P3202" s="10">
        <f t="shared" si="148"/>
        <v>42460.320613425924</v>
      </c>
      <c r="Q3202">
        <f t="shared" si="149"/>
        <v>2016</v>
      </c>
      <c r="R3202" t="s">
        <v>8348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 s="12">
        <v>1409509477</v>
      </c>
      <c r="J3203" s="12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150">DATE(1970,1,1)+I3203/86400</f>
        <v>41882.767094907409</v>
      </c>
      <c r="P3203" s="10">
        <f t="shared" ref="P3203:P3266" si="151">DATE(1970,1,1)+J3203/86400</f>
        <v>41861.767094907409</v>
      </c>
      <c r="Q3203">
        <f t="shared" ref="Q3203:Q3266" si="152">YEAR(P:P)</f>
        <v>2014</v>
      </c>
      <c r="R3203" t="s">
        <v>8348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 s="12">
        <v>1450072740</v>
      </c>
      <c r="J3204" s="12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150"/>
        <v>42352.249305555553</v>
      </c>
      <c r="P3204" s="10">
        <f t="shared" si="151"/>
        <v>42293.853541666671</v>
      </c>
      <c r="Q3204">
        <f t="shared" si="152"/>
        <v>2015</v>
      </c>
      <c r="R3204" t="s">
        <v>8348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 s="12">
        <v>1443224622</v>
      </c>
      <c r="J3205" s="12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150"/>
        <v>42272.988680555558</v>
      </c>
      <c r="P3205" s="10">
        <f t="shared" si="151"/>
        <v>42242.988680555558</v>
      </c>
      <c r="Q3205">
        <f t="shared" si="152"/>
        <v>2015</v>
      </c>
      <c r="R3205" t="s">
        <v>8348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 s="12">
        <v>1437149640</v>
      </c>
      <c r="J3206" s="12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150"/>
        <v>42202.676388888889</v>
      </c>
      <c r="P3206" s="10">
        <f t="shared" si="151"/>
        <v>42172.686099537037</v>
      </c>
      <c r="Q3206">
        <f t="shared" si="152"/>
        <v>2015</v>
      </c>
      <c r="R3206" t="s">
        <v>8348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 s="12">
        <v>1430470772</v>
      </c>
      <c r="J3207" s="12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150"/>
        <v>42125.374675925923</v>
      </c>
      <c r="P3207" s="10">
        <f t="shared" si="151"/>
        <v>42095.374675925923</v>
      </c>
      <c r="Q3207">
        <f t="shared" si="152"/>
        <v>2015</v>
      </c>
      <c r="R3207" t="s">
        <v>8348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 s="12">
        <v>1442644651</v>
      </c>
      <c r="J3208" s="12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150"/>
        <v>42266.276053240741</v>
      </c>
      <c r="P3208" s="10">
        <f t="shared" si="151"/>
        <v>42236.276053240741</v>
      </c>
      <c r="Q3208">
        <f t="shared" si="152"/>
        <v>2015</v>
      </c>
      <c r="R3208" t="s">
        <v>8348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 s="12">
        <v>1429767607</v>
      </c>
      <c r="J3209" s="12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150"/>
        <v>42117.236192129625</v>
      </c>
      <c r="P3209" s="10">
        <f t="shared" si="151"/>
        <v>42057.277858796297</v>
      </c>
      <c r="Q3209">
        <f t="shared" si="152"/>
        <v>2015</v>
      </c>
      <c r="R3209" t="s">
        <v>8348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 s="12">
        <v>1406557877</v>
      </c>
      <c r="J3210" s="12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150"/>
        <v>41848.605057870373</v>
      </c>
      <c r="P3210" s="10">
        <f t="shared" si="151"/>
        <v>41827.605057870373</v>
      </c>
      <c r="Q3210">
        <f t="shared" si="152"/>
        <v>2014</v>
      </c>
      <c r="R3210" t="s">
        <v>8348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 s="12">
        <v>1403305200</v>
      </c>
      <c r="J3211" s="12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150"/>
        <v>41810.958333333336</v>
      </c>
      <c r="P3211" s="10">
        <f t="shared" si="151"/>
        <v>41778.637245370366</v>
      </c>
      <c r="Q3211">
        <f t="shared" si="152"/>
        <v>2014</v>
      </c>
      <c r="R3211" t="s">
        <v>8348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 s="12">
        <v>1338523140</v>
      </c>
      <c r="J3212" s="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150"/>
        <v>41061.165972222225</v>
      </c>
      <c r="P3212" s="10">
        <f t="shared" si="151"/>
        <v>41013.936562499999</v>
      </c>
      <c r="Q3212">
        <f t="shared" si="152"/>
        <v>2012</v>
      </c>
      <c r="R3212" t="s">
        <v>8348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 s="12">
        <v>1408068000</v>
      </c>
      <c r="J3213" s="12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150"/>
        <v>41866.083333333336</v>
      </c>
      <c r="P3213" s="10">
        <f t="shared" si="151"/>
        <v>41834.58657407407</v>
      </c>
      <c r="Q3213">
        <f t="shared" si="152"/>
        <v>2014</v>
      </c>
      <c r="R3213" t="s">
        <v>8348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 s="12">
        <v>1407524751</v>
      </c>
      <c r="J3214" s="12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150"/>
        <v>41859.795729166668</v>
      </c>
      <c r="P3214" s="10">
        <f t="shared" si="151"/>
        <v>41829.795729166668</v>
      </c>
      <c r="Q3214">
        <f t="shared" si="152"/>
        <v>2014</v>
      </c>
      <c r="R3214" t="s">
        <v>8348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 s="12">
        <v>1437934759</v>
      </c>
      <c r="J3215" s="12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150"/>
        <v>42211.763414351852</v>
      </c>
      <c r="P3215" s="10">
        <f t="shared" si="151"/>
        <v>42171.763414351852</v>
      </c>
      <c r="Q3215">
        <f t="shared" si="152"/>
        <v>2015</v>
      </c>
      <c r="R3215" t="s">
        <v>8348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 s="12">
        <v>1452038100</v>
      </c>
      <c r="J3216" s="12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150"/>
        <v>42374.996527777781</v>
      </c>
      <c r="P3216" s="10">
        <f t="shared" si="151"/>
        <v>42337.792511574073</v>
      </c>
      <c r="Q3216">
        <f t="shared" si="152"/>
        <v>2015</v>
      </c>
      <c r="R3216" t="s">
        <v>8348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 s="12">
        <v>1441857540</v>
      </c>
      <c r="J3217" s="12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150"/>
        <v>42257.165972222225</v>
      </c>
      <c r="P3217" s="10">
        <f t="shared" si="151"/>
        <v>42219.665173611109</v>
      </c>
      <c r="Q3217">
        <f t="shared" si="152"/>
        <v>2015</v>
      </c>
      <c r="R3217" t="s">
        <v>8348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 s="12">
        <v>1436625000</v>
      </c>
      <c r="J3218" s="12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150"/>
        <v>42196.604166666672</v>
      </c>
      <c r="P3218" s="10">
        <f t="shared" si="151"/>
        <v>42165.462627314817</v>
      </c>
      <c r="Q3218">
        <f t="shared" si="152"/>
        <v>2015</v>
      </c>
      <c r="R3218" t="s">
        <v>8348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 s="12">
        <v>1478264784</v>
      </c>
      <c r="J3219" s="12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150"/>
        <v>42678.546111111107</v>
      </c>
      <c r="P3219" s="10">
        <f t="shared" si="151"/>
        <v>42648.546111111107</v>
      </c>
      <c r="Q3219">
        <f t="shared" si="152"/>
        <v>2016</v>
      </c>
      <c r="R3219" t="s">
        <v>8348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 s="12">
        <v>1419984000</v>
      </c>
      <c r="J3220" s="12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150"/>
        <v>42004</v>
      </c>
      <c r="P3220" s="10">
        <f t="shared" si="151"/>
        <v>41971.002152777779</v>
      </c>
      <c r="Q3220">
        <f t="shared" si="152"/>
        <v>2014</v>
      </c>
      <c r="R3220" t="s">
        <v>8348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 s="12">
        <v>1427063747</v>
      </c>
      <c r="J3221" s="12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150"/>
        <v>42085.941516203704</v>
      </c>
      <c r="P3221" s="10">
        <f t="shared" si="151"/>
        <v>42050.983182870375</v>
      </c>
      <c r="Q3221">
        <f t="shared" si="152"/>
        <v>2015</v>
      </c>
      <c r="R3221" t="s">
        <v>8348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 s="12">
        <v>1489352400</v>
      </c>
      <c r="J3222" s="1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150"/>
        <v>42806.875</v>
      </c>
      <c r="P3222" s="10">
        <f t="shared" si="151"/>
        <v>42772.833379629628</v>
      </c>
      <c r="Q3222">
        <f t="shared" si="152"/>
        <v>2017</v>
      </c>
      <c r="R3222" t="s">
        <v>8348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 s="12">
        <v>1436114603</v>
      </c>
      <c r="J3223" s="12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150"/>
        <v>42190.696793981479</v>
      </c>
      <c r="P3223" s="10">
        <f t="shared" si="151"/>
        <v>42155.696793981479</v>
      </c>
      <c r="Q3223">
        <f t="shared" si="152"/>
        <v>2015</v>
      </c>
      <c r="R3223" t="s">
        <v>8348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 s="12">
        <v>1445722140</v>
      </c>
      <c r="J3224" s="12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150"/>
        <v>42301.895138888889</v>
      </c>
      <c r="P3224" s="10">
        <f t="shared" si="151"/>
        <v>42270.582141203704</v>
      </c>
      <c r="Q3224">
        <f t="shared" si="152"/>
        <v>2015</v>
      </c>
      <c r="R3224" t="s">
        <v>8348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 s="12">
        <v>1440100976</v>
      </c>
      <c r="J3225" s="12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150"/>
        <v>42236.835370370369</v>
      </c>
      <c r="P3225" s="10">
        <f t="shared" si="151"/>
        <v>42206.835370370369</v>
      </c>
      <c r="Q3225">
        <f t="shared" si="152"/>
        <v>2015</v>
      </c>
      <c r="R3225" t="s">
        <v>8348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 s="12">
        <v>1484024400</v>
      </c>
      <c r="J3226" s="12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150"/>
        <v>42745.208333333328</v>
      </c>
      <c r="P3226" s="10">
        <f t="shared" si="151"/>
        <v>42697.850844907407</v>
      </c>
      <c r="Q3226">
        <f t="shared" si="152"/>
        <v>2016</v>
      </c>
      <c r="R3226" t="s">
        <v>8348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 s="12">
        <v>1464987600</v>
      </c>
      <c r="J3227" s="12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150"/>
        <v>42524.875</v>
      </c>
      <c r="P3227" s="10">
        <f t="shared" si="151"/>
        <v>42503.559467592597</v>
      </c>
      <c r="Q3227">
        <f t="shared" si="152"/>
        <v>2016</v>
      </c>
      <c r="R3227" t="s">
        <v>8348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 s="12">
        <v>1446213612</v>
      </c>
      <c r="J3228" s="12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150"/>
        <v>42307.583472222221</v>
      </c>
      <c r="P3228" s="10">
        <f t="shared" si="151"/>
        <v>42277.583472222221</v>
      </c>
      <c r="Q3228">
        <f t="shared" si="152"/>
        <v>2015</v>
      </c>
      <c r="R3228" t="s">
        <v>8348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 s="12">
        <v>1484687436</v>
      </c>
      <c r="J3229" s="12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150"/>
        <v>42752.882361111115</v>
      </c>
      <c r="P3229" s="10">
        <f t="shared" si="151"/>
        <v>42722.882361111115</v>
      </c>
      <c r="Q3229">
        <f t="shared" si="152"/>
        <v>2016</v>
      </c>
      <c r="R3229" t="s">
        <v>8348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 s="12">
        <v>1450328340</v>
      </c>
      <c r="J3230" s="12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150"/>
        <v>42355.207638888889</v>
      </c>
      <c r="P3230" s="10">
        <f t="shared" si="151"/>
        <v>42323.70930555556</v>
      </c>
      <c r="Q3230">
        <f t="shared" si="152"/>
        <v>2015</v>
      </c>
      <c r="R3230" t="s">
        <v>8348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 s="12">
        <v>1416470398</v>
      </c>
      <c r="J3231" s="12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150"/>
        <v>41963.333310185189</v>
      </c>
      <c r="P3231" s="10">
        <f t="shared" si="151"/>
        <v>41933.291643518518</v>
      </c>
      <c r="Q3231">
        <f t="shared" si="152"/>
        <v>2014</v>
      </c>
      <c r="R3231" t="s">
        <v>8348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 s="12">
        <v>1412135940</v>
      </c>
      <c r="J3232" s="1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150"/>
        <v>41913.165972222225</v>
      </c>
      <c r="P3232" s="10">
        <f t="shared" si="151"/>
        <v>41898.168124999997</v>
      </c>
      <c r="Q3232">
        <f t="shared" si="152"/>
        <v>2014</v>
      </c>
      <c r="R3232" t="s">
        <v>8348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 s="12">
        <v>1460846347</v>
      </c>
      <c r="J3233" s="12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150"/>
        <v>42476.943831018521</v>
      </c>
      <c r="P3233" s="10">
        <f t="shared" si="151"/>
        <v>42446.943831018521</v>
      </c>
      <c r="Q3233">
        <f t="shared" si="152"/>
        <v>2016</v>
      </c>
      <c r="R3233" t="s">
        <v>8348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 s="12">
        <v>1462334340</v>
      </c>
      <c r="J3234" s="12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150"/>
        <v>42494.165972222225</v>
      </c>
      <c r="P3234" s="10">
        <f t="shared" si="151"/>
        <v>42463.81385416667</v>
      </c>
      <c r="Q3234">
        <f t="shared" si="152"/>
        <v>2016</v>
      </c>
      <c r="R3234" t="s">
        <v>8348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 s="12">
        <v>1488482355</v>
      </c>
      <c r="J3235" s="12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150"/>
        <v>42796.805034722223</v>
      </c>
      <c r="P3235" s="10">
        <f t="shared" si="151"/>
        <v>42766.805034722223</v>
      </c>
      <c r="Q3235">
        <f t="shared" si="152"/>
        <v>2017</v>
      </c>
      <c r="R3235" t="s">
        <v>8348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 s="12">
        <v>1485991860</v>
      </c>
      <c r="J3236" s="12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150"/>
        <v>42767.979861111111</v>
      </c>
      <c r="P3236" s="10">
        <f t="shared" si="151"/>
        <v>42734.789444444439</v>
      </c>
      <c r="Q3236">
        <f t="shared" si="152"/>
        <v>2016</v>
      </c>
      <c r="R3236" t="s">
        <v>8348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 s="12">
        <v>1467361251</v>
      </c>
      <c r="J3237" s="12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150"/>
        <v>42552.347812499997</v>
      </c>
      <c r="P3237" s="10">
        <f t="shared" si="151"/>
        <v>42522.347812499997</v>
      </c>
      <c r="Q3237">
        <f t="shared" si="152"/>
        <v>2016</v>
      </c>
      <c r="R3237" t="s">
        <v>8348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 s="12">
        <v>1482962433</v>
      </c>
      <c r="J3238" s="12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150"/>
        <v>42732.917048611111</v>
      </c>
      <c r="P3238" s="10">
        <f t="shared" si="151"/>
        <v>42702.917048611111</v>
      </c>
      <c r="Q3238">
        <f t="shared" si="152"/>
        <v>2016</v>
      </c>
      <c r="R3238" t="s">
        <v>8348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 s="12">
        <v>1443499140</v>
      </c>
      <c r="J3239" s="12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150"/>
        <v>42276.165972222225</v>
      </c>
      <c r="P3239" s="10">
        <f t="shared" si="151"/>
        <v>42252.474351851852</v>
      </c>
      <c r="Q3239">
        <f t="shared" si="152"/>
        <v>2015</v>
      </c>
      <c r="R3239" t="s">
        <v>8348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 s="12">
        <v>1435752898</v>
      </c>
      <c r="J3240" s="12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150"/>
        <v>42186.510393518518</v>
      </c>
      <c r="P3240" s="10">
        <f t="shared" si="151"/>
        <v>42156.510393518518</v>
      </c>
      <c r="Q3240">
        <f t="shared" si="152"/>
        <v>2015</v>
      </c>
      <c r="R3240" t="s">
        <v>8348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 s="12">
        <v>1445817540</v>
      </c>
      <c r="J3241" s="12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150"/>
        <v>42302.999305555553</v>
      </c>
      <c r="P3241" s="10">
        <f t="shared" si="151"/>
        <v>42278.089039351849</v>
      </c>
      <c r="Q3241">
        <f t="shared" si="152"/>
        <v>2015</v>
      </c>
      <c r="R3241" t="s">
        <v>8348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 s="12">
        <v>1487286000</v>
      </c>
      <c r="J3242" s="1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150"/>
        <v>42782.958333333328</v>
      </c>
      <c r="P3242" s="10">
        <f t="shared" si="151"/>
        <v>42754.693842592591</v>
      </c>
      <c r="Q3242">
        <f t="shared" si="152"/>
        <v>2017</v>
      </c>
      <c r="R3242" t="s">
        <v>8348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 s="12">
        <v>1413269940</v>
      </c>
      <c r="J3243" s="12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150"/>
        <v>41926.290972222225</v>
      </c>
      <c r="P3243" s="10">
        <f t="shared" si="151"/>
        <v>41893.324884259258</v>
      </c>
      <c r="Q3243">
        <f t="shared" si="152"/>
        <v>2014</v>
      </c>
      <c r="R3243" t="s">
        <v>8348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 s="12">
        <v>1411150092</v>
      </c>
      <c r="J3244" s="12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150"/>
        <v>41901.755694444444</v>
      </c>
      <c r="P3244" s="10">
        <f t="shared" si="151"/>
        <v>41871.755694444444</v>
      </c>
      <c r="Q3244">
        <f t="shared" si="152"/>
        <v>2014</v>
      </c>
      <c r="R3244" t="s">
        <v>8348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 s="12">
        <v>1444348800</v>
      </c>
      <c r="J3245" s="12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150"/>
        <v>42286</v>
      </c>
      <c r="P3245" s="10">
        <f t="shared" si="151"/>
        <v>42262.096782407403</v>
      </c>
      <c r="Q3245">
        <f t="shared" si="152"/>
        <v>2015</v>
      </c>
      <c r="R3245" t="s">
        <v>8348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 s="12">
        <v>1480613982</v>
      </c>
      <c r="J3246" s="12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150"/>
        <v>42705.735902777778</v>
      </c>
      <c r="P3246" s="10">
        <f t="shared" si="151"/>
        <v>42675.694236111114</v>
      </c>
      <c r="Q3246">
        <f t="shared" si="152"/>
        <v>2016</v>
      </c>
      <c r="R3246" t="s">
        <v>8348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 s="12">
        <v>1434074400</v>
      </c>
      <c r="J3247" s="12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150"/>
        <v>42167.083333333328</v>
      </c>
      <c r="P3247" s="10">
        <f t="shared" si="151"/>
        <v>42135.60020833333</v>
      </c>
      <c r="Q3247">
        <f t="shared" si="152"/>
        <v>2015</v>
      </c>
      <c r="R3247" t="s">
        <v>8348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 s="12">
        <v>1442030340</v>
      </c>
      <c r="J3248" s="12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150"/>
        <v>42259.165972222225</v>
      </c>
      <c r="P3248" s="10">
        <f t="shared" si="151"/>
        <v>42230.472222222219</v>
      </c>
      <c r="Q3248">
        <f t="shared" si="152"/>
        <v>2015</v>
      </c>
      <c r="R3248" t="s">
        <v>8348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 s="12">
        <v>1436696712</v>
      </c>
      <c r="J3249" s="12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150"/>
        <v>42197.434166666666</v>
      </c>
      <c r="P3249" s="10">
        <f t="shared" si="151"/>
        <v>42167.434166666666</v>
      </c>
      <c r="Q3249">
        <f t="shared" si="152"/>
        <v>2015</v>
      </c>
      <c r="R3249" t="s">
        <v>8348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 s="12">
        <v>1428178757</v>
      </c>
      <c r="J3250" s="12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150"/>
        <v>42098.846724537041</v>
      </c>
      <c r="P3250" s="10">
        <f t="shared" si="151"/>
        <v>42068.888391203705</v>
      </c>
      <c r="Q3250">
        <f t="shared" si="152"/>
        <v>2015</v>
      </c>
      <c r="R3250" t="s">
        <v>8348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 s="12">
        <v>1434822914</v>
      </c>
      <c r="J3251" s="12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150"/>
        <v>42175.746689814812</v>
      </c>
      <c r="P3251" s="10">
        <f t="shared" si="151"/>
        <v>42145.746689814812</v>
      </c>
      <c r="Q3251">
        <f t="shared" si="152"/>
        <v>2015</v>
      </c>
      <c r="R3251" t="s">
        <v>8348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 s="12">
        <v>1415213324</v>
      </c>
      <c r="J3252" s="1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150"/>
        <v>41948.783842592595</v>
      </c>
      <c r="P3252" s="10">
        <f t="shared" si="151"/>
        <v>41918.742175925923</v>
      </c>
      <c r="Q3252">
        <f t="shared" si="152"/>
        <v>2014</v>
      </c>
      <c r="R3252" t="s">
        <v>8348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 s="12">
        <v>1434907966</v>
      </c>
      <c r="J3253" s="12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150"/>
        <v>42176.731087962966</v>
      </c>
      <c r="P3253" s="10">
        <f t="shared" si="151"/>
        <v>42146.731087962966</v>
      </c>
      <c r="Q3253">
        <f t="shared" si="152"/>
        <v>2015</v>
      </c>
      <c r="R3253" t="s">
        <v>8348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 s="12">
        <v>1473247240</v>
      </c>
      <c r="J3254" s="12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150"/>
        <v>42620.472685185188</v>
      </c>
      <c r="P3254" s="10">
        <f t="shared" si="151"/>
        <v>42590.472685185188</v>
      </c>
      <c r="Q3254">
        <f t="shared" si="152"/>
        <v>2016</v>
      </c>
      <c r="R3254" t="s">
        <v>8348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 s="12">
        <v>1473306300</v>
      </c>
      <c r="J3255" s="12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150"/>
        <v>42621.15625</v>
      </c>
      <c r="P3255" s="10">
        <f t="shared" si="151"/>
        <v>42602.576712962968</v>
      </c>
      <c r="Q3255">
        <f t="shared" si="152"/>
        <v>2016</v>
      </c>
      <c r="R3255" t="s">
        <v>8348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 s="12">
        <v>1427331809</v>
      </c>
      <c r="J3256" s="12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150"/>
        <v>42089.044085648144</v>
      </c>
      <c r="P3256" s="10">
        <f t="shared" si="151"/>
        <v>42059.085752314815</v>
      </c>
      <c r="Q3256">
        <f t="shared" si="152"/>
        <v>2015</v>
      </c>
      <c r="R3256" t="s">
        <v>8348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 s="12">
        <v>1412706375</v>
      </c>
      <c r="J3257" s="12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150"/>
        <v>41919.768229166664</v>
      </c>
      <c r="P3257" s="10">
        <f t="shared" si="151"/>
        <v>41889.768229166664</v>
      </c>
      <c r="Q3257">
        <f t="shared" si="152"/>
        <v>2014</v>
      </c>
      <c r="R3257" t="s">
        <v>8348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 s="12">
        <v>1433995140</v>
      </c>
      <c r="J3258" s="12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150"/>
        <v>42166.165972222225</v>
      </c>
      <c r="P3258" s="10">
        <f t="shared" si="151"/>
        <v>42144.573807870373</v>
      </c>
      <c r="Q3258">
        <f t="shared" si="152"/>
        <v>2015</v>
      </c>
      <c r="R3258" t="s">
        <v>8348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 s="12">
        <v>1487769952</v>
      </c>
      <c r="J3259" s="12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150"/>
        <v>42788.559629629628</v>
      </c>
      <c r="P3259" s="10">
        <f t="shared" si="151"/>
        <v>42758.559629629628</v>
      </c>
      <c r="Q3259">
        <f t="shared" si="152"/>
        <v>2017</v>
      </c>
      <c r="R3259" t="s">
        <v>8348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 s="12">
        <v>1420751861</v>
      </c>
      <c r="J3260" s="12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150"/>
        <v>42012.887280092589</v>
      </c>
      <c r="P3260" s="10">
        <f t="shared" si="151"/>
        <v>41982.887280092589</v>
      </c>
      <c r="Q3260">
        <f t="shared" si="152"/>
        <v>2014</v>
      </c>
      <c r="R3260" t="s">
        <v>8348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 s="12">
        <v>1475294340</v>
      </c>
      <c r="J3261" s="12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150"/>
        <v>42644.165972222225</v>
      </c>
      <c r="P3261" s="10">
        <f t="shared" si="151"/>
        <v>42614.760937500003</v>
      </c>
      <c r="Q3261">
        <f t="shared" si="152"/>
        <v>2016</v>
      </c>
      <c r="R3261" t="s">
        <v>8348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 s="12">
        <v>1448903318</v>
      </c>
      <c r="J3262" s="1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150"/>
        <v>42338.714328703703</v>
      </c>
      <c r="P3262" s="10">
        <f t="shared" si="151"/>
        <v>42303.672662037032</v>
      </c>
      <c r="Q3262">
        <f t="shared" si="152"/>
        <v>2015</v>
      </c>
      <c r="R3262" t="s">
        <v>8348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 s="12">
        <v>1437067476</v>
      </c>
      <c r="J3263" s="12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150"/>
        <v>42201.725416666668</v>
      </c>
      <c r="P3263" s="10">
        <f t="shared" si="151"/>
        <v>42171.725416666668</v>
      </c>
      <c r="Q3263">
        <f t="shared" si="152"/>
        <v>2015</v>
      </c>
      <c r="R3263" t="s">
        <v>8348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 s="12">
        <v>1419220800</v>
      </c>
      <c r="J3264" s="12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150"/>
        <v>41995.166666666672</v>
      </c>
      <c r="P3264" s="10">
        <f t="shared" si="151"/>
        <v>41964.315532407403</v>
      </c>
      <c r="Q3264">
        <f t="shared" si="152"/>
        <v>2014</v>
      </c>
      <c r="R3264" t="s">
        <v>8348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 s="12">
        <v>1446238800</v>
      </c>
      <c r="J3265" s="12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150"/>
        <v>42307.875</v>
      </c>
      <c r="P3265" s="10">
        <f t="shared" si="151"/>
        <v>42284.516064814816</v>
      </c>
      <c r="Q3265">
        <f t="shared" si="152"/>
        <v>2015</v>
      </c>
      <c r="R3265" t="s">
        <v>8348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 s="12">
        <v>1422482400</v>
      </c>
      <c r="J3266" s="12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150"/>
        <v>42032.916666666672</v>
      </c>
      <c r="P3266" s="10">
        <f t="shared" si="151"/>
        <v>42016.800208333334</v>
      </c>
      <c r="Q3266">
        <f t="shared" si="152"/>
        <v>2015</v>
      </c>
      <c r="R3266" t="s">
        <v>8348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 s="12">
        <v>1449162000</v>
      </c>
      <c r="J3267" s="12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153">DATE(1970,1,1)+I3267/86400</f>
        <v>42341.708333333328</v>
      </c>
      <c r="P3267" s="10">
        <f t="shared" ref="P3267:P3330" si="154">DATE(1970,1,1)+J3267/86400</f>
        <v>42311.711979166663</v>
      </c>
      <c r="Q3267">
        <f t="shared" ref="Q3267:Q3330" si="155">YEAR(P:P)</f>
        <v>2015</v>
      </c>
      <c r="R3267" t="s">
        <v>8348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 s="12">
        <v>1434142800</v>
      </c>
      <c r="J3268" s="12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153"/>
        <v>42167.875</v>
      </c>
      <c r="P3268" s="10">
        <f t="shared" si="154"/>
        <v>42136.536134259259</v>
      </c>
      <c r="Q3268">
        <f t="shared" si="155"/>
        <v>2015</v>
      </c>
      <c r="R3268" t="s">
        <v>8348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 s="12">
        <v>1437156660</v>
      </c>
      <c r="J3269" s="12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153"/>
        <v>42202.757638888885</v>
      </c>
      <c r="P3269" s="10">
        <f t="shared" si="154"/>
        <v>42172.757638888885</v>
      </c>
      <c r="Q3269">
        <f t="shared" si="155"/>
        <v>2015</v>
      </c>
      <c r="R3269" t="s">
        <v>8348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 s="12">
        <v>1472074928</v>
      </c>
      <c r="J3270" s="12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153"/>
        <v>42606.90425925926</v>
      </c>
      <c r="P3270" s="10">
        <f t="shared" si="154"/>
        <v>42590.90425925926</v>
      </c>
      <c r="Q3270">
        <f t="shared" si="155"/>
        <v>2016</v>
      </c>
      <c r="R3270" t="s">
        <v>8348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 s="12">
        <v>1434452400</v>
      </c>
      <c r="J3271" s="12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153"/>
        <v>42171.458333333328</v>
      </c>
      <c r="P3271" s="10">
        <f t="shared" si="154"/>
        <v>42137.395798611113</v>
      </c>
      <c r="Q3271">
        <f t="shared" si="155"/>
        <v>2015</v>
      </c>
      <c r="R3271" t="s">
        <v>8348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 s="12">
        <v>1436705265</v>
      </c>
      <c r="J3272" s="1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153"/>
        <v>42197.533159722225</v>
      </c>
      <c r="P3272" s="10">
        <f t="shared" si="154"/>
        <v>42167.533159722225</v>
      </c>
      <c r="Q3272">
        <f t="shared" si="155"/>
        <v>2015</v>
      </c>
      <c r="R3272" t="s">
        <v>8348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 s="12">
        <v>1414927775</v>
      </c>
      <c r="J3273" s="12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153"/>
        <v>41945.478877314818</v>
      </c>
      <c r="P3273" s="10">
        <f t="shared" si="154"/>
        <v>41915.437210648146</v>
      </c>
      <c r="Q3273">
        <f t="shared" si="155"/>
        <v>2014</v>
      </c>
      <c r="R3273" t="s">
        <v>8348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 s="12">
        <v>1446814809</v>
      </c>
      <c r="J3274" s="12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153"/>
        <v>42314.541770833333</v>
      </c>
      <c r="P3274" s="10">
        <f t="shared" si="154"/>
        <v>42284.500104166669</v>
      </c>
      <c r="Q3274">
        <f t="shared" si="155"/>
        <v>2015</v>
      </c>
      <c r="R3274" t="s">
        <v>8348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 s="12">
        <v>1473879600</v>
      </c>
      <c r="J3275" s="12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153"/>
        <v>42627.791666666672</v>
      </c>
      <c r="P3275" s="10">
        <f t="shared" si="154"/>
        <v>42611.801412037035</v>
      </c>
      <c r="Q3275">
        <f t="shared" si="155"/>
        <v>2016</v>
      </c>
      <c r="R3275" t="s">
        <v>8348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 s="12">
        <v>1458075600</v>
      </c>
      <c r="J3276" s="12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153"/>
        <v>42444.875</v>
      </c>
      <c r="P3276" s="10">
        <f t="shared" si="154"/>
        <v>42400.704537037032</v>
      </c>
      <c r="Q3276">
        <f t="shared" si="155"/>
        <v>2016</v>
      </c>
      <c r="R3276" t="s">
        <v>8348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 s="12">
        <v>1423456200</v>
      </c>
      <c r="J3277" s="12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153"/>
        <v>42044.1875</v>
      </c>
      <c r="P3277" s="10">
        <f t="shared" si="154"/>
        <v>42017.88045138889</v>
      </c>
      <c r="Q3277">
        <f t="shared" si="155"/>
        <v>2015</v>
      </c>
      <c r="R3277" t="s">
        <v>8348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 s="12">
        <v>1459483140</v>
      </c>
      <c r="J3278" s="12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153"/>
        <v>42461.165972222225</v>
      </c>
      <c r="P3278" s="10">
        <f t="shared" si="154"/>
        <v>42426.949988425928</v>
      </c>
      <c r="Q3278">
        <f t="shared" si="155"/>
        <v>2016</v>
      </c>
      <c r="R3278" t="s">
        <v>8348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 s="12">
        <v>1416331406</v>
      </c>
      <c r="J3279" s="12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153"/>
        <v>41961.724606481483</v>
      </c>
      <c r="P3279" s="10">
        <f t="shared" si="154"/>
        <v>41931.682939814811</v>
      </c>
      <c r="Q3279">
        <f t="shared" si="155"/>
        <v>2014</v>
      </c>
      <c r="R3279" t="s">
        <v>8348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 s="12">
        <v>1433017303</v>
      </c>
      <c r="J3280" s="12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153"/>
        <v>42154.848414351851</v>
      </c>
      <c r="P3280" s="10">
        <f t="shared" si="154"/>
        <v>42124.848414351851</v>
      </c>
      <c r="Q3280">
        <f t="shared" si="155"/>
        <v>2015</v>
      </c>
      <c r="R3280" t="s">
        <v>8348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 s="12">
        <v>1459474059</v>
      </c>
      <c r="J3281" s="12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153"/>
        <v>42461.06086805556</v>
      </c>
      <c r="P3281" s="10">
        <f t="shared" si="154"/>
        <v>42431.102534722224</v>
      </c>
      <c r="Q3281">
        <f t="shared" si="155"/>
        <v>2016</v>
      </c>
      <c r="R3281" t="s">
        <v>8348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 s="12">
        <v>1433134800</v>
      </c>
      <c r="J3282" s="1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153"/>
        <v>42156.208333333328</v>
      </c>
      <c r="P3282" s="10">
        <f t="shared" si="154"/>
        <v>42121.756921296299</v>
      </c>
      <c r="Q3282">
        <f t="shared" si="155"/>
        <v>2015</v>
      </c>
      <c r="R3282" t="s">
        <v>8348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 s="12">
        <v>1441153705</v>
      </c>
      <c r="J3283" s="12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153"/>
        <v>42249.019733796296</v>
      </c>
      <c r="P3283" s="10">
        <f t="shared" si="154"/>
        <v>42219.019733796296</v>
      </c>
      <c r="Q3283">
        <f t="shared" si="155"/>
        <v>2015</v>
      </c>
      <c r="R3283" t="s">
        <v>8348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 s="12">
        <v>1461904788</v>
      </c>
      <c r="J3284" s="12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153"/>
        <v>42489.19430555556</v>
      </c>
      <c r="P3284" s="10">
        <f t="shared" si="154"/>
        <v>42445.19430555556</v>
      </c>
      <c r="Q3284">
        <f t="shared" si="155"/>
        <v>2016</v>
      </c>
      <c r="R3284" t="s">
        <v>8348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 s="12">
        <v>1455138000</v>
      </c>
      <c r="J3285" s="12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153"/>
        <v>42410.875</v>
      </c>
      <c r="P3285" s="10">
        <f t="shared" si="154"/>
        <v>42379.74418981481</v>
      </c>
      <c r="Q3285">
        <f t="shared" si="155"/>
        <v>2016</v>
      </c>
      <c r="R3285" t="s">
        <v>8348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 s="12">
        <v>1454047140</v>
      </c>
      <c r="J3286" s="12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153"/>
        <v>42398.249305555553</v>
      </c>
      <c r="P3286" s="10">
        <f t="shared" si="154"/>
        <v>42380.884872685187</v>
      </c>
      <c r="Q3286">
        <f t="shared" si="155"/>
        <v>2016</v>
      </c>
      <c r="R3286" t="s">
        <v>8348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 s="12">
        <v>1488258000</v>
      </c>
      <c r="J3287" s="12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153"/>
        <v>42794.208333333328</v>
      </c>
      <c r="P3287" s="10">
        <f t="shared" si="154"/>
        <v>42762.942430555559</v>
      </c>
      <c r="Q3287">
        <f t="shared" si="155"/>
        <v>2017</v>
      </c>
      <c r="R3287" t="s">
        <v>8348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 s="12">
        <v>1471291782</v>
      </c>
      <c r="J3288" s="12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153"/>
        <v>42597.840069444443</v>
      </c>
      <c r="P3288" s="10">
        <f t="shared" si="154"/>
        <v>42567.840069444443</v>
      </c>
      <c r="Q3288">
        <f t="shared" si="155"/>
        <v>2016</v>
      </c>
      <c r="R3288" t="s">
        <v>8348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 s="12">
        <v>1448733628</v>
      </c>
      <c r="J3289" s="12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153"/>
        <v>42336.750324074077</v>
      </c>
      <c r="P3289" s="10">
        <f t="shared" si="154"/>
        <v>42311.750324074077</v>
      </c>
      <c r="Q3289">
        <f t="shared" si="155"/>
        <v>2015</v>
      </c>
      <c r="R3289" t="s">
        <v>8348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 s="12">
        <v>1466463600</v>
      </c>
      <c r="J3290" s="12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153"/>
        <v>42541.958333333328</v>
      </c>
      <c r="P3290" s="10">
        <f t="shared" si="154"/>
        <v>42505.774479166663</v>
      </c>
      <c r="Q3290">
        <f t="shared" si="155"/>
        <v>2016</v>
      </c>
      <c r="R3290" t="s">
        <v>8348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 s="12">
        <v>1487580602</v>
      </c>
      <c r="J3291" s="12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153"/>
        <v>42786.368078703701</v>
      </c>
      <c r="P3291" s="10">
        <f t="shared" si="154"/>
        <v>42758.368078703701</v>
      </c>
      <c r="Q3291">
        <f t="shared" si="155"/>
        <v>2017</v>
      </c>
      <c r="R3291" t="s">
        <v>8348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 s="12">
        <v>1489234891</v>
      </c>
      <c r="J3292" s="1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153"/>
        <v>42805.51494212963</v>
      </c>
      <c r="P3292" s="10">
        <f t="shared" si="154"/>
        <v>42775.51494212963</v>
      </c>
      <c r="Q3292">
        <f t="shared" si="155"/>
        <v>2017</v>
      </c>
      <c r="R3292" t="s">
        <v>8348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 s="12">
        <v>1442462340</v>
      </c>
      <c r="J3293" s="12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153"/>
        <v>42264.165972222225</v>
      </c>
      <c r="P3293" s="10">
        <f t="shared" si="154"/>
        <v>42232.702546296292</v>
      </c>
      <c r="Q3293">
        <f t="shared" si="155"/>
        <v>2015</v>
      </c>
      <c r="R3293" t="s">
        <v>8348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 s="12">
        <v>1449257348</v>
      </c>
      <c r="J3294" s="12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153"/>
        <v>42342.811898148153</v>
      </c>
      <c r="P3294" s="10">
        <f t="shared" si="154"/>
        <v>42282.770231481481</v>
      </c>
      <c r="Q3294">
        <f t="shared" si="155"/>
        <v>2015</v>
      </c>
      <c r="R3294" t="s">
        <v>8348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 s="12">
        <v>1488622352</v>
      </c>
      <c r="J3295" s="12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153"/>
        <v>42798.425370370373</v>
      </c>
      <c r="P3295" s="10">
        <f t="shared" si="154"/>
        <v>42768.425370370373</v>
      </c>
      <c r="Q3295">
        <f t="shared" si="155"/>
        <v>2017</v>
      </c>
      <c r="R3295" t="s">
        <v>8348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 s="12">
        <v>1434459554</v>
      </c>
      <c r="J3296" s="12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153"/>
        <v>42171.541134259256</v>
      </c>
      <c r="P3296" s="10">
        <f t="shared" si="154"/>
        <v>42141.541134259256</v>
      </c>
      <c r="Q3296">
        <f t="shared" si="155"/>
        <v>2015</v>
      </c>
      <c r="R3296" t="s">
        <v>8348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 s="12">
        <v>1474886229</v>
      </c>
      <c r="J3297" s="12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153"/>
        <v>42639.442465277782</v>
      </c>
      <c r="P3297" s="10">
        <f t="shared" si="154"/>
        <v>42609.442465277782</v>
      </c>
      <c r="Q3297">
        <f t="shared" si="155"/>
        <v>2016</v>
      </c>
      <c r="R3297" t="s">
        <v>8348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 s="12">
        <v>1448229600</v>
      </c>
      <c r="J3298" s="12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153"/>
        <v>42330.916666666672</v>
      </c>
      <c r="P3298" s="10">
        <f t="shared" si="154"/>
        <v>42309.756620370375</v>
      </c>
      <c r="Q3298">
        <f t="shared" si="155"/>
        <v>2015</v>
      </c>
      <c r="R3298" t="s">
        <v>8348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 s="12">
        <v>1438037940</v>
      </c>
      <c r="J3299" s="12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153"/>
        <v>42212.957638888889</v>
      </c>
      <c r="P3299" s="10">
        <f t="shared" si="154"/>
        <v>42193.771481481483</v>
      </c>
      <c r="Q3299">
        <f t="shared" si="155"/>
        <v>2015</v>
      </c>
      <c r="R3299" t="s">
        <v>8348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 s="12">
        <v>1442102400</v>
      </c>
      <c r="J3300" s="12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153"/>
        <v>42260</v>
      </c>
      <c r="P3300" s="10">
        <f t="shared" si="154"/>
        <v>42239.957962962959</v>
      </c>
      <c r="Q3300">
        <f t="shared" si="155"/>
        <v>2015</v>
      </c>
      <c r="R3300" t="s">
        <v>8348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 s="12">
        <v>1444860063</v>
      </c>
      <c r="J3301" s="12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153"/>
        <v>42291.917395833334</v>
      </c>
      <c r="P3301" s="10">
        <f t="shared" si="154"/>
        <v>42261.917395833334</v>
      </c>
      <c r="Q3301">
        <f t="shared" si="155"/>
        <v>2015</v>
      </c>
      <c r="R3301" t="s">
        <v>8348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 s="12">
        <v>1430329862</v>
      </c>
      <c r="J3302" s="1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153"/>
        <v>42123.743773148148</v>
      </c>
      <c r="P3302" s="10">
        <f t="shared" si="154"/>
        <v>42102.743773148148</v>
      </c>
      <c r="Q3302">
        <f t="shared" si="155"/>
        <v>2015</v>
      </c>
      <c r="R3302" t="s">
        <v>8348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 s="12">
        <v>1470034740</v>
      </c>
      <c r="J3303" s="12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153"/>
        <v>42583.290972222225</v>
      </c>
      <c r="P3303" s="10">
        <f t="shared" si="154"/>
        <v>42538.735833333332</v>
      </c>
      <c r="Q3303">
        <f t="shared" si="155"/>
        <v>2016</v>
      </c>
      <c r="R3303" t="s">
        <v>8348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 s="12">
        <v>1481099176</v>
      </c>
      <c r="J3304" s="12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153"/>
        <v>42711.35157407407</v>
      </c>
      <c r="P3304" s="10">
        <f t="shared" si="154"/>
        <v>42681.35157407407</v>
      </c>
      <c r="Q3304">
        <f t="shared" si="155"/>
        <v>2016</v>
      </c>
      <c r="R3304" t="s">
        <v>8348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 s="12">
        <v>1427553484</v>
      </c>
      <c r="J3305" s="12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153"/>
        <v>42091.609768518523</v>
      </c>
      <c r="P3305" s="10">
        <f t="shared" si="154"/>
        <v>42056.65143518518</v>
      </c>
      <c r="Q3305">
        <f t="shared" si="155"/>
        <v>2015</v>
      </c>
      <c r="R3305" t="s">
        <v>8348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 s="12">
        <v>1482418752</v>
      </c>
      <c r="J3306" s="12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153"/>
        <v>42726.624444444446</v>
      </c>
      <c r="P3306" s="10">
        <f t="shared" si="154"/>
        <v>42696.624444444446</v>
      </c>
      <c r="Q3306">
        <f t="shared" si="155"/>
        <v>2016</v>
      </c>
      <c r="R3306" t="s">
        <v>8348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 s="12">
        <v>1438374748</v>
      </c>
      <c r="J3307" s="12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153"/>
        <v>42216.855879629627</v>
      </c>
      <c r="P3307" s="10">
        <f t="shared" si="154"/>
        <v>42186.855879629627</v>
      </c>
      <c r="Q3307">
        <f t="shared" si="155"/>
        <v>2015</v>
      </c>
      <c r="R3307" t="s">
        <v>8348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 s="12">
        <v>1465527600</v>
      </c>
      <c r="J3308" s="12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153"/>
        <v>42531.125</v>
      </c>
      <c r="P3308" s="10">
        <f t="shared" si="154"/>
        <v>42493.219236111108</v>
      </c>
      <c r="Q3308">
        <f t="shared" si="155"/>
        <v>2016</v>
      </c>
      <c r="R3308" t="s">
        <v>8348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 s="12">
        <v>1463275339</v>
      </c>
      <c r="J3309" s="12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153"/>
        <v>42505.057164351849</v>
      </c>
      <c r="P3309" s="10">
        <f t="shared" si="154"/>
        <v>42475.057164351849</v>
      </c>
      <c r="Q3309">
        <f t="shared" si="155"/>
        <v>2016</v>
      </c>
      <c r="R3309" t="s">
        <v>8348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 s="12">
        <v>1460581365</v>
      </c>
      <c r="J3310" s="12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153"/>
        <v>42473.876909722225</v>
      </c>
      <c r="P3310" s="10">
        <f t="shared" si="154"/>
        <v>42452.876909722225</v>
      </c>
      <c r="Q3310">
        <f t="shared" si="155"/>
        <v>2016</v>
      </c>
      <c r="R3310" t="s">
        <v>8348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 s="12">
        <v>1476632178</v>
      </c>
      <c r="J3311" s="12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153"/>
        <v>42659.650208333333</v>
      </c>
      <c r="P3311" s="10">
        <f t="shared" si="154"/>
        <v>42628.650208333333</v>
      </c>
      <c r="Q3311">
        <f t="shared" si="155"/>
        <v>2016</v>
      </c>
      <c r="R3311" t="s">
        <v>8348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 s="12">
        <v>1444169825</v>
      </c>
      <c r="J3312" s="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153"/>
        <v>42283.928530092591</v>
      </c>
      <c r="P3312" s="10">
        <f t="shared" si="154"/>
        <v>42253.928530092591</v>
      </c>
      <c r="Q3312">
        <f t="shared" si="155"/>
        <v>2015</v>
      </c>
      <c r="R3312" t="s">
        <v>8348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 s="12">
        <v>1445065210</v>
      </c>
      <c r="J3313" s="12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153"/>
        <v>42294.29178240741</v>
      </c>
      <c r="P3313" s="10">
        <f t="shared" si="154"/>
        <v>42264.29178240741</v>
      </c>
      <c r="Q3313">
        <f t="shared" si="155"/>
        <v>2015</v>
      </c>
      <c r="R3313" t="s">
        <v>8348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 s="12">
        <v>1478901600</v>
      </c>
      <c r="J3314" s="12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153"/>
        <v>42685.916666666672</v>
      </c>
      <c r="P3314" s="10">
        <f t="shared" si="154"/>
        <v>42664.809560185182</v>
      </c>
      <c r="Q3314">
        <f t="shared" si="155"/>
        <v>2016</v>
      </c>
      <c r="R3314" t="s">
        <v>8348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 s="12">
        <v>1453856400</v>
      </c>
      <c r="J3315" s="12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153"/>
        <v>42396.041666666672</v>
      </c>
      <c r="P3315" s="10">
        <f t="shared" si="154"/>
        <v>42382.244409722218</v>
      </c>
      <c r="Q3315">
        <f t="shared" si="155"/>
        <v>2016</v>
      </c>
      <c r="R3315" t="s">
        <v>8348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 s="12">
        <v>1431115500</v>
      </c>
      <c r="J3316" s="12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153"/>
        <v>42132.836805555555</v>
      </c>
      <c r="P3316" s="10">
        <f t="shared" si="154"/>
        <v>42105.267488425925</v>
      </c>
      <c r="Q3316">
        <f t="shared" si="155"/>
        <v>2015</v>
      </c>
      <c r="R3316" t="s">
        <v>8348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 s="12">
        <v>1462519041</v>
      </c>
      <c r="J3317" s="12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153"/>
        <v>42496.303715277776</v>
      </c>
      <c r="P3317" s="10">
        <f t="shared" si="154"/>
        <v>42466.303715277776</v>
      </c>
      <c r="Q3317">
        <f t="shared" si="155"/>
        <v>2016</v>
      </c>
      <c r="R3317" t="s">
        <v>8348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 s="12">
        <v>1407506040</v>
      </c>
      <c r="J3318" s="12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153"/>
        <v>41859.579166666663</v>
      </c>
      <c r="P3318" s="10">
        <f t="shared" si="154"/>
        <v>41826.871238425927</v>
      </c>
      <c r="Q3318">
        <f t="shared" si="155"/>
        <v>2014</v>
      </c>
      <c r="R3318" t="s">
        <v>8348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 s="12">
        <v>1465347424</v>
      </c>
      <c r="J3319" s="12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153"/>
        <v>42529.039629629631</v>
      </c>
      <c r="P3319" s="10">
        <f t="shared" si="154"/>
        <v>42499.039629629631</v>
      </c>
      <c r="Q3319">
        <f t="shared" si="155"/>
        <v>2016</v>
      </c>
      <c r="R3319" t="s">
        <v>8348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 s="12">
        <v>1460341800</v>
      </c>
      <c r="J3320" s="12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153"/>
        <v>42471.104166666672</v>
      </c>
      <c r="P3320" s="10">
        <f t="shared" si="154"/>
        <v>42431.302002314813</v>
      </c>
      <c r="Q3320">
        <f t="shared" si="155"/>
        <v>2016</v>
      </c>
      <c r="R3320" t="s">
        <v>8348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 s="12">
        <v>1422712986</v>
      </c>
      <c r="J3321" s="12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153"/>
        <v>42035.585486111115</v>
      </c>
      <c r="P3321" s="10">
        <f t="shared" si="154"/>
        <v>41990.585486111115</v>
      </c>
      <c r="Q3321">
        <f t="shared" si="155"/>
        <v>2014</v>
      </c>
      <c r="R3321" t="s">
        <v>8348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 s="12">
        <v>1466557557</v>
      </c>
      <c r="J3322" s="1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153"/>
        <v>42543.045798611114</v>
      </c>
      <c r="P3322" s="10">
        <f t="shared" si="154"/>
        <v>42513.045798611114</v>
      </c>
      <c r="Q3322">
        <f t="shared" si="155"/>
        <v>2016</v>
      </c>
      <c r="R3322" t="s">
        <v>8348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 s="12">
        <v>1413431940</v>
      </c>
      <c r="J3323" s="12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153"/>
        <v>41928.165972222225</v>
      </c>
      <c r="P3323" s="10">
        <f t="shared" si="154"/>
        <v>41914.100289351853</v>
      </c>
      <c r="Q3323">
        <f t="shared" si="155"/>
        <v>2014</v>
      </c>
      <c r="R3323" t="s">
        <v>8348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 s="12">
        <v>1466567700</v>
      </c>
      <c r="J3324" s="12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153"/>
        <v>42543.163194444445</v>
      </c>
      <c r="P3324" s="10">
        <f t="shared" si="154"/>
        <v>42521.010370370372</v>
      </c>
      <c r="Q3324">
        <f t="shared" si="155"/>
        <v>2016</v>
      </c>
      <c r="R3324" t="s">
        <v>8348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 s="12">
        <v>1474793208</v>
      </c>
      <c r="J3325" s="12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153"/>
        <v>42638.36583333333</v>
      </c>
      <c r="P3325" s="10">
        <f t="shared" si="154"/>
        <v>42608.36583333333</v>
      </c>
      <c r="Q3325">
        <f t="shared" si="155"/>
        <v>2016</v>
      </c>
      <c r="R3325" t="s">
        <v>8348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 s="12">
        <v>1465135190</v>
      </c>
      <c r="J3326" s="12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153"/>
        <v>42526.58321759259</v>
      </c>
      <c r="P3326" s="10">
        <f t="shared" si="154"/>
        <v>42512.58321759259</v>
      </c>
      <c r="Q3326">
        <f t="shared" si="155"/>
        <v>2016</v>
      </c>
      <c r="R3326" t="s">
        <v>8348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 s="12">
        <v>1428256277</v>
      </c>
      <c r="J3327" s="12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153"/>
        <v>42099.743946759263</v>
      </c>
      <c r="P3327" s="10">
        <f t="shared" si="154"/>
        <v>42064.785613425927</v>
      </c>
      <c r="Q3327">
        <f t="shared" si="155"/>
        <v>2015</v>
      </c>
      <c r="R3327" t="s">
        <v>8348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 s="12">
        <v>1425830905</v>
      </c>
      <c r="J3328" s="12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153"/>
        <v>42071.67251157407</v>
      </c>
      <c r="P3328" s="10">
        <f t="shared" si="154"/>
        <v>42041.714178240742</v>
      </c>
      <c r="Q3328">
        <f t="shared" si="155"/>
        <v>2015</v>
      </c>
      <c r="R3328" t="s">
        <v>8348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 s="12">
        <v>1462697966</v>
      </c>
      <c r="J3329" s="12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153"/>
        <v>42498.374606481477</v>
      </c>
      <c r="P3329" s="10">
        <f t="shared" si="154"/>
        <v>42468.374606481477</v>
      </c>
      <c r="Q3329">
        <f t="shared" si="155"/>
        <v>2016</v>
      </c>
      <c r="R3329" t="s">
        <v>8348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 s="12">
        <v>1404522000</v>
      </c>
      <c r="J3330" s="12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153"/>
        <v>41825.041666666664</v>
      </c>
      <c r="P3330" s="10">
        <f t="shared" si="154"/>
        <v>41822.57503472222</v>
      </c>
      <c r="Q3330">
        <f t="shared" si="155"/>
        <v>2014</v>
      </c>
      <c r="R3330" t="s">
        <v>8348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 s="12">
        <v>1406502000</v>
      </c>
      <c r="J3331" s="12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156">DATE(1970,1,1)+I3331/86400</f>
        <v>41847.958333333336</v>
      </c>
      <c r="P3331" s="10">
        <f t="shared" ref="P3331:P3394" si="157">DATE(1970,1,1)+J3331/86400</f>
        <v>41837.323009259257</v>
      </c>
      <c r="Q3331">
        <f t="shared" ref="Q3331:Q3394" si="158">YEAR(P:P)</f>
        <v>2014</v>
      </c>
      <c r="R3331" t="s">
        <v>8348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 s="12">
        <v>1427919468</v>
      </c>
      <c r="J3332" s="1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156"/>
        <v>42095.845694444448</v>
      </c>
      <c r="P3332" s="10">
        <f t="shared" si="157"/>
        <v>42065.887361111112</v>
      </c>
      <c r="Q3332">
        <f t="shared" si="158"/>
        <v>2015</v>
      </c>
      <c r="R3332" t="s">
        <v>8348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 s="12">
        <v>1444149886</v>
      </c>
      <c r="J3333" s="12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156"/>
        <v>42283.697754629626</v>
      </c>
      <c r="P3333" s="10">
        <f t="shared" si="157"/>
        <v>42248.697754629626</v>
      </c>
      <c r="Q3333">
        <f t="shared" si="158"/>
        <v>2015</v>
      </c>
      <c r="R3333" t="s">
        <v>8348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 s="12">
        <v>1405802330</v>
      </c>
      <c r="J3334" s="12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156"/>
        <v>41839.860300925924</v>
      </c>
      <c r="P3334" s="10">
        <f t="shared" si="157"/>
        <v>41809.860300925924</v>
      </c>
      <c r="Q3334">
        <f t="shared" si="158"/>
        <v>2014</v>
      </c>
      <c r="R3334" t="s">
        <v>8348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 s="12">
        <v>1434384880</v>
      </c>
      <c r="J3335" s="12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156"/>
        <v>42170.676851851851</v>
      </c>
      <c r="P3335" s="10">
        <f t="shared" si="157"/>
        <v>42148.676851851851</v>
      </c>
      <c r="Q3335">
        <f t="shared" si="158"/>
        <v>2015</v>
      </c>
      <c r="R3335" t="s">
        <v>8348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 s="12">
        <v>1438259422</v>
      </c>
      <c r="J3336" s="12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156"/>
        <v>42215.521087962959</v>
      </c>
      <c r="P3336" s="10">
        <f t="shared" si="157"/>
        <v>42185.521087962959</v>
      </c>
      <c r="Q3336">
        <f t="shared" si="158"/>
        <v>2015</v>
      </c>
      <c r="R3336" t="s">
        <v>8348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 s="12">
        <v>1407106800</v>
      </c>
      <c r="J3337" s="12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156"/>
        <v>41854.958333333336</v>
      </c>
      <c r="P3337" s="10">
        <f t="shared" si="157"/>
        <v>41827.674143518518</v>
      </c>
      <c r="Q3337">
        <f t="shared" si="158"/>
        <v>2014</v>
      </c>
      <c r="R3337" t="s">
        <v>8348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 s="12">
        <v>1459845246</v>
      </c>
      <c r="J3338" s="12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156"/>
        <v>42465.35701388889</v>
      </c>
      <c r="P3338" s="10">
        <f t="shared" si="157"/>
        <v>42437.398680555554</v>
      </c>
      <c r="Q3338">
        <f t="shared" si="158"/>
        <v>2016</v>
      </c>
      <c r="R3338" t="s">
        <v>8348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 s="12">
        <v>1412974800</v>
      </c>
      <c r="J3339" s="12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156"/>
        <v>41922.875</v>
      </c>
      <c r="P3339" s="10">
        <f t="shared" si="157"/>
        <v>41901.282025462962</v>
      </c>
      <c r="Q3339">
        <f t="shared" si="158"/>
        <v>2014</v>
      </c>
      <c r="R3339" t="s">
        <v>8348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 s="12">
        <v>1487944080</v>
      </c>
      <c r="J3340" s="12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156"/>
        <v>42790.574999999997</v>
      </c>
      <c r="P3340" s="10">
        <f t="shared" si="157"/>
        <v>42769.574999999997</v>
      </c>
      <c r="Q3340">
        <f t="shared" si="158"/>
        <v>2017</v>
      </c>
      <c r="R3340" t="s">
        <v>8348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 s="12">
        <v>1469721518</v>
      </c>
      <c r="J3341" s="12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156"/>
        <v>42579.665717592594</v>
      </c>
      <c r="P3341" s="10">
        <f t="shared" si="157"/>
        <v>42549.665717592594</v>
      </c>
      <c r="Q3341">
        <f t="shared" si="158"/>
        <v>2016</v>
      </c>
      <c r="R3341" t="s">
        <v>8348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 s="12">
        <v>1481066554</v>
      </c>
      <c r="J3342" s="1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156"/>
        <v>42710.974004629628</v>
      </c>
      <c r="P3342" s="10">
        <f t="shared" si="157"/>
        <v>42685.974004629628</v>
      </c>
      <c r="Q3342">
        <f t="shared" si="158"/>
        <v>2016</v>
      </c>
      <c r="R3342" t="s">
        <v>8348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 s="12">
        <v>1465750800</v>
      </c>
      <c r="J3343" s="12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156"/>
        <v>42533.708333333328</v>
      </c>
      <c r="P3343" s="10">
        <f t="shared" si="157"/>
        <v>42510.798854166671</v>
      </c>
      <c r="Q3343">
        <f t="shared" si="158"/>
        <v>2016</v>
      </c>
      <c r="R3343" t="s">
        <v>8348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 s="12">
        <v>1427864340</v>
      </c>
      <c r="J3344" s="12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156"/>
        <v>42095.207638888889</v>
      </c>
      <c r="P3344" s="10">
        <f t="shared" si="157"/>
        <v>42062.296412037038</v>
      </c>
      <c r="Q3344">
        <f t="shared" si="158"/>
        <v>2015</v>
      </c>
      <c r="R3344" t="s">
        <v>8348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 s="12">
        <v>1460553480</v>
      </c>
      <c r="J3345" s="12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156"/>
        <v>42473.554166666669</v>
      </c>
      <c r="P3345" s="10">
        <f t="shared" si="157"/>
        <v>42452.916481481487</v>
      </c>
      <c r="Q3345">
        <f t="shared" si="158"/>
        <v>2016</v>
      </c>
      <c r="R3345" t="s">
        <v>8348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 s="12">
        <v>1409374093</v>
      </c>
      <c r="J3346" s="12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156"/>
        <v>41881.200150462959</v>
      </c>
      <c r="P3346" s="10">
        <f t="shared" si="157"/>
        <v>41851.200150462959</v>
      </c>
      <c r="Q3346">
        <f t="shared" si="158"/>
        <v>2014</v>
      </c>
      <c r="R3346" t="s">
        <v>8348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 s="12">
        <v>1429317420</v>
      </c>
      <c r="J3347" s="12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156"/>
        <v>42112.025694444441</v>
      </c>
      <c r="P3347" s="10">
        <f t="shared" si="157"/>
        <v>42053.106111111112</v>
      </c>
      <c r="Q3347">
        <f t="shared" si="158"/>
        <v>2015</v>
      </c>
      <c r="R3347" t="s">
        <v>8348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 s="12">
        <v>1424910910</v>
      </c>
      <c r="J3348" s="12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156"/>
        <v>42061.024421296301</v>
      </c>
      <c r="P3348" s="10">
        <f t="shared" si="157"/>
        <v>42054.024421296301</v>
      </c>
      <c r="Q3348">
        <f t="shared" si="158"/>
        <v>2015</v>
      </c>
      <c r="R3348" t="s">
        <v>8348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 s="12">
        <v>1462741200</v>
      </c>
      <c r="J3349" s="12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156"/>
        <v>42498.875</v>
      </c>
      <c r="P3349" s="10">
        <f t="shared" si="157"/>
        <v>42484.551550925928</v>
      </c>
      <c r="Q3349">
        <f t="shared" si="158"/>
        <v>2016</v>
      </c>
      <c r="R3349" t="s">
        <v>8348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 s="12">
        <v>1461988740</v>
      </c>
      <c r="J3350" s="12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156"/>
        <v>42490.165972222225</v>
      </c>
      <c r="P3350" s="10">
        <f t="shared" si="157"/>
        <v>42466.558796296296</v>
      </c>
      <c r="Q3350">
        <f t="shared" si="158"/>
        <v>2016</v>
      </c>
      <c r="R3350" t="s">
        <v>8348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 s="12">
        <v>1465837200</v>
      </c>
      <c r="J3351" s="12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156"/>
        <v>42534.708333333328</v>
      </c>
      <c r="P3351" s="10">
        <f t="shared" si="157"/>
        <v>42513.110787037032</v>
      </c>
      <c r="Q3351">
        <f t="shared" si="158"/>
        <v>2016</v>
      </c>
      <c r="R3351" t="s">
        <v>8348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 s="12">
        <v>1448838000</v>
      </c>
      <c r="J3352" s="1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156"/>
        <v>42337.958333333328</v>
      </c>
      <c r="P3352" s="10">
        <f t="shared" si="157"/>
        <v>42302.701516203699</v>
      </c>
      <c r="Q3352">
        <f t="shared" si="158"/>
        <v>2015</v>
      </c>
      <c r="R3352" t="s">
        <v>8348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 s="12">
        <v>1406113200</v>
      </c>
      <c r="J3353" s="12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156"/>
        <v>41843.458333333336</v>
      </c>
      <c r="P3353" s="10">
        <f t="shared" si="157"/>
        <v>41806.395428240743</v>
      </c>
      <c r="Q3353">
        <f t="shared" si="158"/>
        <v>2014</v>
      </c>
      <c r="R3353" t="s">
        <v>8348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 s="12">
        <v>1467414000</v>
      </c>
      <c r="J3354" s="12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156"/>
        <v>42552.958333333328</v>
      </c>
      <c r="P3354" s="10">
        <f t="shared" si="157"/>
        <v>42495.992800925931</v>
      </c>
      <c r="Q3354">
        <f t="shared" si="158"/>
        <v>2016</v>
      </c>
      <c r="R3354" t="s">
        <v>8348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 s="12">
        <v>1462230000</v>
      </c>
      <c r="J3355" s="12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156"/>
        <v>42492.958333333328</v>
      </c>
      <c r="P3355" s="10">
        <f t="shared" si="157"/>
        <v>42479.432291666672</v>
      </c>
      <c r="Q3355">
        <f t="shared" si="158"/>
        <v>2016</v>
      </c>
      <c r="R3355" t="s">
        <v>8348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 s="12">
        <v>1446091260</v>
      </c>
      <c r="J3356" s="12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156"/>
        <v>42306.167361111111</v>
      </c>
      <c r="P3356" s="10">
        <f t="shared" si="157"/>
        <v>42270.7269212963</v>
      </c>
      <c r="Q3356">
        <f t="shared" si="158"/>
        <v>2015</v>
      </c>
      <c r="R3356" t="s">
        <v>8348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 s="12">
        <v>1462879020</v>
      </c>
      <c r="J3357" s="12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156"/>
        <v>42500.470138888893</v>
      </c>
      <c r="P3357" s="10">
        <f t="shared" si="157"/>
        <v>42489.619525462964</v>
      </c>
      <c r="Q3357">
        <f t="shared" si="158"/>
        <v>2016</v>
      </c>
      <c r="R3357" t="s">
        <v>8348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 s="12">
        <v>1468611272</v>
      </c>
      <c r="J3358" s="12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156"/>
        <v>42566.815648148149</v>
      </c>
      <c r="P3358" s="10">
        <f t="shared" si="157"/>
        <v>42536.815648148149</v>
      </c>
      <c r="Q3358">
        <f t="shared" si="158"/>
        <v>2016</v>
      </c>
      <c r="R3358" t="s">
        <v>8348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 s="12">
        <v>1406887310</v>
      </c>
      <c r="J3359" s="12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156"/>
        <v>41852.417939814812</v>
      </c>
      <c r="P3359" s="10">
        <f t="shared" si="157"/>
        <v>41822.417939814812</v>
      </c>
      <c r="Q3359">
        <f t="shared" si="158"/>
        <v>2014</v>
      </c>
      <c r="R3359" t="s">
        <v>8348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 s="12">
        <v>1416385679</v>
      </c>
      <c r="J3360" s="12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156"/>
        <v>41962.352766203709</v>
      </c>
      <c r="P3360" s="10">
        <f t="shared" si="157"/>
        <v>41932.311099537037</v>
      </c>
      <c r="Q3360">
        <f t="shared" si="158"/>
        <v>2014</v>
      </c>
      <c r="R3360" t="s">
        <v>8348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 s="12">
        <v>1487985734</v>
      </c>
      <c r="J3361" s="12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156"/>
        <v>42791.057106481487</v>
      </c>
      <c r="P3361" s="10">
        <f t="shared" si="157"/>
        <v>42746.057106481487</v>
      </c>
      <c r="Q3361">
        <f t="shared" si="158"/>
        <v>2017</v>
      </c>
      <c r="R3361" t="s">
        <v>8348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 s="12">
        <v>1481731140</v>
      </c>
      <c r="J3362" s="1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156"/>
        <v>42718.665972222225</v>
      </c>
      <c r="P3362" s="10">
        <f t="shared" si="157"/>
        <v>42697.082673611112</v>
      </c>
      <c r="Q3362">
        <f t="shared" si="158"/>
        <v>2016</v>
      </c>
      <c r="R3362" t="s">
        <v>8348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 s="12">
        <v>1409587140</v>
      </c>
      <c r="J3363" s="12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156"/>
        <v>41883.665972222225</v>
      </c>
      <c r="P3363" s="10">
        <f t="shared" si="157"/>
        <v>41866.025347222225</v>
      </c>
      <c r="Q3363">
        <f t="shared" si="158"/>
        <v>2014</v>
      </c>
      <c r="R3363" t="s">
        <v>8348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 s="12">
        <v>1425704100</v>
      </c>
      <c r="J3364" s="12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156"/>
        <v>42070.204861111109</v>
      </c>
      <c r="P3364" s="10">
        <f t="shared" si="157"/>
        <v>42056.091631944444</v>
      </c>
      <c r="Q3364">
        <f t="shared" si="158"/>
        <v>2015</v>
      </c>
      <c r="R3364" t="s">
        <v>8348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 s="12">
        <v>1408464000</v>
      </c>
      <c r="J3365" s="12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156"/>
        <v>41870.666666666664</v>
      </c>
      <c r="P3365" s="10">
        <f t="shared" si="157"/>
        <v>41851.771354166667</v>
      </c>
      <c r="Q3365">
        <f t="shared" si="158"/>
        <v>2014</v>
      </c>
      <c r="R3365" t="s">
        <v>8348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 s="12">
        <v>1458075600</v>
      </c>
      <c r="J3366" s="12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156"/>
        <v>42444.875</v>
      </c>
      <c r="P3366" s="10">
        <f t="shared" si="157"/>
        <v>42422.977418981478</v>
      </c>
      <c r="Q3366">
        <f t="shared" si="158"/>
        <v>2016</v>
      </c>
      <c r="R3366" t="s">
        <v>8348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 s="12">
        <v>1449973592</v>
      </c>
      <c r="J3367" s="12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156"/>
        <v>42351.101759259254</v>
      </c>
      <c r="P3367" s="10">
        <f t="shared" si="157"/>
        <v>42321.101759259254</v>
      </c>
      <c r="Q3367">
        <f t="shared" si="158"/>
        <v>2015</v>
      </c>
      <c r="R3367" t="s">
        <v>8348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 s="12">
        <v>1431481037</v>
      </c>
      <c r="J3368" s="12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156"/>
        <v>42137.067557870367</v>
      </c>
      <c r="P3368" s="10">
        <f t="shared" si="157"/>
        <v>42107.067557870367</v>
      </c>
      <c r="Q3368">
        <f t="shared" si="158"/>
        <v>2015</v>
      </c>
      <c r="R3368" t="s">
        <v>8348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 s="12">
        <v>1438467894</v>
      </c>
      <c r="J3369" s="12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156"/>
        <v>42217.933958333335</v>
      </c>
      <c r="P3369" s="10">
        <f t="shared" si="157"/>
        <v>42192.933958333335</v>
      </c>
      <c r="Q3369">
        <f t="shared" si="158"/>
        <v>2015</v>
      </c>
      <c r="R3369" t="s">
        <v>8348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 s="12">
        <v>1420088400</v>
      </c>
      <c r="J3370" s="12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156"/>
        <v>42005.208333333328</v>
      </c>
      <c r="P3370" s="10">
        <f t="shared" si="157"/>
        <v>41969.199756944443</v>
      </c>
      <c r="Q3370">
        <f t="shared" si="158"/>
        <v>2014</v>
      </c>
      <c r="R3370" t="s">
        <v>8348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 s="12">
        <v>1484441980</v>
      </c>
      <c r="J3371" s="12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156"/>
        <v>42750.041435185187</v>
      </c>
      <c r="P3371" s="10">
        <f t="shared" si="157"/>
        <v>42690.041435185187</v>
      </c>
      <c r="Q3371">
        <f t="shared" si="158"/>
        <v>2016</v>
      </c>
      <c r="R3371" t="s">
        <v>8348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 s="12">
        <v>1481961600</v>
      </c>
      <c r="J3372" s="1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156"/>
        <v>42721.333333333328</v>
      </c>
      <c r="P3372" s="10">
        <f t="shared" si="157"/>
        <v>42690.334317129629</v>
      </c>
      <c r="Q3372">
        <f t="shared" si="158"/>
        <v>2016</v>
      </c>
      <c r="R3372" t="s">
        <v>8348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 s="12">
        <v>1449089965</v>
      </c>
      <c r="J3373" s="12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156"/>
        <v>42340.874594907407</v>
      </c>
      <c r="P3373" s="10">
        <f t="shared" si="157"/>
        <v>42312.874594907407</v>
      </c>
      <c r="Q3373">
        <f t="shared" si="158"/>
        <v>2015</v>
      </c>
      <c r="R3373" t="s">
        <v>8348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 s="12">
        <v>1408942740</v>
      </c>
      <c r="J3374" s="12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156"/>
        <v>41876.207638888889</v>
      </c>
      <c r="P3374" s="10">
        <f t="shared" si="157"/>
        <v>41855.548101851848</v>
      </c>
      <c r="Q3374">
        <f t="shared" si="158"/>
        <v>2014</v>
      </c>
      <c r="R3374" t="s">
        <v>8348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 s="12">
        <v>1437235200</v>
      </c>
      <c r="J3375" s="12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156"/>
        <v>42203.666666666672</v>
      </c>
      <c r="P3375" s="10">
        <f t="shared" si="157"/>
        <v>42179.854629629626</v>
      </c>
      <c r="Q3375">
        <f t="shared" si="158"/>
        <v>2015</v>
      </c>
      <c r="R3375" t="s">
        <v>8348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 s="12">
        <v>1446053616</v>
      </c>
      <c r="J3376" s="12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156"/>
        <v>42305.731666666667</v>
      </c>
      <c r="P3376" s="10">
        <f t="shared" si="157"/>
        <v>42275.731666666667</v>
      </c>
      <c r="Q3376">
        <f t="shared" si="158"/>
        <v>2015</v>
      </c>
      <c r="R3376" t="s">
        <v>8348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 s="12">
        <v>1400423973</v>
      </c>
      <c r="J3377" s="12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156"/>
        <v>41777.610798611109</v>
      </c>
      <c r="P3377" s="10">
        <f t="shared" si="157"/>
        <v>41765.610798611109</v>
      </c>
      <c r="Q3377">
        <f t="shared" si="158"/>
        <v>2014</v>
      </c>
      <c r="R3377" t="s">
        <v>8348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 s="12">
        <v>1429976994</v>
      </c>
      <c r="J3378" s="12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156"/>
        <v>42119.659652777773</v>
      </c>
      <c r="P3378" s="10">
        <f t="shared" si="157"/>
        <v>42059.701319444444</v>
      </c>
      <c r="Q3378">
        <f t="shared" si="158"/>
        <v>2015</v>
      </c>
      <c r="R3378" t="s">
        <v>8348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 s="12">
        <v>1426870560</v>
      </c>
      <c r="J3379" s="12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156"/>
        <v>42083.705555555556</v>
      </c>
      <c r="P3379" s="10">
        <f t="shared" si="157"/>
        <v>42053.732627314814</v>
      </c>
      <c r="Q3379">
        <f t="shared" si="158"/>
        <v>2015</v>
      </c>
      <c r="R3379" t="s">
        <v>8348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 s="12">
        <v>1409490480</v>
      </c>
      <c r="J3380" s="12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156"/>
        <v>41882.547222222223</v>
      </c>
      <c r="P3380" s="10">
        <f t="shared" si="157"/>
        <v>41858.355393518519</v>
      </c>
      <c r="Q3380">
        <f t="shared" si="158"/>
        <v>2014</v>
      </c>
      <c r="R3380" t="s">
        <v>8348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 s="12">
        <v>1440630000</v>
      </c>
      <c r="J3381" s="12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156"/>
        <v>42242.958333333328</v>
      </c>
      <c r="P3381" s="10">
        <f t="shared" si="157"/>
        <v>42225.513888888891</v>
      </c>
      <c r="Q3381">
        <f t="shared" si="158"/>
        <v>2015</v>
      </c>
      <c r="R3381" t="s">
        <v>8348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 s="12">
        <v>1417305178</v>
      </c>
      <c r="J3382" s="1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156"/>
        <v>41972.995115740741</v>
      </c>
      <c r="P3382" s="10">
        <f t="shared" si="157"/>
        <v>41937.953449074077</v>
      </c>
      <c r="Q3382">
        <f t="shared" si="158"/>
        <v>2014</v>
      </c>
      <c r="R3382" t="s">
        <v>8348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 s="12">
        <v>1426044383</v>
      </c>
      <c r="J3383" s="12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156"/>
        <v>42074.143321759257</v>
      </c>
      <c r="P3383" s="10">
        <f t="shared" si="157"/>
        <v>42044.184988425928</v>
      </c>
      <c r="Q3383">
        <f t="shared" si="158"/>
        <v>2015</v>
      </c>
      <c r="R3383" t="s">
        <v>8348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 s="12">
        <v>1470092340</v>
      </c>
      <c r="J3384" s="12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156"/>
        <v>42583.957638888889</v>
      </c>
      <c r="P3384" s="10">
        <f t="shared" si="157"/>
        <v>42559.431203703702</v>
      </c>
      <c r="Q3384">
        <f t="shared" si="158"/>
        <v>2016</v>
      </c>
      <c r="R3384" t="s">
        <v>8348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 s="12">
        <v>1466707620</v>
      </c>
      <c r="J3385" s="12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156"/>
        <v>42544.782638888893</v>
      </c>
      <c r="P3385" s="10">
        <f t="shared" si="157"/>
        <v>42524.782638888893</v>
      </c>
      <c r="Q3385">
        <f t="shared" si="158"/>
        <v>2016</v>
      </c>
      <c r="R3385" t="s">
        <v>8348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 s="12">
        <v>1448074800</v>
      </c>
      <c r="J3386" s="12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156"/>
        <v>42329.125</v>
      </c>
      <c r="P3386" s="10">
        <f t="shared" si="157"/>
        <v>42292.087592592594</v>
      </c>
      <c r="Q3386">
        <f t="shared" si="158"/>
        <v>2015</v>
      </c>
      <c r="R3386" t="s">
        <v>8348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 s="12">
        <v>1418244552</v>
      </c>
      <c r="J3387" s="12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156"/>
        <v>41983.8675</v>
      </c>
      <c r="P3387" s="10">
        <f t="shared" si="157"/>
        <v>41953.8675</v>
      </c>
      <c r="Q3387">
        <f t="shared" si="158"/>
        <v>2014</v>
      </c>
      <c r="R3387" t="s">
        <v>8348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 s="12">
        <v>1417620506</v>
      </c>
      <c r="J3388" s="12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156"/>
        <v>41976.644745370373</v>
      </c>
      <c r="P3388" s="10">
        <f t="shared" si="157"/>
        <v>41946.644745370373</v>
      </c>
      <c r="Q3388">
        <f t="shared" si="158"/>
        <v>2014</v>
      </c>
      <c r="R3388" t="s">
        <v>8348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 s="12">
        <v>1418581088</v>
      </c>
      <c r="J3389" s="12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156"/>
        <v>41987.762592592597</v>
      </c>
      <c r="P3389" s="10">
        <f t="shared" si="157"/>
        <v>41947.762592592597</v>
      </c>
      <c r="Q3389">
        <f t="shared" si="158"/>
        <v>2014</v>
      </c>
      <c r="R3389" t="s">
        <v>8348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 s="12">
        <v>1434625441</v>
      </c>
      <c r="J3390" s="12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156"/>
        <v>42173.461122685185</v>
      </c>
      <c r="P3390" s="10">
        <f t="shared" si="157"/>
        <v>42143.461122685185</v>
      </c>
      <c r="Q3390">
        <f t="shared" si="158"/>
        <v>2015</v>
      </c>
      <c r="R3390" t="s">
        <v>8348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 s="12">
        <v>1464960682</v>
      </c>
      <c r="J3391" s="12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156"/>
        <v>42524.563449074078</v>
      </c>
      <c r="P3391" s="10">
        <f t="shared" si="157"/>
        <v>42494.563449074078</v>
      </c>
      <c r="Q3391">
        <f t="shared" si="158"/>
        <v>2016</v>
      </c>
      <c r="R3391" t="s">
        <v>8348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 s="12">
        <v>1405017345</v>
      </c>
      <c r="J3392" s="1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156"/>
        <v>41830.774826388893</v>
      </c>
      <c r="P3392" s="10">
        <f t="shared" si="157"/>
        <v>41815.774826388893</v>
      </c>
      <c r="Q3392">
        <f t="shared" si="158"/>
        <v>2014</v>
      </c>
      <c r="R3392" t="s">
        <v>8348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 s="12">
        <v>1407536880</v>
      </c>
      <c r="J3393" s="12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156"/>
        <v>41859.936111111107</v>
      </c>
      <c r="P3393" s="10">
        <f t="shared" si="157"/>
        <v>41830.545694444445</v>
      </c>
      <c r="Q3393">
        <f t="shared" si="158"/>
        <v>2014</v>
      </c>
      <c r="R3393" t="s">
        <v>8348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 s="12">
        <v>1462565855</v>
      </c>
      <c r="J3394" s="12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156"/>
        <v>42496.845543981486</v>
      </c>
      <c r="P3394" s="10">
        <f t="shared" si="157"/>
        <v>42446.845543981486</v>
      </c>
      <c r="Q3394">
        <f t="shared" si="158"/>
        <v>2016</v>
      </c>
      <c r="R3394" t="s">
        <v>8348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 s="12">
        <v>1415234760</v>
      </c>
      <c r="J3395" s="12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159">DATE(1970,1,1)+I3395/86400</f>
        <v>41949.031944444447</v>
      </c>
      <c r="P3395" s="10">
        <f t="shared" ref="P3395:P3458" si="160">DATE(1970,1,1)+J3395/86400</f>
        <v>41923.921643518523</v>
      </c>
      <c r="Q3395">
        <f t="shared" ref="Q3395:Q3458" si="161">YEAR(P:P)</f>
        <v>2014</v>
      </c>
      <c r="R3395" t="s">
        <v>8348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 s="12">
        <v>1406470645</v>
      </c>
      <c r="J3396" s="12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159"/>
        <v>41847.59542824074</v>
      </c>
      <c r="P3396" s="10">
        <f t="shared" si="160"/>
        <v>41817.59542824074</v>
      </c>
      <c r="Q3396">
        <f t="shared" si="161"/>
        <v>2014</v>
      </c>
      <c r="R3396" t="s">
        <v>8348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 s="12">
        <v>1433009400</v>
      </c>
      <c r="J3397" s="12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159"/>
        <v>42154.756944444445</v>
      </c>
      <c r="P3397" s="10">
        <f t="shared" si="160"/>
        <v>42140.712314814809</v>
      </c>
      <c r="Q3397">
        <f t="shared" si="161"/>
        <v>2015</v>
      </c>
      <c r="R3397" t="s">
        <v>8348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 s="12">
        <v>1401595140</v>
      </c>
      <c r="J3398" s="12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159"/>
        <v>41791.165972222225</v>
      </c>
      <c r="P3398" s="10">
        <f t="shared" si="160"/>
        <v>41764.446631944447</v>
      </c>
      <c r="Q3398">
        <f t="shared" si="161"/>
        <v>2014</v>
      </c>
      <c r="R3398" t="s">
        <v>8348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 s="12">
        <v>1455832800</v>
      </c>
      <c r="J3399" s="12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159"/>
        <v>42418.916666666672</v>
      </c>
      <c r="P3399" s="10">
        <f t="shared" si="160"/>
        <v>42378.478344907402</v>
      </c>
      <c r="Q3399">
        <f t="shared" si="161"/>
        <v>2016</v>
      </c>
      <c r="R3399" t="s">
        <v>8348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 s="12">
        <v>1416589200</v>
      </c>
      <c r="J3400" s="12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159"/>
        <v>41964.708333333328</v>
      </c>
      <c r="P3400" s="10">
        <f t="shared" si="160"/>
        <v>41941.752037037033</v>
      </c>
      <c r="Q3400">
        <f t="shared" si="161"/>
        <v>2014</v>
      </c>
      <c r="R3400" t="s">
        <v>8348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 s="12">
        <v>1424556325</v>
      </c>
      <c r="J3401" s="12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159"/>
        <v>42056.920428240745</v>
      </c>
      <c r="P3401" s="10">
        <f t="shared" si="160"/>
        <v>42026.920428240745</v>
      </c>
      <c r="Q3401">
        <f t="shared" si="161"/>
        <v>2015</v>
      </c>
      <c r="R3401" t="s">
        <v>8348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 s="12">
        <v>1409266414</v>
      </c>
      <c r="J3402" s="1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159"/>
        <v>41879.953865740739</v>
      </c>
      <c r="P3402" s="10">
        <f t="shared" si="160"/>
        <v>41834.953865740739</v>
      </c>
      <c r="Q3402">
        <f t="shared" si="161"/>
        <v>2014</v>
      </c>
      <c r="R3402" t="s">
        <v>8348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 s="12">
        <v>1438968146</v>
      </c>
      <c r="J3403" s="12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159"/>
        <v>42223.723912037036</v>
      </c>
      <c r="P3403" s="10">
        <f t="shared" si="160"/>
        <v>42193.723912037036</v>
      </c>
      <c r="Q3403">
        <f t="shared" si="161"/>
        <v>2015</v>
      </c>
      <c r="R3403" t="s">
        <v>8348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 s="12">
        <v>1447295460</v>
      </c>
      <c r="J3404" s="12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159"/>
        <v>42320.104861111111</v>
      </c>
      <c r="P3404" s="10">
        <f t="shared" si="160"/>
        <v>42290.61855324074</v>
      </c>
      <c r="Q3404">
        <f t="shared" si="161"/>
        <v>2015</v>
      </c>
      <c r="R3404" t="s">
        <v>8348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 s="12">
        <v>1435230324</v>
      </c>
      <c r="J3405" s="12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159"/>
        <v>42180.462083333332</v>
      </c>
      <c r="P3405" s="10">
        <f t="shared" si="160"/>
        <v>42150.462083333332</v>
      </c>
      <c r="Q3405">
        <f t="shared" si="161"/>
        <v>2015</v>
      </c>
      <c r="R3405" t="s">
        <v>8348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 s="12">
        <v>1434542702</v>
      </c>
      <c r="J3406" s="12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159"/>
        <v>42172.503495370373</v>
      </c>
      <c r="P3406" s="10">
        <f t="shared" si="160"/>
        <v>42152.503495370373</v>
      </c>
      <c r="Q3406">
        <f t="shared" si="161"/>
        <v>2015</v>
      </c>
      <c r="R3406" t="s">
        <v>8348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 s="12">
        <v>1456876740</v>
      </c>
      <c r="J3407" s="12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159"/>
        <v>42430.999305555553</v>
      </c>
      <c r="P3407" s="10">
        <f t="shared" si="160"/>
        <v>42410.017199074078</v>
      </c>
      <c r="Q3407">
        <f t="shared" si="161"/>
        <v>2016</v>
      </c>
      <c r="R3407" t="s">
        <v>8348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 s="12">
        <v>1405511376</v>
      </c>
      <c r="J3408" s="12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159"/>
        <v>41836.492777777778</v>
      </c>
      <c r="P3408" s="10">
        <f t="shared" si="160"/>
        <v>41791.492777777778</v>
      </c>
      <c r="Q3408">
        <f t="shared" si="161"/>
        <v>2014</v>
      </c>
      <c r="R3408" t="s">
        <v>8348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 s="12">
        <v>1404641289</v>
      </c>
      <c r="J3409" s="12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159"/>
        <v>41826.422326388885</v>
      </c>
      <c r="P3409" s="10">
        <f t="shared" si="160"/>
        <v>41796.422326388885</v>
      </c>
      <c r="Q3409">
        <f t="shared" si="161"/>
        <v>2014</v>
      </c>
      <c r="R3409" t="s">
        <v>8348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 s="12">
        <v>1405727304</v>
      </c>
      <c r="J3410" s="12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159"/>
        <v>41838.991944444446</v>
      </c>
      <c r="P3410" s="10">
        <f t="shared" si="160"/>
        <v>41808.991944444446</v>
      </c>
      <c r="Q3410">
        <f t="shared" si="161"/>
        <v>2014</v>
      </c>
      <c r="R3410" t="s">
        <v>8348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 s="12">
        <v>1469998680</v>
      </c>
      <c r="J3411" s="12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159"/>
        <v>42582.873611111107</v>
      </c>
      <c r="P3411" s="10">
        <f t="shared" si="160"/>
        <v>42544.814328703702</v>
      </c>
      <c r="Q3411">
        <f t="shared" si="161"/>
        <v>2016</v>
      </c>
      <c r="R3411" t="s">
        <v>8348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 s="12">
        <v>1465196400</v>
      </c>
      <c r="J3412" s="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159"/>
        <v>42527.291666666672</v>
      </c>
      <c r="P3412" s="10">
        <f t="shared" si="160"/>
        <v>42500.041550925926</v>
      </c>
      <c r="Q3412">
        <f t="shared" si="161"/>
        <v>2016</v>
      </c>
      <c r="R3412" t="s">
        <v>8348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 s="12">
        <v>1444264372</v>
      </c>
      <c r="J3413" s="12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159"/>
        <v>42285.022824074069</v>
      </c>
      <c r="P3413" s="10">
        <f t="shared" si="160"/>
        <v>42265.022824074069</v>
      </c>
      <c r="Q3413">
        <f t="shared" si="161"/>
        <v>2015</v>
      </c>
      <c r="R3413" t="s">
        <v>8348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 s="12">
        <v>1411858862</v>
      </c>
      <c r="J3414" s="12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159"/>
        <v>41909.959050925929</v>
      </c>
      <c r="P3414" s="10">
        <f t="shared" si="160"/>
        <v>41879.959050925929</v>
      </c>
      <c r="Q3414">
        <f t="shared" si="161"/>
        <v>2014</v>
      </c>
      <c r="R3414" t="s">
        <v>8348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 s="12">
        <v>1425099540</v>
      </c>
      <c r="J3415" s="12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159"/>
        <v>42063.207638888889</v>
      </c>
      <c r="P3415" s="10">
        <f t="shared" si="160"/>
        <v>42053.733078703706</v>
      </c>
      <c r="Q3415">
        <f t="shared" si="161"/>
        <v>2015</v>
      </c>
      <c r="R3415" t="s">
        <v>8348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 s="12">
        <v>1480579140</v>
      </c>
      <c r="J3416" s="12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159"/>
        <v>42705.332638888889</v>
      </c>
      <c r="P3416" s="10">
        <f t="shared" si="160"/>
        <v>42675.832465277781</v>
      </c>
      <c r="Q3416">
        <f t="shared" si="161"/>
        <v>2016</v>
      </c>
      <c r="R3416" t="s">
        <v>8348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 s="12">
        <v>1460935800</v>
      </c>
      <c r="J3417" s="12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159"/>
        <v>42477.979166666672</v>
      </c>
      <c r="P3417" s="10">
        <f t="shared" si="160"/>
        <v>42467.144166666665</v>
      </c>
      <c r="Q3417">
        <f t="shared" si="161"/>
        <v>2016</v>
      </c>
      <c r="R3417" t="s">
        <v>8348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 s="12">
        <v>1429813800</v>
      </c>
      <c r="J3418" s="12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159"/>
        <v>42117.770833333328</v>
      </c>
      <c r="P3418" s="10">
        <f t="shared" si="160"/>
        <v>42089.412557870368</v>
      </c>
      <c r="Q3418">
        <f t="shared" si="161"/>
        <v>2015</v>
      </c>
      <c r="R3418" t="s">
        <v>8348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 s="12">
        <v>1414284180</v>
      </c>
      <c r="J3419" s="12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159"/>
        <v>41938.029861111107</v>
      </c>
      <c r="P3419" s="10">
        <f t="shared" si="160"/>
        <v>41894.91375</v>
      </c>
      <c r="Q3419">
        <f t="shared" si="161"/>
        <v>2014</v>
      </c>
      <c r="R3419" t="s">
        <v>8348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 s="12">
        <v>1400875307</v>
      </c>
      <c r="J3420" s="12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159"/>
        <v>41782.83457175926</v>
      </c>
      <c r="P3420" s="10">
        <f t="shared" si="160"/>
        <v>41752.83457175926</v>
      </c>
      <c r="Q3420">
        <f t="shared" si="161"/>
        <v>2014</v>
      </c>
      <c r="R3420" t="s">
        <v>8348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 s="12">
        <v>1459978200</v>
      </c>
      <c r="J3421" s="12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159"/>
        <v>42466.895833333328</v>
      </c>
      <c r="P3421" s="10">
        <f t="shared" si="160"/>
        <v>42448.821585648147</v>
      </c>
      <c r="Q3421">
        <f t="shared" si="161"/>
        <v>2016</v>
      </c>
      <c r="R3421" t="s">
        <v>8348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 s="12">
        <v>1455408000</v>
      </c>
      <c r="J3422" s="1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159"/>
        <v>42414</v>
      </c>
      <c r="P3422" s="10">
        <f t="shared" si="160"/>
        <v>42405.090300925927</v>
      </c>
      <c r="Q3422">
        <f t="shared" si="161"/>
        <v>2016</v>
      </c>
      <c r="R3422" t="s">
        <v>8348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 s="12">
        <v>1425495563</v>
      </c>
      <c r="J3423" s="12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159"/>
        <v>42067.791238425925</v>
      </c>
      <c r="P3423" s="10">
        <f t="shared" si="160"/>
        <v>42037.791238425925</v>
      </c>
      <c r="Q3423">
        <f t="shared" si="161"/>
        <v>2015</v>
      </c>
      <c r="R3423" t="s">
        <v>8348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 s="12">
        <v>1450051200</v>
      </c>
      <c r="J3424" s="12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159"/>
        <v>42352</v>
      </c>
      <c r="P3424" s="10">
        <f t="shared" si="160"/>
        <v>42323.562222222223</v>
      </c>
      <c r="Q3424">
        <f t="shared" si="161"/>
        <v>2015</v>
      </c>
      <c r="R3424" t="s">
        <v>8348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 s="12">
        <v>1429912341</v>
      </c>
      <c r="J3425" s="12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159"/>
        <v>42118.911354166667</v>
      </c>
      <c r="P3425" s="10">
        <f t="shared" si="160"/>
        <v>42088.911354166667</v>
      </c>
      <c r="Q3425">
        <f t="shared" si="161"/>
        <v>2015</v>
      </c>
      <c r="R3425" t="s">
        <v>8348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 s="12">
        <v>1423119540</v>
      </c>
      <c r="J3426" s="12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159"/>
        <v>42040.290972222225</v>
      </c>
      <c r="P3426" s="10">
        <f t="shared" si="160"/>
        <v>42018.676898148144</v>
      </c>
      <c r="Q3426">
        <f t="shared" si="161"/>
        <v>2015</v>
      </c>
      <c r="R3426" t="s">
        <v>8348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 s="12">
        <v>1412434136</v>
      </c>
      <c r="J3427" s="12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159"/>
        <v>41916.617314814815</v>
      </c>
      <c r="P3427" s="10">
        <f t="shared" si="160"/>
        <v>41884.617314814815</v>
      </c>
      <c r="Q3427">
        <f t="shared" si="161"/>
        <v>2014</v>
      </c>
      <c r="R3427" t="s">
        <v>8348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 s="12">
        <v>1411264800</v>
      </c>
      <c r="J3428" s="12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159"/>
        <v>41903.083333333336</v>
      </c>
      <c r="P3428" s="10">
        <f t="shared" si="160"/>
        <v>41884.056747685187</v>
      </c>
      <c r="Q3428">
        <f t="shared" si="161"/>
        <v>2014</v>
      </c>
      <c r="R3428" t="s">
        <v>8348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 s="12">
        <v>1404314952</v>
      </c>
      <c r="J3429" s="12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159"/>
        <v>41822.645277777774</v>
      </c>
      <c r="P3429" s="10">
        <f t="shared" si="160"/>
        <v>41792.645277777774</v>
      </c>
      <c r="Q3429">
        <f t="shared" si="161"/>
        <v>2014</v>
      </c>
      <c r="R3429" t="s">
        <v>8348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 s="12">
        <v>1425142800</v>
      </c>
      <c r="J3430" s="12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159"/>
        <v>42063.708333333328</v>
      </c>
      <c r="P3430" s="10">
        <f t="shared" si="160"/>
        <v>42038.720451388886</v>
      </c>
      <c r="Q3430">
        <f t="shared" si="161"/>
        <v>2015</v>
      </c>
      <c r="R3430" t="s">
        <v>8348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 s="12">
        <v>1478046661</v>
      </c>
      <c r="J3431" s="12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159"/>
        <v>42676.021539351852</v>
      </c>
      <c r="P3431" s="10">
        <f t="shared" si="160"/>
        <v>42662.021539351852</v>
      </c>
      <c r="Q3431">
        <f t="shared" si="161"/>
        <v>2016</v>
      </c>
      <c r="R3431" t="s">
        <v>8348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 s="12">
        <v>1406760101</v>
      </c>
      <c r="J3432" s="1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159"/>
        <v>41850.945613425924</v>
      </c>
      <c r="P3432" s="10">
        <f t="shared" si="160"/>
        <v>41820.945613425924</v>
      </c>
      <c r="Q3432">
        <f t="shared" si="161"/>
        <v>2014</v>
      </c>
      <c r="R3432" t="s">
        <v>8348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 s="12">
        <v>1408383153</v>
      </c>
      <c r="J3433" s="12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159"/>
        <v>41869.730937500004</v>
      </c>
      <c r="P3433" s="10">
        <f t="shared" si="160"/>
        <v>41839.730937500004</v>
      </c>
      <c r="Q3433">
        <f t="shared" si="161"/>
        <v>2014</v>
      </c>
      <c r="R3433" t="s">
        <v>8348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 s="12">
        <v>1454709600</v>
      </c>
      <c r="J3434" s="12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159"/>
        <v>42405.916666666672</v>
      </c>
      <c r="P3434" s="10">
        <f t="shared" si="160"/>
        <v>42380.581180555557</v>
      </c>
      <c r="Q3434">
        <f t="shared" si="161"/>
        <v>2016</v>
      </c>
      <c r="R3434" t="s">
        <v>8348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 s="12">
        <v>1402974000</v>
      </c>
      <c r="J3435" s="12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159"/>
        <v>41807.125</v>
      </c>
      <c r="P3435" s="10">
        <f t="shared" si="160"/>
        <v>41776.06313657407</v>
      </c>
      <c r="Q3435">
        <f t="shared" si="161"/>
        <v>2014</v>
      </c>
      <c r="R3435" t="s">
        <v>8348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 s="12">
        <v>1404983269</v>
      </c>
      <c r="J3436" s="12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159"/>
        <v>41830.380428240736</v>
      </c>
      <c r="P3436" s="10">
        <f t="shared" si="160"/>
        <v>41800.380428240736</v>
      </c>
      <c r="Q3436">
        <f t="shared" si="161"/>
        <v>2014</v>
      </c>
      <c r="R3436" t="s">
        <v>8348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 s="12">
        <v>1470538800</v>
      </c>
      <c r="J3437" s="12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159"/>
        <v>42589.125</v>
      </c>
      <c r="P3437" s="10">
        <f t="shared" si="160"/>
        <v>42572.61681712963</v>
      </c>
      <c r="Q3437">
        <f t="shared" si="161"/>
        <v>2016</v>
      </c>
      <c r="R3437" t="s">
        <v>8348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 s="12">
        <v>1408638480</v>
      </c>
      <c r="J3438" s="12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159"/>
        <v>41872.686111111107</v>
      </c>
      <c r="P3438" s="10">
        <f t="shared" si="160"/>
        <v>41851.541585648149</v>
      </c>
      <c r="Q3438">
        <f t="shared" si="161"/>
        <v>2014</v>
      </c>
      <c r="R3438" t="s">
        <v>8348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 s="12">
        <v>1440003820</v>
      </c>
      <c r="J3439" s="12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159"/>
        <v>42235.710879629631</v>
      </c>
      <c r="P3439" s="10">
        <f t="shared" si="160"/>
        <v>42205.710879629631</v>
      </c>
      <c r="Q3439">
        <f t="shared" si="161"/>
        <v>2015</v>
      </c>
      <c r="R3439" t="s">
        <v>8348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 s="12">
        <v>1430600400</v>
      </c>
      <c r="J3440" s="12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159"/>
        <v>42126.875</v>
      </c>
      <c r="P3440" s="10">
        <f t="shared" si="160"/>
        <v>42100.927858796298</v>
      </c>
      <c r="Q3440">
        <f t="shared" si="161"/>
        <v>2015</v>
      </c>
      <c r="R3440" t="s">
        <v>8348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 s="12">
        <v>1453179540</v>
      </c>
      <c r="J3441" s="12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159"/>
        <v>42388.207638888889</v>
      </c>
      <c r="P3441" s="10">
        <f t="shared" si="160"/>
        <v>42374.911226851851</v>
      </c>
      <c r="Q3441">
        <f t="shared" si="161"/>
        <v>2016</v>
      </c>
      <c r="R3441" t="s">
        <v>8348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 s="12">
        <v>1405095300</v>
      </c>
      <c r="J3442" s="1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159"/>
        <v>41831.677083333336</v>
      </c>
      <c r="P3442" s="10">
        <f t="shared" si="160"/>
        <v>41809.12300925926</v>
      </c>
      <c r="Q3442">
        <f t="shared" si="161"/>
        <v>2014</v>
      </c>
      <c r="R3442" t="s">
        <v>8348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 s="12">
        <v>1447445820</v>
      </c>
      <c r="J3443" s="12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159"/>
        <v>42321.845138888893</v>
      </c>
      <c r="P3443" s="10">
        <f t="shared" si="160"/>
        <v>42294.429641203707</v>
      </c>
      <c r="Q3443">
        <f t="shared" si="161"/>
        <v>2015</v>
      </c>
      <c r="R3443" t="s">
        <v>8348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 s="12">
        <v>1433016672</v>
      </c>
      <c r="J3444" s="12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159"/>
        <v>42154.841111111113</v>
      </c>
      <c r="P3444" s="10">
        <f t="shared" si="160"/>
        <v>42124.841111111113</v>
      </c>
      <c r="Q3444">
        <f t="shared" si="161"/>
        <v>2015</v>
      </c>
      <c r="R3444" t="s">
        <v>8348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 s="12">
        <v>1410266146</v>
      </c>
      <c r="J3445" s="12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159"/>
        <v>41891.524837962963</v>
      </c>
      <c r="P3445" s="10">
        <f t="shared" si="160"/>
        <v>41861.524837962963</v>
      </c>
      <c r="Q3445">
        <f t="shared" si="161"/>
        <v>2014</v>
      </c>
      <c r="R3445" t="s">
        <v>8348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 s="12">
        <v>1465394340</v>
      </c>
      <c r="J3446" s="12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159"/>
        <v>42529.582638888889</v>
      </c>
      <c r="P3446" s="10">
        <f t="shared" si="160"/>
        <v>42521.291504629626</v>
      </c>
      <c r="Q3446">
        <f t="shared" si="161"/>
        <v>2016</v>
      </c>
      <c r="R3446" t="s">
        <v>8348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 s="12">
        <v>1445604236</v>
      </c>
      <c r="J3447" s="12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159"/>
        <v>42300.530509259261</v>
      </c>
      <c r="P3447" s="10">
        <f t="shared" si="160"/>
        <v>42272.530509259261</v>
      </c>
      <c r="Q3447">
        <f t="shared" si="161"/>
        <v>2015</v>
      </c>
      <c r="R3447" t="s">
        <v>8348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 s="12">
        <v>1423138800</v>
      </c>
      <c r="J3448" s="12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159"/>
        <v>42040.513888888891</v>
      </c>
      <c r="P3448" s="10">
        <f t="shared" si="160"/>
        <v>42016.832465277781</v>
      </c>
      <c r="Q3448">
        <f t="shared" si="161"/>
        <v>2015</v>
      </c>
      <c r="R3448" t="s">
        <v>8348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 s="12">
        <v>1458332412</v>
      </c>
      <c r="J3449" s="12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159"/>
        <v>42447.847361111111</v>
      </c>
      <c r="P3449" s="10">
        <f t="shared" si="160"/>
        <v>42402.889027777783</v>
      </c>
      <c r="Q3449">
        <f t="shared" si="161"/>
        <v>2016</v>
      </c>
      <c r="R3449" t="s">
        <v>8348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 s="12">
        <v>1418784689</v>
      </c>
      <c r="J3450" s="12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159"/>
        <v>41990.119085648148</v>
      </c>
      <c r="P3450" s="10">
        <f t="shared" si="160"/>
        <v>41960.119085648148</v>
      </c>
      <c r="Q3450">
        <f t="shared" si="161"/>
        <v>2014</v>
      </c>
      <c r="R3450" t="s">
        <v>8348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 s="12">
        <v>1468036800</v>
      </c>
      <c r="J3451" s="12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159"/>
        <v>42560.166666666672</v>
      </c>
      <c r="P3451" s="10">
        <f t="shared" si="160"/>
        <v>42532.052523148144</v>
      </c>
      <c r="Q3451">
        <f t="shared" si="161"/>
        <v>2016</v>
      </c>
      <c r="R3451" t="s">
        <v>8348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 s="12">
        <v>1427990071</v>
      </c>
      <c r="J3452" s="1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159"/>
        <v>42096.662858796291</v>
      </c>
      <c r="P3452" s="10">
        <f t="shared" si="160"/>
        <v>42036.704525462963</v>
      </c>
      <c r="Q3452">
        <f t="shared" si="161"/>
        <v>2015</v>
      </c>
      <c r="R3452" t="s">
        <v>8348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 s="12">
        <v>1429636927</v>
      </c>
      <c r="J3453" s="12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159"/>
        <v>42115.723692129628</v>
      </c>
      <c r="P3453" s="10">
        <f t="shared" si="160"/>
        <v>42088.723692129628</v>
      </c>
      <c r="Q3453">
        <f t="shared" si="161"/>
        <v>2015</v>
      </c>
      <c r="R3453" t="s">
        <v>8348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 s="12">
        <v>1406087940</v>
      </c>
      <c r="J3454" s="12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159"/>
        <v>41843.165972222225</v>
      </c>
      <c r="P3454" s="10">
        <f t="shared" si="160"/>
        <v>41820.639189814814</v>
      </c>
      <c r="Q3454">
        <f t="shared" si="161"/>
        <v>2014</v>
      </c>
      <c r="R3454" t="s">
        <v>8348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 s="12">
        <v>1471130956</v>
      </c>
      <c r="J3455" s="12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159"/>
        <v>42595.97865740741</v>
      </c>
      <c r="P3455" s="10">
        <f t="shared" si="160"/>
        <v>42535.97865740741</v>
      </c>
      <c r="Q3455">
        <f t="shared" si="161"/>
        <v>2016</v>
      </c>
      <c r="R3455" t="s">
        <v>8348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 s="12">
        <v>1406825159</v>
      </c>
      <c r="J3456" s="12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159"/>
        <v>41851.698599537034</v>
      </c>
      <c r="P3456" s="10">
        <f t="shared" si="160"/>
        <v>41821.698599537034</v>
      </c>
      <c r="Q3456">
        <f t="shared" si="161"/>
        <v>2014</v>
      </c>
      <c r="R3456" t="s">
        <v>8348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 s="12">
        <v>1476381627</v>
      </c>
      <c r="J3457" s="12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159"/>
        <v>42656.7503125</v>
      </c>
      <c r="P3457" s="10">
        <f t="shared" si="160"/>
        <v>42626.7503125</v>
      </c>
      <c r="Q3457">
        <f t="shared" si="161"/>
        <v>2016</v>
      </c>
      <c r="R3457" t="s">
        <v>8348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 s="12">
        <v>1406876340</v>
      </c>
      <c r="J3458" s="12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159"/>
        <v>41852.290972222225</v>
      </c>
      <c r="P3458" s="10">
        <f t="shared" si="160"/>
        <v>41821.205636574072</v>
      </c>
      <c r="Q3458">
        <f t="shared" si="161"/>
        <v>2014</v>
      </c>
      <c r="R3458" t="s">
        <v>8348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 s="12">
        <v>1423720740</v>
      </c>
      <c r="J3459" s="12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162">DATE(1970,1,1)+I3459/86400</f>
        <v>42047.249305555553</v>
      </c>
      <c r="P3459" s="10">
        <f t="shared" ref="P3459:P3522" si="163">DATE(1970,1,1)+J3459/86400</f>
        <v>42016.706678240742</v>
      </c>
      <c r="Q3459">
        <f t="shared" ref="Q3459:Q3522" si="164">YEAR(P:P)</f>
        <v>2015</v>
      </c>
      <c r="R3459" t="s">
        <v>8348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 s="12">
        <v>1422937620</v>
      </c>
      <c r="J3460" s="12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162"/>
        <v>42038.185416666667</v>
      </c>
      <c r="P3460" s="10">
        <f t="shared" si="163"/>
        <v>42011.202581018515</v>
      </c>
      <c r="Q3460">
        <f t="shared" si="164"/>
        <v>2015</v>
      </c>
      <c r="R3460" t="s">
        <v>8348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 s="12">
        <v>1463743860</v>
      </c>
      <c r="J3461" s="12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162"/>
        <v>42510.479861111111</v>
      </c>
      <c r="P3461" s="10">
        <f t="shared" si="163"/>
        <v>42480.479861111111</v>
      </c>
      <c r="Q3461">
        <f t="shared" si="164"/>
        <v>2016</v>
      </c>
      <c r="R3461" t="s">
        <v>8348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 s="12">
        <v>1408106352</v>
      </c>
      <c r="J3462" s="1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162"/>
        <v>41866.527222222227</v>
      </c>
      <c r="P3462" s="10">
        <f t="shared" si="163"/>
        <v>41852.527222222227</v>
      </c>
      <c r="Q3462">
        <f t="shared" si="164"/>
        <v>2014</v>
      </c>
      <c r="R3462" t="s">
        <v>8348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 s="12">
        <v>1477710000</v>
      </c>
      <c r="J3463" s="12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162"/>
        <v>42672.125</v>
      </c>
      <c r="P3463" s="10">
        <f t="shared" si="163"/>
        <v>42643.632858796293</v>
      </c>
      <c r="Q3463">
        <f t="shared" si="164"/>
        <v>2016</v>
      </c>
      <c r="R3463" t="s">
        <v>8348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 s="12">
        <v>1436551200</v>
      </c>
      <c r="J3464" s="12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162"/>
        <v>42195.75</v>
      </c>
      <c r="P3464" s="10">
        <f t="shared" si="163"/>
        <v>42179.898472222223</v>
      </c>
      <c r="Q3464">
        <f t="shared" si="164"/>
        <v>2015</v>
      </c>
      <c r="R3464" t="s">
        <v>8348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 s="12">
        <v>1476158340</v>
      </c>
      <c r="J3465" s="12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162"/>
        <v>42654.165972222225</v>
      </c>
      <c r="P3465" s="10">
        <f t="shared" si="163"/>
        <v>42612.918807870374</v>
      </c>
      <c r="Q3465">
        <f t="shared" si="164"/>
        <v>2016</v>
      </c>
      <c r="R3465" t="s">
        <v>8348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 s="12">
        <v>1471921637</v>
      </c>
      <c r="J3466" s="12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162"/>
        <v>42605.130057870367</v>
      </c>
      <c r="P3466" s="10">
        <f t="shared" si="163"/>
        <v>42575.130057870367</v>
      </c>
      <c r="Q3466">
        <f t="shared" si="164"/>
        <v>2016</v>
      </c>
      <c r="R3466" t="s">
        <v>8348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 s="12">
        <v>1439136000</v>
      </c>
      <c r="J3467" s="12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162"/>
        <v>42225.666666666672</v>
      </c>
      <c r="P3467" s="10">
        <f t="shared" si="163"/>
        <v>42200.625833333332</v>
      </c>
      <c r="Q3467">
        <f t="shared" si="164"/>
        <v>2015</v>
      </c>
      <c r="R3467" t="s">
        <v>8348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 s="12">
        <v>1461108450</v>
      </c>
      <c r="J3468" s="12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162"/>
        <v>42479.977430555555</v>
      </c>
      <c r="P3468" s="10">
        <f t="shared" si="163"/>
        <v>42420.019097222219</v>
      </c>
      <c r="Q3468">
        <f t="shared" si="164"/>
        <v>2016</v>
      </c>
      <c r="R3468" t="s">
        <v>8348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 s="12">
        <v>1426864032</v>
      </c>
      <c r="J3469" s="12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162"/>
        <v>42083.630000000005</v>
      </c>
      <c r="P3469" s="10">
        <f t="shared" si="163"/>
        <v>42053.671666666662</v>
      </c>
      <c r="Q3469">
        <f t="shared" si="164"/>
        <v>2015</v>
      </c>
      <c r="R3469" t="s">
        <v>8348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 s="12">
        <v>1474426800</v>
      </c>
      <c r="J3470" s="12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162"/>
        <v>42634.125</v>
      </c>
      <c r="P3470" s="10">
        <f t="shared" si="163"/>
        <v>42605.765381944446</v>
      </c>
      <c r="Q3470">
        <f t="shared" si="164"/>
        <v>2016</v>
      </c>
      <c r="R3470" t="s">
        <v>8348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 s="12">
        <v>1461857045</v>
      </c>
      <c r="J3471" s="12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162"/>
        <v>42488.641724537039</v>
      </c>
      <c r="P3471" s="10">
        <f t="shared" si="163"/>
        <v>42458.641724537039</v>
      </c>
      <c r="Q3471">
        <f t="shared" si="164"/>
        <v>2016</v>
      </c>
      <c r="R3471" t="s">
        <v>8348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 s="12">
        <v>1468618680</v>
      </c>
      <c r="J3472" s="1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162"/>
        <v>42566.901388888888</v>
      </c>
      <c r="P3472" s="10">
        <f t="shared" si="163"/>
        <v>42529.022013888884</v>
      </c>
      <c r="Q3472">
        <f t="shared" si="164"/>
        <v>2016</v>
      </c>
      <c r="R3472" t="s">
        <v>8348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 s="12">
        <v>1409515200</v>
      </c>
      <c r="J3473" s="12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162"/>
        <v>41882.833333333336</v>
      </c>
      <c r="P3473" s="10">
        <f t="shared" si="163"/>
        <v>41841.820486111115</v>
      </c>
      <c r="Q3473">
        <f t="shared" si="164"/>
        <v>2014</v>
      </c>
      <c r="R3473" t="s">
        <v>8348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 s="12">
        <v>1415253540</v>
      </c>
      <c r="J3474" s="12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162"/>
        <v>41949.249305555553</v>
      </c>
      <c r="P3474" s="10">
        <f t="shared" si="163"/>
        <v>41928.170497685183</v>
      </c>
      <c r="Q3474">
        <f t="shared" si="164"/>
        <v>2014</v>
      </c>
      <c r="R3474" t="s">
        <v>8348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 s="12">
        <v>1426883220</v>
      </c>
      <c r="J3475" s="12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162"/>
        <v>42083.852083333331</v>
      </c>
      <c r="P3475" s="10">
        <f t="shared" si="163"/>
        <v>42062.834444444445</v>
      </c>
      <c r="Q3475">
        <f t="shared" si="164"/>
        <v>2015</v>
      </c>
      <c r="R3475" t="s">
        <v>8348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 s="12">
        <v>1469016131</v>
      </c>
      <c r="J3476" s="12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162"/>
        <v>42571.501516203702</v>
      </c>
      <c r="P3476" s="10">
        <f t="shared" si="163"/>
        <v>42541.501516203702</v>
      </c>
      <c r="Q3476">
        <f t="shared" si="164"/>
        <v>2016</v>
      </c>
      <c r="R3476" t="s">
        <v>8348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 s="12">
        <v>1414972800</v>
      </c>
      <c r="J3477" s="12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162"/>
        <v>41946</v>
      </c>
      <c r="P3477" s="10">
        <f t="shared" si="163"/>
        <v>41918.880833333329</v>
      </c>
      <c r="Q3477">
        <f t="shared" si="164"/>
        <v>2014</v>
      </c>
      <c r="R3477" t="s">
        <v>8348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 s="12">
        <v>1414378800</v>
      </c>
      <c r="J3478" s="12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162"/>
        <v>41939.125</v>
      </c>
      <c r="P3478" s="10">
        <f t="shared" si="163"/>
        <v>41921.279976851853</v>
      </c>
      <c r="Q3478">
        <f t="shared" si="164"/>
        <v>2014</v>
      </c>
      <c r="R3478" t="s">
        <v>8348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 s="12">
        <v>1431831600</v>
      </c>
      <c r="J3479" s="12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162"/>
        <v>42141.125</v>
      </c>
      <c r="P3479" s="10">
        <f t="shared" si="163"/>
        <v>42128.736608796295</v>
      </c>
      <c r="Q3479">
        <f t="shared" si="164"/>
        <v>2015</v>
      </c>
      <c r="R3479" t="s">
        <v>8348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 s="12">
        <v>1426539600</v>
      </c>
      <c r="J3480" s="12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162"/>
        <v>42079.875</v>
      </c>
      <c r="P3480" s="10">
        <f t="shared" si="163"/>
        <v>42053.916921296295</v>
      </c>
      <c r="Q3480">
        <f t="shared" si="164"/>
        <v>2015</v>
      </c>
      <c r="R3480" t="s">
        <v>8348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 s="12">
        <v>1403382680</v>
      </c>
      <c r="J3481" s="12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162"/>
        <v>41811.855092592596</v>
      </c>
      <c r="P3481" s="10">
        <f t="shared" si="163"/>
        <v>41781.855092592596</v>
      </c>
      <c r="Q3481">
        <f t="shared" si="164"/>
        <v>2014</v>
      </c>
      <c r="R3481" t="s">
        <v>8348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 s="12">
        <v>1436562000</v>
      </c>
      <c r="J3482" s="1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162"/>
        <v>42195.875</v>
      </c>
      <c r="P3482" s="10">
        <f t="shared" si="163"/>
        <v>42171.317442129628</v>
      </c>
      <c r="Q3482">
        <f t="shared" si="164"/>
        <v>2015</v>
      </c>
      <c r="R3482" t="s">
        <v>8348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 s="12">
        <v>1420178188</v>
      </c>
      <c r="J3483" s="12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162"/>
        <v>42006.247546296298</v>
      </c>
      <c r="P3483" s="10">
        <f t="shared" si="163"/>
        <v>41989.247546296298</v>
      </c>
      <c r="Q3483">
        <f t="shared" si="164"/>
        <v>2014</v>
      </c>
      <c r="R3483" t="s">
        <v>8348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 s="12">
        <v>1404671466</v>
      </c>
      <c r="J3484" s="12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162"/>
        <v>41826.771597222221</v>
      </c>
      <c r="P3484" s="10">
        <f t="shared" si="163"/>
        <v>41796.771597222221</v>
      </c>
      <c r="Q3484">
        <f t="shared" si="164"/>
        <v>2014</v>
      </c>
      <c r="R3484" t="s">
        <v>8348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 s="12">
        <v>1404403381</v>
      </c>
      <c r="J3485" s="12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162"/>
        <v>41823.668761574074</v>
      </c>
      <c r="P3485" s="10">
        <f t="shared" si="163"/>
        <v>41793.668761574074</v>
      </c>
      <c r="Q3485">
        <f t="shared" si="164"/>
        <v>2014</v>
      </c>
      <c r="R3485" t="s">
        <v>8348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 s="12">
        <v>1466014499</v>
      </c>
      <c r="J3486" s="12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162"/>
        <v>42536.760405092587</v>
      </c>
      <c r="P3486" s="10">
        <f t="shared" si="163"/>
        <v>42506.760405092587</v>
      </c>
      <c r="Q3486">
        <f t="shared" si="164"/>
        <v>2016</v>
      </c>
      <c r="R3486" t="s">
        <v>8348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 s="12">
        <v>1454431080</v>
      </c>
      <c r="J3487" s="12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162"/>
        <v>42402.693055555559</v>
      </c>
      <c r="P3487" s="10">
        <f t="shared" si="163"/>
        <v>42372.693055555559</v>
      </c>
      <c r="Q3487">
        <f t="shared" si="164"/>
        <v>2016</v>
      </c>
      <c r="R3487" t="s">
        <v>8348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 s="12">
        <v>1433314740</v>
      </c>
      <c r="J3488" s="12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162"/>
        <v>42158.290972222225</v>
      </c>
      <c r="P3488" s="10">
        <f t="shared" si="163"/>
        <v>42126.87501157407</v>
      </c>
      <c r="Q3488">
        <f t="shared" si="164"/>
        <v>2015</v>
      </c>
      <c r="R3488" t="s">
        <v>8348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 s="12">
        <v>1435185252</v>
      </c>
      <c r="J3489" s="12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162"/>
        <v>42179.940416666665</v>
      </c>
      <c r="P3489" s="10">
        <f t="shared" si="163"/>
        <v>42149.940416666665</v>
      </c>
      <c r="Q3489">
        <f t="shared" si="164"/>
        <v>2015</v>
      </c>
      <c r="R3489" t="s">
        <v>8348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 s="12">
        <v>1429286400</v>
      </c>
      <c r="J3490" s="12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162"/>
        <v>42111.666666666672</v>
      </c>
      <c r="P3490" s="10">
        <f t="shared" si="163"/>
        <v>42087.768055555556</v>
      </c>
      <c r="Q3490">
        <f t="shared" si="164"/>
        <v>2015</v>
      </c>
      <c r="R3490" t="s">
        <v>8348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 s="12">
        <v>1400965200</v>
      </c>
      <c r="J3491" s="12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162"/>
        <v>41783.875</v>
      </c>
      <c r="P3491" s="10">
        <f t="shared" si="163"/>
        <v>41753.635775462964</v>
      </c>
      <c r="Q3491">
        <f t="shared" si="164"/>
        <v>2014</v>
      </c>
      <c r="R3491" t="s">
        <v>8348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 s="12">
        <v>1460574924</v>
      </c>
      <c r="J3492" s="1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162"/>
        <v>42473.802361111113</v>
      </c>
      <c r="P3492" s="10">
        <f t="shared" si="163"/>
        <v>42443.802361111113</v>
      </c>
      <c r="Q3492">
        <f t="shared" si="164"/>
        <v>2016</v>
      </c>
      <c r="R3492" t="s">
        <v>8348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 s="12">
        <v>1431928784</v>
      </c>
      <c r="J3493" s="12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162"/>
        <v>42142.249814814815</v>
      </c>
      <c r="P3493" s="10">
        <f t="shared" si="163"/>
        <v>42121.249814814815</v>
      </c>
      <c r="Q3493">
        <f t="shared" si="164"/>
        <v>2015</v>
      </c>
      <c r="R3493" t="s">
        <v>8348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 s="12">
        <v>1445818397</v>
      </c>
      <c r="J3494" s="12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162"/>
        <v>42303.009224537032</v>
      </c>
      <c r="P3494" s="10">
        <f t="shared" si="163"/>
        <v>42268.009224537032</v>
      </c>
      <c r="Q3494">
        <f t="shared" si="164"/>
        <v>2015</v>
      </c>
      <c r="R3494" t="s">
        <v>8348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 s="12">
        <v>1408252260</v>
      </c>
      <c r="J3495" s="12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162"/>
        <v>41868.21597222222</v>
      </c>
      <c r="P3495" s="10">
        <f t="shared" si="163"/>
        <v>41848.866157407407</v>
      </c>
      <c r="Q3495">
        <f t="shared" si="164"/>
        <v>2014</v>
      </c>
      <c r="R3495" t="s">
        <v>8348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 s="12">
        <v>1480140000</v>
      </c>
      <c r="J3496" s="12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162"/>
        <v>42700.25</v>
      </c>
      <c r="P3496" s="10">
        <f t="shared" si="163"/>
        <v>42689.214988425927</v>
      </c>
      <c r="Q3496">
        <f t="shared" si="164"/>
        <v>2016</v>
      </c>
      <c r="R3496" t="s">
        <v>8348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 s="12">
        <v>1414862280</v>
      </c>
      <c r="J3497" s="12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162"/>
        <v>41944.720833333333</v>
      </c>
      <c r="P3497" s="10">
        <f t="shared" si="163"/>
        <v>41915.762835648144</v>
      </c>
      <c r="Q3497">
        <f t="shared" si="164"/>
        <v>2014</v>
      </c>
      <c r="R3497" t="s">
        <v>8348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 s="12">
        <v>1473625166</v>
      </c>
      <c r="J3498" s="12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162"/>
        <v>42624.846828703703</v>
      </c>
      <c r="P3498" s="10">
        <f t="shared" si="163"/>
        <v>42584.846828703703</v>
      </c>
      <c r="Q3498">
        <f t="shared" si="164"/>
        <v>2016</v>
      </c>
      <c r="R3498" t="s">
        <v>8348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 s="12">
        <v>1464904800</v>
      </c>
      <c r="J3499" s="12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162"/>
        <v>42523.916666666672</v>
      </c>
      <c r="P3499" s="10">
        <f t="shared" si="163"/>
        <v>42511.741944444446</v>
      </c>
      <c r="Q3499">
        <f t="shared" si="164"/>
        <v>2016</v>
      </c>
      <c r="R3499" t="s">
        <v>8348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 s="12">
        <v>1464471840</v>
      </c>
      <c r="J3500" s="12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162"/>
        <v>42518.905555555553</v>
      </c>
      <c r="P3500" s="10">
        <f t="shared" si="163"/>
        <v>42459.15861111111</v>
      </c>
      <c r="Q3500">
        <f t="shared" si="164"/>
        <v>2016</v>
      </c>
      <c r="R3500" t="s">
        <v>8348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 s="12">
        <v>1435733940</v>
      </c>
      <c r="J3501" s="12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162"/>
        <v>42186.290972222225</v>
      </c>
      <c r="P3501" s="10">
        <f t="shared" si="163"/>
        <v>42132.036168981482</v>
      </c>
      <c r="Q3501">
        <f t="shared" si="164"/>
        <v>2015</v>
      </c>
      <c r="R3501" t="s">
        <v>8348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 s="12">
        <v>1457326740</v>
      </c>
      <c r="J3502" s="1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162"/>
        <v>42436.207638888889</v>
      </c>
      <c r="P3502" s="10">
        <f t="shared" si="163"/>
        <v>42419.919421296298</v>
      </c>
      <c r="Q3502">
        <f t="shared" si="164"/>
        <v>2016</v>
      </c>
      <c r="R3502" t="s">
        <v>8348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 s="12">
        <v>1441995595</v>
      </c>
      <c r="J3503" s="12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162"/>
        <v>42258.763831018514</v>
      </c>
      <c r="P3503" s="10">
        <f t="shared" si="163"/>
        <v>42233.763831018514</v>
      </c>
      <c r="Q3503">
        <f t="shared" si="164"/>
        <v>2015</v>
      </c>
      <c r="R3503" t="s">
        <v>8348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 s="12">
        <v>1458100740</v>
      </c>
      <c r="J3504" s="12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162"/>
        <v>42445.165972222225</v>
      </c>
      <c r="P3504" s="10">
        <f t="shared" si="163"/>
        <v>42430.839398148149</v>
      </c>
      <c r="Q3504">
        <f t="shared" si="164"/>
        <v>2016</v>
      </c>
      <c r="R3504" t="s">
        <v>8348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 s="12">
        <v>1469359728</v>
      </c>
      <c r="J3505" s="12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162"/>
        <v>42575.478333333333</v>
      </c>
      <c r="P3505" s="10">
        <f t="shared" si="163"/>
        <v>42545.478333333333</v>
      </c>
      <c r="Q3505">
        <f t="shared" si="164"/>
        <v>2016</v>
      </c>
      <c r="R3505" t="s">
        <v>8348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 s="12">
        <v>1447959491</v>
      </c>
      <c r="J3506" s="12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162"/>
        <v>42327.790405092594</v>
      </c>
      <c r="P3506" s="10">
        <f t="shared" si="163"/>
        <v>42297.748738425929</v>
      </c>
      <c r="Q3506">
        <f t="shared" si="164"/>
        <v>2015</v>
      </c>
      <c r="R3506" t="s">
        <v>8348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 s="12">
        <v>1399953600</v>
      </c>
      <c r="J3507" s="12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162"/>
        <v>41772.166666666664</v>
      </c>
      <c r="P3507" s="10">
        <f t="shared" si="163"/>
        <v>41760.935706018521</v>
      </c>
      <c r="Q3507">
        <f t="shared" si="164"/>
        <v>2014</v>
      </c>
      <c r="R3507" t="s">
        <v>8348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 s="12">
        <v>1408815440</v>
      </c>
      <c r="J3508" s="12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162"/>
        <v>41874.734259259261</v>
      </c>
      <c r="P3508" s="10">
        <f t="shared" si="163"/>
        <v>41829.734259259261</v>
      </c>
      <c r="Q3508">
        <f t="shared" si="164"/>
        <v>2014</v>
      </c>
      <c r="R3508" t="s">
        <v>8348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 s="12">
        <v>1464732537</v>
      </c>
      <c r="J3509" s="12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162"/>
        <v>42521.92288194444</v>
      </c>
      <c r="P3509" s="10">
        <f t="shared" si="163"/>
        <v>42491.92288194444</v>
      </c>
      <c r="Q3509">
        <f t="shared" si="164"/>
        <v>2016</v>
      </c>
      <c r="R3509" t="s">
        <v>8348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 s="12">
        <v>1462914000</v>
      </c>
      <c r="J3510" s="12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162"/>
        <v>42500.875</v>
      </c>
      <c r="P3510" s="10">
        <f t="shared" si="163"/>
        <v>42477.729780092588</v>
      </c>
      <c r="Q3510">
        <f t="shared" si="164"/>
        <v>2016</v>
      </c>
      <c r="R3510" t="s">
        <v>8348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 s="12">
        <v>1416545700</v>
      </c>
      <c r="J3511" s="12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162"/>
        <v>41964.204861111109</v>
      </c>
      <c r="P3511" s="10">
        <f t="shared" si="163"/>
        <v>41950.859560185185</v>
      </c>
      <c r="Q3511">
        <f t="shared" si="164"/>
        <v>2014</v>
      </c>
      <c r="R3511" t="s">
        <v>8348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 s="12">
        <v>1404312846</v>
      </c>
      <c r="J3512" s="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162"/>
        <v>41822.62090277778</v>
      </c>
      <c r="P3512" s="10">
        <f t="shared" si="163"/>
        <v>41802.62090277778</v>
      </c>
      <c r="Q3512">
        <f t="shared" si="164"/>
        <v>2014</v>
      </c>
      <c r="R3512" t="s">
        <v>8348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 s="12">
        <v>1415385000</v>
      </c>
      <c r="J3513" s="12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162"/>
        <v>41950.770833333336</v>
      </c>
      <c r="P3513" s="10">
        <f t="shared" si="163"/>
        <v>41927.873784722222</v>
      </c>
      <c r="Q3513">
        <f t="shared" si="164"/>
        <v>2014</v>
      </c>
      <c r="R3513" t="s">
        <v>8348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 s="12">
        <v>1429789992</v>
      </c>
      <c r="J3514" s="12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162"/>
        <v>42117.49527777778</v>
      </c>
      <c r="P3514" s="10">
        <f t="shared" si="163"/>
        <v>42057.536944444444</v>
      </c>
      <c r="Q3514">
        <f t="shared" si="164"/>
        <v>2015</v>
      </c>
      <c r="R3514" t="s">
        <v>8348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 s="12">
        <v>1401857940</v>
      </c>
      <c r="J3515" s="12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162"/>
        <v>41794.207638888889</v>
      </c>
      <c r="P3515" s="10">
        <f t="shared" si="163"/>
        <v>41781.096203703702</v>
      </c>
      <c r="Q3515">
        <f t="shared" si="164"/>
        <v>2014</v>
      </c>
      <c r="R3515" t="s">
        <v>8348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 s="12">
        <v>1422853140</v>
      </c>
      <c r="J3516" s="12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162"/>
        <v>42037.207638888889</v>
      </c>
      <c r="P3516" s="10">
        <f t="shared" si="163"/>
        <v>42020.846666666665</v>
      </c>
      <c r="Q3516">
        <f t="shared" si="164"/>
        <v>2015</v>
      </c>
      <c r="R3516" t="s">
        <v>8348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 s="12">
        <v>1433097171</v>
      </c>
      <c r="J3517" s="12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162"/>
        <v>42155.772812499999</v>
      </c>
      <c r="P3517" s="10">
        <f t="shared" si="163"/>
        <v>42125.772812499999</v>
      </c>
      <c r="Q3517">
        <f t="shared" si="164"/>
        <v>2015</v>
      </c>
      <c r="R3517" t="s">
        <v>8348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 s="12">
        <v>1410145200</v>
      </c>
      <c r="J3518" s="12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162"/>
        <v>41890.125</v>
      </c>
      <c r="P3518" s="10">
        <f t="shared" si="163"/>
        <v>41856.010069444441</v>
      </c>
      <c r="Q3518">
        <f t="shared" si="164"/>
        <v>2014</v>
      </c>
      <c r="R3518" t="s">
        <v>8348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 s="12">
        <v>1404471600</v>
      </c>
      <c r="J3519" s="12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162"/>
        <v>41824.458333333336</v>
      </c>
      <c r="P3519" s="10">
        <f t="shared" si="163"/>
        <v>41794.817523148144</v>
      </c>
      <c r="Q3519">
        <f t="shared" si="164"/>
        <v>2014</v>
      </c>
      <c r="R3519" t="s">
        <v>8348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 s="12">
        <v>1412259660</v>
      </c>
      <c r="J3520" s="12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162"/>
        <v>41914.597916666666</v>
      </c>
      <c r="P3520" s="10">
        <f t="shared" si="163"/>
        <v>41893.783553240741</v>
      </c>
      <c r="Q3520">
        <f t="shared" si="164"/>
        <v>2014</v>
      </c>
      <c r="R3520" t="s">
        <v>8348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 s="12">
        <v>1425478950</v>
      </c>
      <c r="J3521" s="12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162"/>
        <v>42067.598958333328</v>
      </c>
      <c r="P3521" s="10">
        <f t="shared" si="163"/>
        <v>42037.598958333328</v>
      </c>
      <c r="Q3521">
        <f t="shared" si="164"/>
        <v>2015</v>
      </c>
      <c r="R3521" t="s">
        <v>8348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 s="12">
        <v>1441547220</v>
      </c>
      <c r="J3522" s="1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162"/>
        <v>42253.57430555555</v>
      </c>
      <c r="P3522" s="10">
        <f t="shared" si="163"/>
        <v>42227.824212962965</v>
      </c>
      <c r="Q3522">
        <f t="shared" si="164"/>
        <v>2015</v>
      </c>
      <c r="R3522" t="s">
        <v>8348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 s="12">
        <v>1411980020</v>
      </c>
      <c r="J3523" s="12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165">DATE(1970,1,1)+I3523/86400</f>
        <v>41911.361342592594</v>
      </c>
      <c r="P3523" s="10">
        <f t="shared" ref="P3523:P3586" si="166">DATE(1970,1,1)+J3523/86400</f>
        <v>41881.361342592594</v>
      </c>
      <c r="Q3523">
        <f t="shared" ref="Q3523:Q3586" si="167">YEAR(P:P)</f>
        <v>2014</v>
      </c>
      <c r="R3523" t="s">
        <v>8348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 s="12">
        <v>1442311560</v>
      </c>
      <c r="J3524" s="12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165"/>
        <v>42262.420833333337</v>
      </c>
      <c r="P3524" s="10">
        <f t="shared" si="166"/>
        <v>42234.789884259255</v>
      </c>
      <c r="Q3524">
        <f t="shared" si="167"/>
        <v>2015</v>
      </c>
      <c r="R3524" t="s">
        <v>8348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 s="12">
        <v>1474844400</v>
      </c>
      <c r="J3525" s="12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165"/>
        <v>42638.958333333328</v>
      </c>
      <c r="P3525" s="10">
        <f t="shared" si="166"/>
        <v>42581.397546296299</v>
      </c>
      <c r="Q3525">
        <f t="shared" si="167"/>
        <v>2016</v>
      </c>
      <c r="R3525" t="s">
        <v>8348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 s="12">
        <v>1410580800</v>
      </c>
      <c r="J3526" s="12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165"/>
        <v>41895.166666666664</v>
      </c>
      <c r="P3526" s="10">
        <f t="shared" si="166"/>
        <v>41880.76357638889</v>
      </c>
      <c r="Q3526">
        <f t="shared" si="167"/>
        <v>2014</v>
      </c>
      <c r="R3526" t="s">
        <v>8348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 s="12">
        <v>1439136000</v>
      </c>
      <c r="J3527" s="12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165"/>
        <v>42225.666666666672</v>
      </c>
      <c r="P3527" s="10">
        <f t="shared" si="166"/>
        <v>42214.6956712963</v>
      </c>
      <c r="Q3527">
        <f t="shared" si="167"/>
        <v>2015</v>
      </c>
      <c r="R3527" t="s">
        <v>8348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 s="12">
        <v>1461823140</v>
      </c>
      <c r="J3528" s="12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165"/>
        <v>42488.249305555553</v>
      </c>
      <c r="P3528" s="10">
        <f t="shared" si="166"/>
        <v>42460.335312499999</v>
      </c>
      <c r="Q3528">
        <f t="shared" si="167"/>
        <v>2016</v>
      </c>
      <c r="R3528" t="s">
        <v>8348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 s="12">
        <v>1436587140</v>
      </c>
      <c r="J3529" s="12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165"/>
        <v>42196.165972222225</v>
      </c>
      <c r="P3529" s="10">
        <f t="shared" si="166"/>
        <v>42167.023206018523</v>
      </c>
      <c r="Q3529">
        <f t="shared" si="167"/>
        <v>2015</v>
      </c>
      <c r="R3529" t="s">
        <v>8348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 s="12">
        <v>1484740918</v>
      </c>
      <c r="J3530" s="12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165"/>
        <v>42753.50136574074</v>
      </c>
      <c r="P3530" s="10">
        <f t="shared" si="166"/>
        <v>42733.50136574074</v>
      </c>
      <c r="Q3530">
        <f t="shared" si="167"/>
        <v>2016</v>
      </c>
      <c r="R3530" t="s">
        <v>8348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 s="12">
        <v>1436749200</v>
      </c>
      <c r="J3531" s="12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165"/>
        <v>42198.041666666672</v>
      </c>
      <c r="P3531" s="10">
        <f t="shared" si="166"/>
        <v>42177.761782407411</v>
      </c>
      <c r="Q3531">
        <f t="shared" si="167"/>
        <v>2015</v>
      </c>
      <c r="R3531" t="s">
        <v>8348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 s="12">
        <v>1460318400</v>
      </c>
      <c r="J3532" s="1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165"/>
        <v>42470.833333333328</v>
      </c>
      <c r="P3532" s="10">
        <f t="shared" si="166"/>
        <v>42442.623344907406</v>
      </c>
      <c r="Q3532">
        <f t="shared" si="167"/>
        <v>2016</v>
      </c>
      <c r="R3532" t="s">
        <v>8348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 s="12">
        <v>1467301334</v>
      </c>
      <c r="J3533" s="12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165"/>
        <v>42551.654328703706</v>
      </c>
      <c r="P3533" s="10">
        <f t="shared" si="166"/>
        <v>42521.654328703706</v>
      </c>
      <c r="Q3533">
        <f t="shared" si="167"/>
        <v>2016</v>
      </c>
      <c r="R3533" t="s">
        <v>8348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 s="12">
        <v>1411012740</v>
      </c>
      <c r="J3534" s="12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165"/>
        <v>41900.165972222225</v>
      </c>
      <c r="P3534" s="10">
        <f t="shared" si="166"/>
        <v>41884.599849537037</v>
      </c>
      <c r="Q3534">
        <f t="shared" si="167"/>
        <v>2014</v>
      </c>
      <c r="R3534" t="s">
        <v>8348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 s="12">
        <v>1447269367</v>
      </c>
      <c r="J3535" s="12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165"/>
        <v>42319.802858796298</v>
      </c>
      <c r="P3535" s="10">
        <f t="shared" si="166"/>
        <v>42289.761192129634</v>
      </c>
      <c r="Q3535">
        <f t="shared" si="167"/>
        <v>2015</v>
      </c>
      <c r="R3535" t="s">
        <v>8348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 s="12">
        <v>1443711623</v>
      </c>
      <c r="J3536" s="12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165"/>
        <v>42278.6252662037</v>
      </c>
      <c r="P3536" s="10">
        <f t="shared" si="166"/>
        <v>42243.6252662037</v>
      </c>
      <c r="Q3536">
        <f t="shared" si="167"/>
        <v>2015</v>
      </c>
      <c r="R3536" t="s">
        <v>8348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 s="12">
        <v>1443808800</v>
      </c>
      <c r="J3537" s="12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165"/>
        <v>42279.75</v>
      </c>
      <c r="P3537" s="10">
        <f t="shared" si="166"/>
        <v>42248.640162037038</v>
      </c>
      <c r="Q3537">
        <f t="shared" si="167"/>
        <v>2015</v>
      </c>
      <c r="R3537" t="s">
        <v>8348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 s="12">
        <v>1450612740</v>
      </c>
      <c r="J3538" s="12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165"/>
        <v>42358.499305555553</v>
      </c>
      <c r="P3538" s="10">
        <f t="shared" si="166"/>
        <v>42328.727141203708</v>
      </c>
      <c r="Q3538">
        <f t="shared" si="167"/>
        <v>2015</v>
      </c>
      <c r="R3538" t="s">
        <v>8348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 s="12">
        <v>1416211140</v>
      </c>
      <c r="J3539" s="12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165"/>
        <v>41960.332638888889</v>
      </c>
      <c r="P3539" s="10">
        <f t="shared" si="166"/>
        <v>41923.354351851856</v>
      </c>
      <c r="Q3539">
        <f t="shared" si="167"/>
        <v>2014</v>
      </c>
      <c r="R3539" t="s">
        <v>8348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 s="12">
        <v>1471428340</v>
      </c>
      <c r="J3540" s="12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165"/>
        <v>42599.420601851853</v>
      </c>
      <c r="P3540" s="10">
        <f t="shared" si="166"/>
        <v>42571.420601851853</v>
      </c>
      <c r="Q3540">
        <f t="shared" si="167"/>
        <v>2016</v>
      </c>
      <c r="R3540" t="s">
        <v>8348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 s="12">
        <v>1473358122</v>
      </c>
      <c r="J3541" s="12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165"/>
        <v>42621.756041666667</v>
      </c>
      <c r="P3541" s="10">
        <f t="shared" si="166"/>
        <v>42600.756041666667</v>
      </c>
      <c r="Q3541">
        <f t="shared" si="167"/>
        <v>2016</v>
      </c>
      <c r="R3541" t="s">
        <v>8348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 s="12">
        <v>1466899491</v>
      </c>
      <c r="J3542" s="1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165"/>
        <v>42547.003368055557</v>
      </c>
      <c r="P3542" s="10">
        <f t="shared" si="166"/>
        <v>42517.003368055557</v>
      </c>
      <c r="Q3542">
        <f t="shared" si="167"/>
        <v>2016</v>
      </c>
      <c r="R3542" t="s">
        <v>8348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 s="12">
        <v>1441042275</v>
      </c>
      <c r="J3543" s="12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165"/>
        <v>42247.730034722219</v>
      </c>
      <c r="P3543" s="10">
        <f t="shared" si="166"/>
        <v>42222.730034722219</v>
      </c>
      <c r="Q3543">
        <f t="shared" si="167"/>
        <v>2015</v>
      </c>
      <c r="R3543" t="s">
        <v>8348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 s="12">
        <v>1410099822</v>
      </c>
      <c r="J3544" s="12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165"/>
        <v>41889.599791666667</v>
      </c>
      <c r="P3544" s="10">
        <f t="shared" si="166"/>
        <v>41829.599791666667</v>
      </c>
      <c r="Q3544">
        <f t="shared" si="167"/>
        <v>2014</v>
      </c>
      <c r="R3544" t="s">
        <v>8348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 s="12">
        <v>1435255659</v>
      </c>
      <c r="J3545" s="12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165"/>
        <v>42180.755312499998</v>
      </c>
      <c r="P3545" s="10">
        <f t="shared" si="166"/>
        <v>42150.755312499998</v>
      </c>
      <c r="Q3545">
        <f t="shared" si="167"/>
        <v>2015</v>
      </c>
      <c r="R3545" t="s">
        <v>8348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 s="12">
        <v>1425758257</v>
      </c>
      <c r="J3546" s="12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165"/>
        <v>42070.831678240742</v>
      </c>
      <c r="P3546" s="10">
        <f t="shared" si="166"/>
        <v>42040.831678240742</v>
      </c>
      <c r="Q3546">
        <f t="shared" si="167"/>
        <v>2015</v>
      </c>
      <c r="R3546" t="s">
        <v>8348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 s="12">
        <v>1428780159</v>
      </c>
      <c r="J3547" s="12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165"/>
        <v>42105.807395833333</v>
      </c>
      <c r="P3547" s="10">
        <f t="shared" si="166"/>
        <v>42075.807395833333</v>
      </c>
      <c r="Q3547">
        <f t="shared" si="167"/>
        <v>2015</v>
      </c>
      <c r="R3547" t="s">
        <v>8348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 s="12">
        <v>1427860740</v>
      </c>
      <c r="J3548" s="12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165"/>
        <v>42095.165972222225</v>
      </c>
      <c r="P3548" s="10">
        <f t="shared" si="166"/>
        <v>42073.660694444443</v>
      </c>
      <c r="Q3548">
        <f t="shared" si="167"/>
        <v>2015</v>
      </c>
      <c r="R3548" t="s">
        <v>8348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 s="12">
        <v>1463198340</v>
      </c>
      <c r="J3549" s="12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165"/>
        <v>42504.165972222225</v>
      </c>
      <c r="P3549" s="10">
        <f t="shared" si="166"/>
        <v>42480.078715277778</v>
      </c>
      <c r="Q3549">
        <f t="shared" si="167"/>
        <v>2016</v>
      </c>
      <c r="R3549" t="s">
        <v>8348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 s="12">
        <v>1457139600</v>
      </c>
      <c r="J3550" s="12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165"/>
        <v>42434.041666666672</v>
      </c>
      <c r="P3550" s="10">
        <f t="shared" si="166"/>
        <v>42411.942291666666</v>
      </c>
      <c r="Q3550">
        <f t="shared" si="167"/>
        <v>2016</v>
      </c>
      <c r="R3550" t="s">
        <v>8348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 s="12">
        <v>1441358873</v>
      </c>
      <c r="J3551" s="12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165"/>
        <v>42251.394363425927</v>
      </c>
      <c r="P3551" s="10">
        <f t="shared" si="166"/>
        <v>42223.394363425927</v>
      </c>
      <c r="Q3551">
        <f t="shared" si="167"/>
        <v>2015</v>
      </c>
      <c r="R3551" t="s">
        <v>8348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 s="12">
        <v>1462224398</v>
      </c>
      <c r="J3552" s="1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165"/>
        <v>42492.893495370372</v>
      </c>
      <c r="P3552" s="10">
        <f t="shared" si="166"/>
        <v>42462.893495370372</v>
      </c>
      <c r="Q3552">
        <f t="shared" si="167"/>
        <v>2016</v>
      </c>
      <c r="R3552" t="s">
        <v>8348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 s="12">
        <v>1400796420</v>
      </c>
      <c r="J3553" s="12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165"/>
        <v>41781.921527777777</v>
      </c>
      <c r="P3553" s="10">
        <f t="shared" si="166"/>
        <v>41753.515856481477</v>
      </c>
      <c r="Q3553">
        <f t="shared" si="167"/>
        <v>2014</v>
      </c>
      <c r="R3553" t="s">
        <v>8348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 s="12">
        <v>1403964324</v>
      </c>
      <c r="J3554" s="12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165"/>
        <v>41818.587083333332</v>
      </c>
      <c r="P3554" s="10">
        <f t="shared" si="166"/>
        <v>41788.587083333332</v>
      </c>
      <c r="Q3554">
        <f t="shared" si="167"/>
        <v>2014</v>
      </c>
      <c r="R3554" t="s">
        <v>8348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 s="12">
        <v>1439337600</v>
      </c>
      <c r="J3555" s="12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165"/>
        <v>42228</v>
      </c>
      <c r="P3555" s="10">
        <f t="shared" si="166"/>
        <v>42196.028703703705</v>
      </c>
      <c r="Q3555">
        <f t="shared" si="167"/>
        <v>2015</v>
      </c>
      <c r="R3555" t="s">
        <v>8348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 s="12">
        <v>1423674000</v>
      </c>
      <c r="J3556" s="12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165"/>
        <v>42046.708333333328</v>
      </c>
      <c r="P3556" s="10">
        <f t="shared" si="166"/>
        <v>42016.050451388888</v>
      </c>
      <c r="Q3556">
        <f t="shared" si="167"/>
        <v>2015</v>
      </c>
      <c r="R3556" t="s">
        <v>8348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 s="12">
        <v>1479382594</v>
      </c>
      <c r="J3557" s="12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165"/>
        <v>42691.483726851853</v>
      </c>
      <c r="P3557" s="10">
        <f t="shared" si="166"/>
        <v>42661.442060185189</v>
      </c>
      <c r="Q3557">
        <f t="shared" si="167"/>
        <v>2016</v>
      </c>
      <c r="R3557" t="s">
        <v>8348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 s="12">
        <v>1408289724</v>
      </c>
      <c r="J3558" s="12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165"/>
        <v>41868.649583333332</v>
      </c>
      <c r="P3558" s="10">
        <f t="shared" si="166"/>
        <v>41808.649583333332</v>
      </c>
      <c r="Q3558">
        <f t="shared" si="167"/>
        <v>2014</v>
      </c>
      <c r="R3558" t="s">
        <v>8348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 s="12">
        <v>1399271911</v>
      </c>
      <c r="J3559" s="12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165"/>
        <v>41764.276747685188</v>
      </c>
      <c r="P3559" s="10">
        <f t="shared" si="166"/>
        <v>41730.276747685188</v>
      </c>
      <c r="Q3559">
        <f t="shared" si="167"/>
        <v>2014</v>
      </c>
      <c r="R3559" t="s">
        <v>8348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 s="12">
        <v>1435352400</v>
      </c>
      <c r="J3560" s="12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165"/>
        <v>42181.875</v>
      </c>
      <c r="P3560" s="10">
        <f t="shared" si="166"/>
        <v>42139.816840277781</v>
      </c>
      <c r="Q3560">
        <f t="shared" si="167"/>
        <v>2015</v>
      </c>
      <c r="R3560" t="s">
        <v>8348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 s="12">
        <v>1438333080</v>
      </c>
      <c r="J3561" s="12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165"/>
        <v>42216.373611111107</v>
      </c>
      <c r="P3561" s="10">
        <f t="shared" si="166"/>
        <v>42194.096157407403</v>
      </c>
      <c r="Q3561">
        <f t="shared" si="167"/>
        <v>2015</v>
      </c>
      <c r="R3561" t="s">
        <v>8348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 s="12">
        <v>1432694700</v>
      </c>
      <c r="J3562" s="1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165"/>
        <v>42151.114583333328</v>
      </c>
      <c r="P3562" s="10">
        <f t="shared" si="166"/>
        <v>42115.889652777776</v>
      </c>
      <c r="Q3562">
        <f t="shared" si="167"/>
        <v>2015</v>
      </c>
      <c r="R3562" t="s">
        <v>8348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 s="12">
        <v>1438799760</v>
      </c>
      <c r="J3563" s="12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165"/>
        <v>42221.775000000001</v>
      </c>
      <c r="P3563" s="10">
        <f t="shared" si="166"/>
        <v>42203.680300925931</v>
      </c>
      <c r="Q3563">
        <f t="shared" si="167"/>
        <v>2015</v>
      </c>
      <c r="R3563" t="s">
        <v>8348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 s="12">
        <v>1457906400</v>
      </c>
      <c r="J3564" s="12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165"/>
        <v>42442.916666666672</v>
      </c>
      <c r="P3564" s="10">
        <f t="shared" si="166"/>
        <v>42433.761886574073</v>
      </c>
      <c r="Q3564">
        <f t="shared" si="167"/>
        <v>2016</v>
      </c>
      <c r="R3564" t="s">
        <v>8348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 s="12">
        <v>1470078000</v>
      </c>
      <c r="J3565" s="12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165"/>
        <v>42583.791666666672</v>
      </c>
      <c r="P3565" s="10">
        <f t="shared" si="166"/>
        <v>42555.671944444446</v>
      </c>
      <c r="Q3565">
        <f t="shared" si="167"/>
        <v>2016</v>
      </c>
      <c r="R3565" t="s">
        <v>8348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 s="12">
        <v>1444060800</v>
      </c>
      <c r="J3566" s="12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165"/>
        <v>42282.666666666672</v>
      </c>
      <c r="P3566" s="10">
        <f t="shared" si="166"/>
        <v>42236.623252314814</v>
      </c>
      <c r="Q3566">
        <f t="shared" si="167"/>
        <v>2015</v>
      </c>
      <c r="R3566" t="s">
        <v>8348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 s="12">
        <v>1420048208</v>
      </c>
      <c r="J3567" s="12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165"/>
        <v>42004.743148148147</v>
      </c>
      <c r="P3567" s="10">
        <f t="shared" si="166"/>
        <v>41974.743148148147</v>
      </c>
      <c r="Q3567">
        <f t="shared" si="167"/>
        <v>2014</v>
      </c>
      <c r="R3567" t="s">
        <v>8348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 s="12">
        <v>1422015083</v>
      </c>
      <c r="J3568" s="12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165"/>
        <v>42027.507905092592</v>
      </c>
      <c r="P3568" s="10">
        <f t="shared" si="166"/>
        <v>41997.507905092592</v>
      </c>
      <c r="Q3568">
        <f t="shared" si="167"/>
        <v>2014</v>
      </c>
      <c r="R3568" t="s">
        <v>8348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 s="12">
        <v>1433964444</v>
      </c>
      <c r="J3569" s="12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165"/>
        <v>42165.810694444444</v>
      </c>
      <c r="P3569" s="10">
        <f t="shared" si="166"/>
        <v>42135.810694444444</v>
      </c>
      <c r="Q3569">
        <f t="shared" si="167"/>
        <v>2015</v>
      </c>
      <c r="R3569" t="s">
        <v>8348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 s="12">
        <v>1410975994</v>
      </c>
      <c r="J3570" s="12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165"/>
        <v>41899.740671296298</v>
      </c>
      <c r="P3570" s="10">
        <f t="shared" si="166"/>
        <v>41869.740671296298</v>
      </c>
      <c r="Q3570">
        <f t="shared" si="167"/>
        <v>2014</v>
      </c>
      <c r="R3570" t="s">
        <v>8348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 s="12">
        <v>1420734696</v>
      </c>
      <c r="J3571" s="12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165"/>
        <v>42012.688611111109</v>
      </c>
      <c r="P3571" s="10">
        <f t="shared" si="166"/>
        <v>41982.688611111109</v>
      </c>
      <c r="Q3571">
        <f t="shared" si="167"/>
        <v>2014</v>
      </c>
      <c r="R3571" t="s">
        <v>8348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 s="12">
        <v>1420009200</v>
      </c>
      <c r="J3572" s="1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165"/>
        <v>42004.291666666672</v>
      </c>
      <c r="P3572" s="10">
        <f t="shared" si="166"/>
        <v>41976.331979166665</v>
      </c>
      <c r="Q3572">
        <f t="shared" si="167"/>
        <v>2014</v>
      </c>
      <c r="R3572" t="s">
        <v>8348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 s="12">
        <v>1414701413</v>
      </c>
      <c r="J3573" s="12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165"/>
        <v>41942.858946759261</v>
      </c>
      <c r="P3573" s="10">
        <f t="shared" si="166"/>
        <v>41912.858946759261</v>
      </c>
      <c r="Q3573">
        <f t="shared" si="167"/>
        <v>2014</v>
      </c>
      <c r="R3573" t="s">
        <v>8348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 s="12">
        <v>1434894082</v>
      </c>
      <c r="J3574" s="12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165"/>
        <v>42176.570393518516</v>
      </c>
      <c r="P3574" s="10">
        <f t="shared" si="166"/>
        <v>42146.570393518516</v>
      </c>
      <c r="Q3574">
        <f t="shared" si="167"/>
        <v>2015</v>
      </c>
      <c r="R3574" t="s">
        <v>8348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 s="12">
        <v>1415440846</v>
      </c>
      <c r="J3575" s="12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165"/>
        <v>41951.417199074072</v>
      </c>
      <c r="P3575" s="10">
        <f t="shared" si="166"/>
        <v>41921.375532407408</v>
      </c>
      <c r="Q3575">
        <f t="shared" si="167"/>
        <v>2014</v>
      </c>
      <c r="R3575" t="s">
        <v>8348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 s="12">
        <v>1415921848</v>
      </c>
      <c r="J3576" s="12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165"/>
        <v>41956.984351851846</v>
      </c>
      <c r="P3576" s="10">
        <f t="shared" si="166"/>
        <v>41926.942685185189</v>
      </c>
      <c r="Q3576">
        <f t="shared" si="167"/>
        <v>2014</v>
      </c>
      <c r="R3576" t="s">
        <v>8348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 s="12">
        <v>1470887940</v>
      </c>
      <c r="J3577" s="12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165"/>
        <v>42593.165972222225</v>
      </c>
      <c r="P3577" s="10">
        <f t="shared" si="166"/>
        <v>42561.783877314811</v>
      </c>
      <c r="Q3577">
        <f t="shared" si="167"/>
        <v>2016</v>
      </c>
      <c r="R3577" t="s">
        <v>8348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 s="12">
        <v>1480947054</v>
      </c>
      <c r="J3578" s="12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165"/>
        <v>42709.590902777782</v>
      </c>
      <c r="P3578" s="10">
        <f t="shared" si="166"/>
        <v>42649.54923611111</v>
      </c>
      <c r="Q3578">
        <f t="shared" si="167"/>
        <v>2016</v>
      </c>
      <c r="R3578" t="s">
        <v>8348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 s="12">
        <v>1430029680</v>
      </c>
      <c r="J3579" s="12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165"/>
        <v>42120.26944444445</v>
      </c>
      <c r="P3579" s="10">
        <f t="shared" si="166"/>
        <v>42093.786840277782</v>
      </c>
      <c r="Q3579">
        <f t="shared" si="167"/>
        <v>2015</v>
      </c>
      <c r="R3579" t="s">
        <v>8348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 s="12">
        <v>1462037777</v>
      </c>
      <c r="J3580" s="12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165"/>
        <v>42490.733530092592</v>
      </c>
      <c r="P3580" s="10">
        <f t="shared" si="166"/>
        <v>42460.733530092592</v>
      </c>
      <c r="Q3580">
        <f t="shared" si="167"/>
        <v>2016</v>
      </c>
      <c r="R3580" t="s">
        <v>8348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 s="12">
        <v>1459444656</v>
      </c>
      <c r="J3581" s="12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165"/>
        <v>42460.720555555556</v>
      </c>
      <c r="P3581" s="10">
        <f t="shared" si="166"/>
        <v>42430.762222222227</v>
      </c>
      <c r="Q3581">
        <f t="shared" si="167"/>
        <v>2016</v>
      </c>
      <c r="R3581" t="s">
        <v>8348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 s="12">
        <v>1425185940</v>
      </c>
      <c r="J3582" s="1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165"/>
        <v>42064.207638888889</v>
      </c>
      <c r="P3582" s="10">
        <f t="shared" si="166"/>
        <v>42026.176180555558</v>
      </c>
      <c r="Q3582">
        <f t="shared" si="167"/>
        <v>2015</v>
      </c>
      <c r="R3582" t="s">
        <v>8348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 s="12">
        <v>1406719110</v>
      </c>
      <c r="J3583" s="12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165"/>
        <v>41850.471180555556</v>
      </c>
      <c r="P3583" s="10">
        <f t="shared" si="166"/>
        <v>41836.471180555556</v>
      </c>
      <c r="Q3583">
        <f t="shared" si="167"/>
        <v>2014</v>
      </c>
      <c r="R3583" t="s">
        <v>8348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 s="12">
        <v>1459822682</v>
      </c>
      <c r="J3584" s="12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165"/>
        <v>42465.095856481479</v>
      </c>
      <c r="P3584" s="10">
        <f t="shared" si="166"/>
        <v>42451.095856481479</v>
      </c>
      <c r="Q3584">
        <f t="shared" si="167"/>
        <v>2016</v>
      </c>
      <c r="R3584" t="s">
        <v>8348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 s="12">
        <v>1460970805</v>
      </c>
      <c r="J3585" s="12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165"/>
        <v>42478.384317129632</v>
      </c>
      <c r="P3585" s="10">
        <f t="shared" si="166"/>
        <v>42418.425983796296</v>
      </c>
      <c r="Q3585">
        <f t="shared" si="167"/>
        <v>2016</v>
      </c>
      <c r="R3585" t="s">
        <v>8348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 s="12">
        <v>1436772944</v>
      </c>
      <c r="J3586" s="12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165"/>
        <v>42198.316481481481</v>
      </c>
      <c r="P3586" s="10">
        <f t="shared" si="166"/>
        <v>42168.316481481481</v>
      </c>
      <c r="Q3586">
        <f t="shared" si="167"/>
        <v>2015</v>
      </c>
      <c r="R3586" t="s">
        <v>8348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 s="12">
        <v>1419181890</v>
      </c>
      <c r="J3587" s="12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168">DATE(1970,1,1)+I3587/86400</f>
        <v>41994.716319444444</v>
      </c>
      <c r="P3587" s="10">
        <f t="shared" ref="P3587:P3650" si="169">DATE(1970,1,1)+J3587/86400</f>
        <v>41964.716319444444</v>
      </c>
      <c r="Q3587">
        <f t="shared" ref="Q3587:Q3650" si="170">YEAR(P:P)</f>
        <v>2014</v>
      </c>
      <c r="R3587" t="s">
        <v>8348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 s="12">
        <v>1474649070</v>
      </c>
      <c r="J3588" s="12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168"/>
        <v>42636.697569444441</v>
      </c>
      <c r="P3588" s="10">
        <f t="shared" si="169"/>
        <v>42576.697569444441</v>
      </c>
      <c r="Q3588">
        <f t="shared" si="170"/>
        <v>2016</v>
      </c>
      <c r="R3588" t="s">
        <v>8348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 s="12">
        <v>1467054000</v>
      </c>
      <c r="J3589" s="12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168"/>
        <v>42548.791666666672</v>
      </c>
      <c r="P3589" s="10">
        <f t="shared" si="169"/>
        <v>42503.539976851855</v>
      </c>
      <c r="Q3589">
        <f t="shared" si="170"/>
        <v>2016</v>
      </c>
      <c r="R3589" t="s">
        <v>8348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 s="12">
        <v>1430348400</v>
      </c>
      <c r="J3590" s="12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168"/>
        <v>42123.958333333328</v>
      </c>
      <c r="P3590" s="10">
        <f t="shared" si="169"/>
        <v>42101.828819444447</v>
      </c>
      <c r="Q3590">
        <f t="shared" si="170"/>
        <v>2015</v>
      </c>
      <c r="R3590" t="s">
        <v>8348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 s="12">
        <v>1432654347</v>
      </c>
      <c r="J3591" s="12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168"/>
        <v>42150.647534722222</v>
      </c>
      <c r="P3591" s="10">
        <f t="shared" si="169"/>
        <v>42125.647534722222</v>
      </c>
      <c r="Q3591">
        <f t="shared" si="170"/>
        <v>2015</v>
      </c>
      <c r="R3591" t="s">
        <v>8348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 s="12">
        <v>1413792034</v>
      </c>
      <c r="J3592" s="1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168"/>
        <v>41932.333726851852</v>
      </c>
      <c r="P3592" s="10">
        <f t="shared" si="169"/>
        <v>41902.333726851852</v>
      </c>
      <c r="Q3592">
        <f t="shared" si="170"/>
        <v>2014</v>
      </c>
      <c r="R3592" t="s">
        <v>8348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 s="12">
        <v>1422075540</v>
      </c>
      <c r="J3593" s="12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168"/>
        <v>42028.207638888889</v>
      </c>
      <c r="P3593" s="10">
        <f t="shared" si="169"/>
        <v>42003.948425925926</v>
      </c>
      <c r="Q3593">
        <f t="shared" si="170"/>
        <v>2014</v>
      </c>
      <c r="R3593" t="s">
        <v>8348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 s="12">
        <v>1423630740</v>
      </c>
      <c r="J3594" s="12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168"/>
        <v>42046.207638888889</v>
      </c>
      <c r="P3594" s="10">
        <f t="shared" si="169"/>
        <v>41988.829942129625</v>
      </c>
      <c r="Q3594">
        <f t="shared" si="170"/>
        <v>2014</v>
      </c>
      <c r="R3594" t="s">
        <v>8348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 s="12">
        <v>1420489560</v>
      </c>
      <c r="J3595" s="12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168"/>
        <v>42009.851388888885</v>
      </c>
      <c r="P3595" s="10">
        <f t="shared" si="169"/>
        <v>41974.898599537039</v>
      </c>
      <c r="Q3595">
        <f t="shared" si="170"/>
        <v>2014</v>
      </c>
      <c r="R3595" t="s">
        <v>8348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 s="12">
        <v>1472952982</v>
      </c>
      <c r="J3596" s="12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168"/>
        <v>42617.066921296297</v>
      </c>
      <c r="P3596" s="10">
        <f t="shared" si="169"/>
        <v>42592.066921296297</v>
      </c>
      <c r="Q3596">
        <f t="shared" si="170"/>
        <v>2016</v>
      </c>
      <c r="R3596" t="s">
        <v>8348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 s="12">
        <v>1426229940</v>
      </c>
      <c r="J3597" s="12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168"/>
        <v>42076.290972222225</v>
      </c>
      <c r="P3597" s="10">
        <f t="shared" si="169"/>
        <v>42050.008368055554</v>
      </c>
      <c r="Q3597">
        <f t="shared" si="170"/>
        <v>2015</v>
      </c>
      <c r="R3597" t="s">
        <v>8348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 s="12">
        <v>1409072982</v>
      </c>
      <c r="J3598" s="12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168"/>
        <v>41877.715069444443</v>
      </c>
      <c r="P3598" s="10">
        <f t="shared" si="169"/>
        <v>41856.715069444443</v>
      </c>
      <c r="Q3598">
        <f t="shared" si="170"/>
        <v>2014</v>
      </c>
      <c r="R3598" t="s">
        <v>8348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 s="12">
        <v>1456984740</v>
      </c>
      <c r="J3599" s="12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168"/>
        <v>42432.249305555553</v>
      </c>
      <c r="P3599" s="10">
        <f t="shared" si="169"/>
        <v>42417.585532407407</v>
      </c>
      <c r="Q3599">
        <f t="shared" si="170"/>
        <v>2016</v>
      </c>
      <c r="R3599" t="s">
        <v>8348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 s="12">
        <v>1409720340</v>
      </c>
      <c r="J3600" s="12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168"/>
        <v>41885.207638888889</v>
      </c>
      <c r="P3600" s="10">
        <f t="shared" si="169"/>
        <v>41866.79886574074</v>
      </c>
      <c r="Q3600">
        <f t="shared" si="170"/>
        <v>2014</v>
      </c>
      <c r="R3600" t="s">
        <v>8348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 s="12">
        <v>1440892800</v>
      </c>
      <c r="J3601" s="12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168"/>
        <v>42246</v>
      </c>
      <c r="P3601" s="10">
        <f t="shared" si="169"/>
        <v>42220.79487268519</v>
      </c>
      <c r="Q3601">
        <f t="shared" si="170"/>
        <v>2015</v>
      </c>
      <c r="R3601" t="s">
        <v>8348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 s="12">
        <v>1476390164</v>
      </c>
      <c r="J3602" s="1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168"/>
        <v>42656.849120370374</v>
      </c>
      <c r="P3602" s="10">
        <f t="shared" si="169"/>
        <v>42628.849120370374</v>
      </c>
      <c r="Q3602">
        <f t="shared" si="170"/>
        <v>2016</v>
      </c>
      <c r="R3602" t="s">
        <v>8348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 s="12">
        <v>1421452682</v>
      </c>
      <c r="J3603" s="12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168"/>
        <v>42020.99863425926</v>
      </c>
      <c r="P3603" s="10">
        <f t="shared" si="169"/>
        <v>41990.99863425926</v>
      </c>
      <c r="Q3603">
        <f t="shared" si="170"/>
        <v>2014</v>
      </c>
      <c r="R3603" t="s">
        <v>8348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 s="12">
        <v>1463520479</v>
      </c>
      <c r="J3604" s="12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168"/>
        <v>42507.894432870366</v>
      </c>
      <c r="P3604" s="10">
        <f t="shared" si="169"/>
        <v>42447.894432870366</v>
      </c>
      <c r="Q3604">
        <f t="shared" si="170"/>
        <v>2016</v>
      </c>
      <c r="R3604" t="s">
        <v>8348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 s="12">
        <v>1446759880</v>
      </c>
      <c r="J3605" s="12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168"/>
        <v>42313.906018518523</v>
      </c>
      <c r="P3605" s="10">
        <f t="shared" si="169"/>
        <v>42283.864351851851</v>
      </c>
      <c r="Q3605">
        <f t="shared" si="170"/>
        <v>2015</v>
      </c>
      <c r="R3605" t="s">
        <v>8348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 s="12">
        <v>1461913140</v>
      </c>
      <c r="J3606" s="12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168"/>
        <v>42489.290972222225</v>
      </c>
      <c r="P3606" s="10">
        <f t="shared" si="169"/>
        <v>42483.015694444446</v>
      </c>
      <c r="Q3606">
        <f t="shared" si="170"/>
        <v>2016</v>
      </c>
      <c r="R3606" t="s">
        <v>8348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 s="12">
        <v>1455390126</v>
      </c>
      <c r="J3607" s="12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168"/>
        <v>42413.793124999997</v>
      </c>
      <c r="P3607" s="10">
        <f t="shared" si="169"/>
        <v>42383.793124999997</v>
      </c>
      <c r="Q3607">
        <f t="shared" si="170"/>
        <v>2016</v>
      </c>
      <c r="R3607" t="s">
        <v>8348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 s="12">
        <v>1471185057</v>
      </c>
      <c r="J3608" s="12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168"/>
        <v>42596.604826388888</v>
      </c>
      <c r="P3608" s="10">
        <f t="shared" si="169"/>
        <v>42566.604826388888</v>
      </c>
      <c r="Q3608">
        <f t="shared" si="170"/>
        <v>2016</v>
      </c>
      <c r="R3608" t="s">
        <v>8348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 s="12">
        <v>1450137600</v>
      </c>
      <c r="J3609" s="12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168"/>
        <v>42353</v>
      </c>
      <c r="P3609" s="10">
        <f t="shared" si="169"/>
        <v>42338.963912037041</v>
      </c>
      <c r="Q3609">
        <f t="shared" si="170"/>
        <v>2015</v>
      </c>
      <c r="R3609" t="s">
        <v>8348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 s="12">
        <v>1466172000</v>
      </c>
      <c r="J3610" s="12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168"/>
        <v>42538.583333333328</v>
      </c>
      <c r="P3610" s="10">
        <f t="shared" si="169"/>
        <v>42506.709374999999</v>
      </c>
      <c r="Q3610">
        <f t="shared" si="170"/>
        <v>2016</v>
      </c>
      <c r="R3610" t="s">
        <v>8348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 s="12">
        <v>1459378085</v>
      </c>
      <c r="J3611" s="12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168"/>
        <v>42459.950057870374</v>
      </c>
      <c r="P3611" s="10">
        <f t="shared" si="169"/>
        <v>42429.991724537038</v>
      </c>
      <c r="Q3611">
        <f t="shared" si="170"/>
        <v>2016</v>
      </c>
      <c r="R3611" t="s">
        <v>8348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 s="12">
        <v>1439806936</v>
      </c>
      <c r="J3612" s="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168"/>
        <v>42233.432129629626</v>
      </c>
      <c r="P3612" s="10">
        <f t="shared" si="169"/>
        <v>42203.432129629626</v>
      </c>
      <c r="Q3612">
        <f t="shared" si="170"/>
        <v>2015</v>
      </c>
      <c r="R3612" t="s">
        <v>8348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 s="12">
        <v>1428483201</v>
      </c>
      <c r="J3613" s="12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168"/>
        <v>42102.370381944449</v>
      </c>
      <c r="P3613" s="10">
        <f t="shared" si="169"/>
        <v>42072.370381944449</v>
      </c>
      <c r="Q3613">
        <f t="shared" si="170"/>
        <v>2015</v>
      </c>
      <c r="R3613" t="s">
        <v>8348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 s="12">
        <v>1402334811</v>
      </c>
      <c r="J3614" s="12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168"/>
        <v>41799.726979166662</v>
      </c>
      <c r="P3614" s="10">
        <f t="shared" si="169"/>
        <v>41789.726979166662</v>
      </c>
      <c r="Q3614">
        <f t="shared" si="170"/>
        <v>2014</v>
      </c>
      <c r="R3614" t="s">
        <v>8348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 s="12">
        <v>1403964574</v>
      </c>
      <c r="J3615" s="12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168"/>
        <v>41818.58997685185</v>
      </c>
      <c r="P3615" s="10">
        <f t="shared" si="169"/>
        <v>41788.58997685185</v>
      </c>
      <c r="Q3615">
        <f t="shared" si="170"/>
        <v>2014</v>
      </c>
      <c r="R3615" t="s">
        <v>8348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 s="12">
        <v>1434675616</v>
      </c>
      <c r="J3616" s="12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168"/>
        <v>42174.041851851856</v>
      </c>
      <c r="P3616" s="10">
        <f t="shared" si="169"/>
        <v>42144.041851851856</v>
      </c>
      <c r="Q3616">
        <f t="shared" si="170"/>
        <v>2015</v>
      </c>
      <c r="R3616" t="s">
        <v>8348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 s="12">
        <v>1449756896</v>
      </c>
      <c r="J3617" s="12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168"/>
        <v>42348.593703703707</v>
      </c>
      <c r="P3617" s="10">
        <f t="shared" si="169"/>
        <v>42318.593703703707</v>
      </c>
      <c r="Q3617">
        <f t="shared" si="170"/>
        <v>2015</v>
      </c>
      <c r="R3617" t="s">
        <v>8348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 s="12">
        <v>1426801664</v>
      </c>
      <c r="J3618" s="12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168"/>
        <v>42082.908148148148</v>
      </c>
      <c r="P3618" s="10">
        <f t="shared" si="169"/>
        <v>42052.949814814812</v>
      </c>
      <c r="Q3618">
        <f t="shared" si="170"/>
        <v>2015</v>
      </c>
      <c r="R3618" t="s">
        <v>8348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 s="12">
        <v>1488240000</v>
      </c>
      <c r="J3619" s="12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168"/>
        <v>42794</v>
      </c>
      <c r="P3619" s="10">
        <f t="shared" si="169"/>
        <v>42779.610289351855</v>
      </c>
      <c r="Q3619">
        <f t="shared" si="170"/>
        <v>2017</v>
      </c>
      <c r="R3619" t="s">
        <v>8348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 s="12">
        <v>1433343850</v>
      </c>
      <c r="J3620" s="12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168"/>
        <v>42158.627893518518</v>
      </c>
      <c r="P3620" s="10">
        <f t="shared" si="169"/>
        <v>42128.627893518518</v>
      </c>
      <c r="Q3620">
        <f t="shared" si="170"/>
        <v>2015</v>
      </c>
      <c r="R3620" t="s">
        <v>8348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 s="12">
        <v>1479592800</v>
      </c>
      <c r="J3621" s="12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168"/>
        <v>42693.916666666672</v>
      </c>
      <c r="P3621" s="10">
        <f t="shared" si="169"/>
        <v>42661.132245370369</v>
      </c>
      <c r="Q3621">
        <f t="shared" si="170"/>
        <v>2016</v>
      </c>
      <c r="R3621" t="s">
        <v>8348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 s="12">
        <v>1425528000</v>
      </c>
      <c r="J3622" s="1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168"/>
        <v>42068.166666666672</v>
      </c>
      <c r="P3622" s="10">
        <f t="shared" si="169"/>
        <v>42037.938206018516</v>
      </c>
      <c r="Q3622">
        <f t="shared" si="170"/>
        <v>2015</v>
      </c>
      <c r="R3622" t="s">
        <v>8348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 s="12">
        <v>1475269200</v>
      </c>
      <c r="J3623" s="12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168"/>
        <v>42643.875</v>
      </c>
      <c r="P3623" s="10">
        <f t="shared" si="169"/>
        <v>42619.935694444444</v>
      </c>
      <c r="Q3623">
        <f t="shared" si="170"/>
        <v>2016</v>
      </c>
      <c r="R3623" t="s">
        <v>8348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 s="12">
        <v>1411874580</v>
      </c>
      <c r="J3624" s="12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168"/>
        <v>41910.140972222223</v>
      </c>
      <c r="P3624" s="10">
        <f t="shared" si="169"/>
        <v>41877.221886574072</v>
      </c>
      <c r="Q3624">
        <f t="shared" si="170"/>
        <v>2014</v>
      </c>
      <c r="R3624" t="s">
        <v>8348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 s="12">
        <v>1406358000</v>
      </c>
      <c r="J3625" s="12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168"/>
        <v>41846.291666666664</v>
      </c>
      <c r="P3625" s="10">
        <f t="shared" si="169"/>
        <v>41828.736921296295</v>
      </c>
      <c r="Q3625">
        <f t="shared" si="170"/>
        <v>2014</v>
      </c>
      <c r="R3625" t="s">
        <v>8348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 s="12">
        <v>1471977290</v>
      </c>
      <c r="J3626" s="12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168"/>
        <v>42605.774189814816</v>
      </c>
      <c r="P3626" s="10">
        <f t="shared" si="169"/>
        <v>42545.774189814816</v>
      </c>
      <c r="Q3626">
        <f t="shared" si="170"/>
        <v>2016</v>
      </c>
      <c r="R3626" t="s">
        <v>8348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 s="12">
        <v>1435851577</v>
      </c>
      <c r="J3627" s="12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168"/>
        <v>42187.652511574073</v>
      </c>
      <c r="P3627" s="10">
        <f t="shared" si="169"/>
        <v>42157.652511574073</v>
      </c>
      <c r="Q3627">
        <f t="shared" si="170"/>
        <v>2015</v>
      </c>
      <c r="R3627" t="s">
        <v>8348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 s="12">
        <v>1408204857</v>
      </c>
      <c r="J3628" s="12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168"/>
        <v>41867.667326388888</v>
      </c>
      <c r="P3628" s="10">
        <f t="shared" si="169"/>
        <v>41846.667326388888</v>
      </c>
      <c r="Q3628">
        <f t="shared" si="170"/>
        <v>2014</v>
      </c>
      <c r="R3628" t="s">
        <v>8348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 s="12">
        <v>1463803140</v>
      </c>
      <c r="J3629" s="12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168"/>
        <v>42511.165972222225</v>
      </c>
      <c r="P3629" s="10">
        <f t="shared" si="169"/>
        <v>42460.741747685184</v>
      </c>
      <c r="Q3629">
        <f t="shared" si="170"/>
        <v>2016</v>
      </c>
      <c r="R3629" t="s">
        <v>8348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 s="12">
        <v>1450040396</v>
      </c>
      <c r="J3630" s="12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168"/>
        <v>42351.874953703707</v>
      </c>
      <c r="P3630" s="10">
        <f t="shared" si="169"/>
        <v>42291.833287037036</v>
      </c>
      <c r="Q3630">
        <f t="shared" si="170"/>
        <v>2015</v>
      </c>
      <c r="R3630" t="s">
        <v>8348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 s="12">
        <v>1462467600</v>
      </c>
      <c r="J3631" s="12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168"/>
        <v>42495.708333333328</v>
      </c>
      <c r="P3631" s="10">
        <f t="shared" si="169"/>
        <v>42437.094490740739</v>
      </c>
      <c r="Q3631">
        <f t="shared" si="170"/>
        <v>2016</v>
      </c>
      <c r="R3631" t="s">
        <v>8348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 s="12">
        <v>1417295990</v>
      </c>
      <c r="J3632" s="1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168"/>
        <v>41972.888773148152</v>
      </c>
      <c r="P3632" s="10">
        <f t="shared" si="169"/>
        <v>41942.84710648148</v>
      </c>
      <c r="Q3632">
        <f t="shared" si="170"/>
        <v>2014</v>
      </c>
      <c r="R3632" t="s">
        <v>8348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 s="12">
        <v>1411444740</v>
      </c>
      <c r="J3633" s="12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168"/>
        <v>41905.165972222225</v>
      </c>
      <c r="P3633" s="10">
        <f t="shared" si="169"/>
        <v>41880.753437499996</v>
      </c>
      <c r="Q3633">
        <f t="shared" si="170"/>
        <v>2014</v>
      </c>
      <c r="R3633" t="s">
        <v>8348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 s="12">
        <v>1416781749</v>
      </c>
      <c r="J3634" s="12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168"/>
        <v>41966.936909722222</v>
      </c>
      <c r="P3634" s="10">
        <f t="shared" si="169"/>
        <v>41946.936909722222</v>
      </c>
      <c r="Q3634">
        <f t="shared" si="170"/>
        <v>2014</v>
      </c>
      <c r="R3634" t="s">
        <v>8348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 s="12">
        <v>1479517200</v>
      </c>
      <c r="J3635" s="12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168"/>
        <v>42693.041666666672</v>
      </c>
      <c r="P3635" s="10">
        <f t="shared" si="169"/>
        <v>42649.623460648145</v>
      </c>
      <c r="Q3635">
        <f t="shared" si="170"/>
        <v>2016</v>
      </c>
      <c r="R3635" t="s">
        <v>8348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 s="12">
        <v>1484366340</v>
      </c>
      <c r="J3636" s="12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168"/>
        <v>42749.165972222225</v>
      </c>
      <c r="P3636" s="10">
        <f t="shared" si="169"/>
        <v>42701.166365740741</v>
      </c>
      <c r="Q3636">
        <f t="shared" si="170"/>
        <v>2016</v>
      </c>
      <c r="R3636" t="s">
        <v>8348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 s="12">
        <v>1461186676</v>
      </c>
      <c r="J3637" s="12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168"/>
        <v>42480.88282407407</v>
      </c>
      <c r="P3637" s="10">
        <f t="shared" si="169"/>
        <v>42450.88282407407</v>
      </c>
      <c r="Q3637">
        <f t="shared" si="170"/>
        <v>2016</v>
      </c>
      <c r="R3637" t="s">
        <v>8348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 s="12">
        <v>1442248829</v>
      </c>
      <c r="J3638" s="12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168"/>
        <v>42261.694780092592</v>
      </c>
      <c r="P3638" s="10">
        <f t="shared" si="169"/>
        <v>42226.694780092592</v>
      </c>
      <c r="Q3638">
        <f t="shared" si="170"/>
        <v>2015</v>
      </c>
      <c r="R3638" t="s">
        <v>8348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 s="12">
        <v>1420130935</v>
      </c>
      <c r="J3639" s="12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168"/>
        <v>42005.700636574074</v>
      </c>
      <c r="P3639" s="10">
        <f t="shared" si="169"/>
        <v>41975.700636574074</v>
      </c>
      <c r="Q3639">
        <f t="shared" si="170"/>
        <v>2014</v>
      </c>
      <c r="R3639" t="s">
        <v>8348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 s="12">
        <v>1429456132</v>
      </c>
      <c r="J3640" s="12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168"/>
        <v>42113.631157407406</v>
      </c>
      <c r="P3640" s="10">
        <f t="shared" si="169"/>
        <v>42053.672824074078</v>
      </c>
      <c r="Q3640">
        <f t="shared" si="170"/>
        <v>2015</v>
      </c>
      <c r="R3640" t="s">
        <v>8348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 s="12">
        <v>1475853060</v>
      </c>
      <c r="J3641" s="12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168"/>
        <v>42650.632638888885</v>
      </c>
      <c r="P3641" s="10">
        <f t="shared" si="169"/>
        <v>42590.677152777775</v>
      </c>
      <c r="Q3641">
        <f t="shared" si="170"/>
        <v>2016</v>
      </c>
      <c r="R3641" t="s">
        <v>8348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 s="12">
        <v>1431283530</v>
      </c>
      <c r="J3642" s="1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168"/>
        <v>42134.781597222223</v>
      </c>
      <c r="P3642" s="10">
        <f t="shared" si="169"/>
        <v>42104.781597222223</v>
      </c>
      <c r="Q3642">
        <f t="shared" si="170"/>
        <v>2015</v>
      </c>
      <c r="R3642" t="s">
        <v>8348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 s="12">
        <v>1412485200</v>
      </c>
      <c r="J3643" s="12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168"/>
        <v>41917.208333333336</v>
      </c>
      <c r="P3643" s="10">
        <f t="shared" si="169"/>
        <v>41899.627071759256</v>
      </c>
      <c r="Q3643">
        <f t="shared" si="170"/>
        <v>2014</v>
      </c>
      <c r="R3643" t="s">
        <v>8348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 s="12">
        <v>1448902800</v>
      </c>
      <c r="J3644" s="12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168"/>
        <v>42338.708333333328</v>
      </c>
      <c r="P3644" s="10">
        <f t="shared" si="169"/>
        <v>42297.816284722227</v>
      </c>
      <c r="Q3644">
        <f t="shared" si="170"/>
        <v>2015</v>
      </c>
      <c r="R3644" t="s">
        <v>8348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 s="12">
        <v>1447734439</v>
      </c>
      <c r="J3645" s="12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168"/>
        <v>42325.185636574075</v>
      </c>
      <c r="P3645" s="10">
        <f t="shared" si="169"/>
        <v>42285.143969907411</v>
      </c>
      <c r="Q3645">
        <f t="shared" si="170"/>
        <v>2015</v>
      </c>
      <c r="R3645" t="s">
        <v>8348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 s="12">
        <v>1457413140</v>
      </c>
      <c r="J3646" s="12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168"/>
        <v>42437.207638888889</v>
      </c>
      <c r="P3646" s="10">
        <f t="shared" si="169"/>
        <v>42409.241747685184</v>
      </c>
      <c r="Q3646">
        <f t="shared" si="170"/>
        <v>2016</v>
      </c>
      <c r="R3646" t="s">
        <v>8348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 s="12">
        <v>1479773838</v>
      </c>
      <c r="J3647" s="12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168"/>
        <v>42696.012013888889</v>
      </c>
      <c r="P3647" s="10">
        <f t="shared" si="169"/>
        <v>42665.970347222217</v>
      </c>
      <c r="Q3647">
        <f t="shared" si="170"/>
        <v>2016</v>
      </c>
      <c r="R3647" t="s">
        <v>8348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 s="12">
        <v>1434497400</v>
      </c>
      <c r="J3648" s="12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168"/>
        <v>42171.979166666672</v>
      </c>
      <c r="P3648" s="10">
        <f t="shared" si="169"/>
        <v>42140.421319444446</v>
      </c>
      <c r="Q3648">
        <f t="shared" si="170"/>
        <v>2015</v>
      </c>
      <c r="R3648" t="s">
        <v>8348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 s="12">
        <v>1475258327</v>
      </c>
      <c r="J3649" s="12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168"/>
        <v>42643.749155092592</v>
      </c>
      <c r="P3649" s="10">
        <f t="shared" si="169"/>
        <v>42598.749155092592</v>
      </c>
      <c r="Q3649">
        <f t="shared" si="170"/>
        <v>2016</v>
      </c>
      <c r="R3649" t="s">
        <v>8348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 s="12">
        <v>1412492445</v>
      </c>
      <c r="J3650" s="12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168"/>
        <v>41917.292187500003</v>
      </c>
      <c r="P3650" s="10">
        <f t="shared" si="169"/>
        <v>41887.292187500003</v>
      </c>
      <c r="Q3650">
        <f t="shared" si="170"/>
        <v>2014</v>
      </c>
      <c r="R3650" t="s">
        <v>8348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 s="12">
        <v>1402938394</v>
      </c>
      <c r="J3651" s="12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171">DATE(1970,1,1)+I3651/86400</f>
        <v>41806.712893518517</v>
      </c>
      <c r="P3651" s="10">
        <f t="shared" ref="P3651:P3714" si="172">DATE(1970,1,1)+J3651/86400</f>
        <v>41780.712893518517</v>
      </c>
      <c r="Q3651">
        <f t="shared" ref="Q3651:Q3714" si="173">YEAR(P:P)</f>
        <v>2014</v>
      </c>
      <c r="R3651" t="s">
        <v>8348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 s="12">
        <v>1454412584</v>
      </c>
      <c r="J3652" s="1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171"/>
        <v>42402.478981481487</v>
      </c>
      <c r="P3652" s="10">
        <f t="shared" si="172"/>
        <v>42381.478981481487</v>
      </c>
      <c r="Q3652">
        <f t="shared" si="173"/>
        <v>2016</v>
      </c>
      <c r="R3652" t="s">
        <v>8348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 s="12">
        <v>1407686340</v>
      </c>
      <c r="J3653" s="12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171"/>
        <v>41861.665972222225</v>
      </c>
      <c r="P3653" s="10">
        <f t="shared" si="172"/>
        <v>41828.646319444444</v>
      </c>
      <c r="Q3653">
        <f t="shared" si="173"/>
        <v>2014</v>
      </c>
      <c r="R3653" t="s">
        <v>8348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 s="12">
        <v>1472097540</v>
      </c>
      <c r="J3654" s="12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171"/>
        <v>42607.165972222225</v>
      </c>
      <c r="P3654" s="10">
        <f t="shared" si="172"/>
        <v>42596.644699074073</v>
      </c>
      <c r="Q3654">
        <f t="shared" si="173"/>
        <v>2016</v>
      </c>
      <c r="R3654" t="s">
        <v>8348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 s="12">
        <v>1438764207</v>
      </c>
      <c r="J3655" s="12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171"/>
        <v>42221.363506944443</v>
      </c>
      <c r="P3655" s="10">
        <f t="shared" si="172"/>
        <v>42191.363506944443</v>
      </c>
      <c r="Q3655">
        <f t="shared" si="173"/>
        <v>2015</v>
      </c>
      <c r="R3655" t="s">
        <v>8348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 s="12">
        <v>1459702800</v>
      </c>
      <c r="J3656" s="12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171"/>
        <v>42463.708333333328</v>
      </c>
      <c r="P3656" s="10">
        <f t="shared" si="172"/>
        <v>42440.416504629626</v>
      </c>
      <c r="Q3656">
        <f t="shared" si="173"/>
        <v>2016</v>
      </c>
      <c r="R3656" t="s">
        <v>8348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 s="12">
        <v>1437202740</v>
      </c>
      <c r="J3657" s="12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171"/>
        <v>42203.290972222225</v>
      </c>
      <c r="P3657" s="10">
        <f t="shared" si="172"/>
        <v>42173.803217592591</v>
      </c>
      <c r="Q3657">
        <f t="shared" si="173"/>
        <v>2015</v>
      </c>
      <c r="R3657" t="s">
        <v>8348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 s="12">
        <v>1485989940</v>
      </c>
      <c r="J3658" s="12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171"/>
        <v>42767.957638888889</v>
      </c>
      <c r="P3658" s="10">
        <f t="shared" si="172"/>
        <v>42737.910138888888</v>
      </c>
      <c r="Q3658">
        <f t="shared" si="173"/>
        <v>2017</v>
      </c>
      <c r="R3658" t="s">
        <v>8348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 s="12">
        <v>1464817320</v>
      </c>
      <c r="J3659" s="12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171"/>
        <v>42522.904166666667</v>
      </c>
      <c r="P3659" s="10">
        <f t="shared" si="172"/>
        <v>42499.629849537036</v>
      </c>
      <c r="Q3659">
        <f t="shared" si="173"/>
        <v>2016</v>
      </c>
      <c r="R3659" t="s">
        <v>8348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 s="12">
        <v>1404273540</v>
      </c>
      <c r="J3660" s="12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171"/>
        <v>41822.165972222225</v>
      </c>
      <c r="P3660" s="10">
        <f t="shared" si="172"/>
        <v>41775.858564814815</v>
      </c>
      <c r="Q3660">
        <f t="shared" si="173"/>
        <v>2014</v>
      </c>
      <c r="R3660" t="s">
        <v>8348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 s="12">
        <v>1426775940</v>
      </c>
      <c r="J3661" s="12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171"/>
        <v>42082.610416666663</v>
      </c>
      <c r="P3661" s="10">
        <f t="shared" si="172"/>
        <v>42055.277199074073</v>
      </c>
      <c r="Q3661">
        <f t="shared" si="173"/>
        <v>2015</v>
      </c>
      <c r="R3661" t="s">
        <v>8348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 s="12">
        <v>1419368925</v>
      </c>
      <c r="J3662" s="1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171"/>
        <v>41996.881076388891</v>
      </c>
      <c r="P3662" s="10">
        <f t="shared" si="172"/>
        <v>41971.881076388891</v>
      </c>
      <c r="Q3662">
        <f t="shared" si="173"/>
        <v>2014</v>
      </c>
      <c r="R3662" t="s">
        <v>8348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 s="12">
        <v>1460260800</v>
      </c>
      <c r="J3663" s="12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171"/>
        <v>42470.166666666672</v>
      </c>
      <c r="P3663" s="10">
        <f t="shared" si="172"/>
        <v>42447.896666666667</v>
      </c>
      <c r="Q3663">
        <f t="shared" si="173"/>
        <v>2016</v>
      </c>
      <c r="R3663" t="s">
        <v>8348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 s="12">
        <v>1427775414</v>
      </c>
      <c r="J3664" s="12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171"/>
        <v>42094.178402777776</v>
      </c>
      <c r="P3664" s="10">
        <f t="shared" si="172"/>
        <v>42064.220069444447</v>
      </c>
      <c r="Q3664">
        <f t="shared" si="173"/>
        <v>2015</v>
      </c>
      <c r="R3664" t="s">
        <v>8348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 s="12">
        <v>1482321030</v>
      </c>
      <c r="J3665" s="12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171"/>
        <v>42725.493402777778</v>
      </c>
      <c r="P3665" s="10">
        <f t="shared" si="172"/>
        <v>42665.451736111107</v>
      </c>
      <c r="Q3665">
        <f t="shared" si="173"/>
        <v>2016</v>
      </c>
      <c r="R3665" t="s">
        <v>8348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 s="12">
        <v>1466056689</v>
      </c>
      <c r="J3666" s="12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171"/>
        <v>42537.248715277776</v>
      </c>
      <c r="P3666" s="10">
        <f t="shared" si="172"/>
        <v>42523.248715277776</v>
      </c>
      <c r="Q3666">
        <f t="shared" si="173"/>
        <v>2016</v>
      </c>
      <c r="R3666" t="s">
        <v>8348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 s="12">
        <v>1446062040</v>
      </c>
      <c r="J3667" s="12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171"/>
        <v>42305.829166666663</v>
      </c>
      <c r="P3667" s="10">
        <f t="shared" si="172"/>
        <v>42294.808124999996</v>
      </c>
      <c r="Q3667">
        <f t="shared" si="173"/>
        <v>2015</v>
      </c>
      <c r="R3667" t="s">
        <v>8348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 s="12">
        <v>1406185200</v>
      </c>
      <c r="J3668" s="12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171"/>
        <v>41844.291666666664</v>
      </c>
      <c r="P3668" s="10">
        <f t="shared" si="172"/>
        <v>41822.90488425926</v>
      </c>
      <c r="Q3668">
        <f t="shared" si="173"/>
        <v>2014</v>
      </c>
      <c r="R3668" t="s">
        <v>8348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 s="12">
        <v>1437261419</v>
      </c>
      <c r="J3669" s="12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171"/>
        <v>42203.970127314809</v>
      </c>
      <c r="P3669" s="10">
        <f t="shared" si="172"/>
        <v>42173.970127314809</v>
      </c>
      <c r="Q3669">
        <f t="shared" si="173"/>
        <v>2015</v>
      </c>
      <c r="R3669" t="s">
        <v>8348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 s="12">
        <v>1437676380</v>
      </c>
      <c r="J3670" s="12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171"/>
        <v>42208.772916666669</v>
      </c>
      <c r="P3670" s="10">
        <f t="shared" si="172"/>
        <v>42185.556157407409</v>
      </c>
      <c r="Q3670">
        <f t="shared" si="173"/>
        <v>2015</v>
      </c>
      <c r="R3670" t="s">
        <v>8348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 s="12">
        <v>1434039137</v>
      </c>
      <c r="J3671" s="12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171"/>
        <v>42166.675196759257</v>
      </c>
      <c r="P3671" s="10">
        <f t="shared" si="172"/>
        <v>42136.675196759257</v>
      </c>
      <c r="Q3671">
        <f t="shared" si="173"/>
        <v>2015</v>
      </c>
      <c r="R3671" t="s">
        <v>8348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 s="12">
        <v>1433113200</v>
      </c>
      <c r="J3672" s="1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171"/>
        <v>42155.958333333328</v>
      </c>
      <c r="P3672" s="10">
        <f t="shared" si="172"/>
        <v>42142.514016203699</v>
      </c>
      <c r="Q3672">
        <f t="shared" si="173"/>
        <v>2015</v>
      </c>
      <c r="R3672" t="s">
        <v>8348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 s="12">
        <v>1405915140</v>
      </c>
      <c r="J3673" s="12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171"/>
        <v>41841.165972222225</v>
      </c>
      <c r="P3673" s="10">
        <f t="shared" si="172"/>
        <v>41820.62809027778</v>
      </c>
      <c r="Q3673">
        <f t="shared" si="173"/>
        <v>2014</v>
      </c>
      <c r="R3673" t="s">
        <v>8348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 s="12">
        <v>1411771384</v>
      </c>
      <c r="J3674" s="12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171"/>
        <v>41908.946574074071</v>
      </c>
      <c r="P3674" s="10">
        <f t="shared" si="172"/>
        <v>41878.946574074071</v>
      </c>
      <c r="Q3674">
        <f t="shared" si="173"/>
        <v>2014</v>
      </c>
      <c r="R3674" t="s">
        <v>8348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 s="12">
        <v>1415191920</v>
      </c>
      <c r="J3675" s="12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171"/>
        <v>41948.536111111112</v>
      </c>
      <c r="P3675" s="10">
        <f t="shared" si="172"/>
        <v>41914.295104166667</v>
      </c>
      <c r="Q3675">
        <f t="shared" si="173"/>
        <v>2014</v>
      </c>
      <c r="R3675" t="s">
        <v>8348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 s="12">
        <v>1472936229</v>
      </c>
      <c r="J3676" s="12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171"/>
        <v>42616.873020833329</v>
      </c>
      <c r="P3676" s="10">
        <f t="shared" si="172"/>
        <v>42556.873020833329</v>
      </c>
      <c r="Q3676">
        <f t="shared" si="173"/>
        <v>2016</v>
      </c>
      <c r="R3676" t="s">
        <v>8348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 s="12">
        <v>1463353200</v>
      </c>
      <c r="J3677" s="12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171"/>
        <v>42505.958333333328</v>
      </c>
      <c r="P3677" s="10">
        <f t="shared" si="172"/>
        <v>42493.597013888888</v>
      </c>
      <c r="Q3677">
        <f t="shared" si="173"/>
        <v>2016</v>
      </c>
      <c r="R3677" t="s">
        <v>8348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 s="12">
        <v>1410550484</v>
      </c>
      <c r="J3678" s="12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171"/>
        <v>41894.815787037034</v>
      </c>
      <c r="P3678" s="10">
        <f t="shared" si="172"/>
        <v>41876.815787037034</v>
      </c>
      <c r="Q3678">
        <f t="shared" si="173"/>
        <v>2014</v>
      </c>
      <c r="R3678" t="s">
        <v>8348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 s="12">
        <v>1404359940</v>
      </c>
      <c r="J3679" s="12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171"/>
        <v>41823.165972222225</v>
      </c>
      <c r="P3679" s="10">
        <f t="shared" si="172"/>
        <v>41802.574282407411</v>
      </c>
      <c r="Q3679">
        <f t="shared" si="173"/>
        <v>2014</v>
      </c>
      <c r="R3679" t="s">
        <v>8348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 s="12">
        <v>1433076298</v>
      </c>
      <c r="J3680" s="12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171"/>
        <v>42155.531226851846</v>
      </c>
      <c r="P3680" s="10">
        <f t="shared" si="172"/>
        <v>42120.531226851846</v>
      </c>
      <c r="Q3680">
        <f t="shared" si="173"/>
        <v>2015</v>
      </c>
      <c r="R3680" t="s">
        <v>8348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 s="12">
        <v>1404190740</v>
      </c>
      <c r="J3681" s="12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171"/>
        <v>41821.207638888889</v>
      </c>
      <c r="P3681" s="10">
        <f t="shared" si="172"/>
        <v>41786.761354166665</v>
      </c>
      <c r="Q3681">
        <f t="shared" si="173"/>
        <v>2014</v>
      </c>
      <c r="R3681" t="s">
        <v>8348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 s="12">
        <v>1475664834</v>
      </c>
      <c r="J3682" s="1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171"/>
        <v>42648.454097222224</v>
      </c>
      <c r="P3682" s="10">
        <f t="shared" si="172"/>
        <v>42627.454097222224</v>
      </c>
      <c r="Q3682">
        <f t="shared" si="173"/>
        <v>2016</v>
      </c>
      <c r="R3682" t="s">
        <v>8348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 s="12">
        <v>1452872290</v>
      </c>
      <c r="J3683" s="12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171"/>
        <v>42384.651504629626</v>
      </c>
      <c r="P3683" s="10">
        <f t="shared" si="172"/>
        <v>42374.651504629626</v>
      </c>
      <c r="Q3683">
        <f t="shared" si="173"/>
        <v>2016</v>
      </c>
      <c r="R3683" t="s">
        <v>8348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 s="12">
        <v>1402901940</v>
      </c>
      <c r="J3684" s="12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171"/>
        <v>41806.290972222225</v>
      </c>
      <c r="P3684" s="10">
        <f t="shared" si="172"/>
        <v>41772.685393518521</v>
      </c>
      <c r="Q3684">
        <f t="shared" si="173"/>
        <v>2014</v>
      </c>
      <c r="R3684" t="s">
        <v>8348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 s="12">
        <v>1476931696</v>
      </c>
      <c r="J3685" s="12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171"/>
        <v>42663.116851851853</v>
      </c>
      <c r="P3685" s="10">
        <f t="shared" si="172"/>
        <v>42633.116851851853</v>
      </c>
      <c r="Q3685">
        <f t="shared" si="173"/>
        <v>2016</v>
      </c>
      <c r="R3685" t="s">
        <v>8348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 s="12">
        <v>1441167586</v>
      </c>
      <c r="J3686" s="12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171"/>
        <v>42249.180393518516</v>
      </c>
      <c r="P3686" s="10">
        <f t="shared" si="172"/>
        <v>42219.180393518516</v>
      </c>
      <c r="Q3686">
        <f t="shared" si="173"/>
        <v>2015</v>
      </c>
      <c r="R3686" t="s">
        <v>8348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 s="12">
        <v>1400533200</v>
      </c>
      <c r="J3687" s="12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171"/>
        <v>41778.875</v>
      </c>
      <c r="P3687" s="10">
        <f t="shared" si="172"/>
        <v>41753.593275462961</v>
      </c>
      <c r="Q3687">
        <f t="shared" si="173"/>
        <v>2014</v>
      </c>
      <c r="R3687" t="s">
        <v>8348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 s="12">
        <v>1440820740</v>
      </c>
      <c r="J3688" s="12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171"/>
        <v>42245.165972222225</v>
      </c>
      <c r="P3688" s="10">
        <f t="shared" si="172"/>
        <v>42230.662731481483</v>
      </c>
      <c r="Q3688">
        <f t="shared" si="173"/>
        <v>2015</v>
      </c>
      <c r="R3688" t="s">
        <v>8348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 s="12">
        <v>1403846055</v>
      </c>
      <c r="J3689" s="12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171"/>
        <v>41817.218229166669</v>
      </c>
      <c r="P3689" s="10">
        <f t="shared" si="172"/>
        <v>41787.218229166669</v>
      </c>
      <c r="Q3689">
        <f t="shared" si="173"/>
        <v>2014</v>
      </c>
      <c r="R3689" t="s">
        <v>8348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 s="12">
        <v>1407524004</v>
      </c>
      <c r="J3690" s="12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171"/>
        <v>41859.787083333329</v>
      </c>
      <c r="P3690" s="10">
        <f t="shared" si="172"/>
        <v>41829.787083333329</v>
      </c>
      <c r="Q3690">
        <f t="shared" si="173"/>
        <v>2014</v>
      </c>
      <c r="R3690" t="s">
        <v>8348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 s="12">
        <v>1434925500</v>
      </c>
      <c r="J3691" s="12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171"/>
        <v>42176.934027777781</v>
      </c>
      <c r="P3691" s="10">
        <f t="shared" si="172"/>
        <v>42147.826840277776</v>
      </c>
      <c r="Q3691">
        <f t="shared" si="173"/>
        <v>2015</v>
      </c>
      <c r="R3691" t="s">
        <v>8348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 s="12">
        <v>1417101683</v>
      </c>
      <c r="J3692" s="1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171"/>
        <v>41970.639849537038</v>
      </c>
      <c r="P3692" s="10">
        <f t="shared" si="172"/>
        <v>41940.598182870366</v>
      </c>
      <c r="Q3692">
        <f t="shared" si="173"/>
        <v>2014</v>
      </c>
      <c r="R3692" t="s">
        <v>8348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 s="12">
        <v>1425272340</v>
      </c>
      <c r="J3693" s="12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171"/>
        <v>42065.207638888889</v>
      </c>
      <c r="P3693" s="10">
        <f t="shared" si="172"/>
        <v>42020.700567129628</v>
      </c>
      <c r="Q3693">
        <f t="shared" si="173"/>
        <v>2015</v>
      </c>
      <c r="R3693" t="s">
        <v>8348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 s="12">
        <v>1411084800</v>
      </c>
      <c r="J3694" s="12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171"/>
        <v>41901</v>
      </c>
      <c r="P3694" s="10">
        <f t="shared" si="172"/>
        <v>41891.96503472222</v>
      </c>
      <c r="Q3694">
        <f t="shared" si="173"/>
        <v>2014</v>
      </c>
      <c r="R3694" t="s">
        <v>8348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 s="12">
        <v>1448922600</v>
      </c>
      <c r="J3695" s="12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171"/>
        <v>42338.9375</v>
      </c>
      <c r="P3695" s="10">
        <f t="shared" si="172"/>
        <v>42309.191307870366</v>
      </c>
      <c r="Q3695">
        <f t="shared" si="173"/>
        <v>2015</v>
      </c>
      <c r="R3695" t="s">
        <v>8348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 s="12">
        <v>1465178400</v>
      </c>
      <c r="J3696" s="12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171"/>
        <v>42527.083333333328</v>
      </c>
      <c r="P3696" s="10">
        <f t="shared" si="172"/>
        <v>42490.133877314816</v>
      </c>
      <c r="Q3696">
        <f t="shared" si="173"/>
        <v>2016</v>
      </c>
      <c r="R3696" t="s">
        <v>8348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 s="12">
        <v>1421009610</v>
      </c>
      <c r="J3697" s="12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171"/>
        <v>42015.870486111111</v>
      </c>
      <c r="P3697" s="10">
        <f t="shared" si="172"/>
        <v>41995.870486111111</v>
      </c>
      <c r="Q3697">
        <f t="shared" si="173"/>
        <v>2014</v>
      </c>
      <c r="R3697" t="s">
        <v>8348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 s="12">
        <v>1423838916</v>
      </c>
      <c r="J3698" s="12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171"/>
        <v>42048.617083333331</v>
      </c>
      <c r="P3698" s="10">
        <f t="shared" si="172"/>
        <v>41988.617083333331</v>
      </c>
      <c r="Q3698">
        <f t="shared" si="173"/>
        <v>2014</v>
      </c>
      <c r="R3698" t="s">
        <v>8348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 s="12">
        <v>1462878648</v>
      </c>
      <c r="J3699" s="12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171"/>
        <v>42500.465833333335</v>
      </c>
      <c r="P3699" s="10">
        <f t="shared" si="172"/>
        <v>42479.465833333335</v>
      </c>
      <c r="Q3699">
        <f t="shared" si="173"/>
        <v>2016</v>
      </c>
      <c r="R3699" t="s">
        <v>8348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 s="12">
        <v>1456946487</v>
      </c>
      <c r="J3700" s="12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171"/>
        <v>42431.806562500002</v>
      </c>
      <c r="P3700" s="10">
        <f t="shared" si="172"/>
        <v>42401.806562500002</v>
      </c>
      <c r="Q3700">
        <f t="shared" si="173"/>
        <v>2016</v>
      </c>
      <c r="R3700" t="s">
        <v>8348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 s="12">
        <v>1413383216</v>
      </c>
      <c r="J3701" s="12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171"/>
        <v>41927.602037037039</v>
      </c>
      <c r="P3701" s="10">
        <f t="shared" si="172"/>
        <v>41897.602037037039</v>
      </c>
      <c r="Q3701">
        <f t="shared" si="173"/>
        <v>2014</v>
      </c>
      <c r="R3701" t="s">
        <v>8348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 s="12">
        <v>1412092800</v>
      </c>
      <c r="J3702" s="1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171"/>
        <v>41912.666666666664</v>
      </c>
      <c r="P3702" s="10">
        <f t="shared" si="172"/>
        <v>41882.585648148146</v>
      </c>
      <c r="Q3702">
        <f t="shared" si="173"/>
        <v>2014</v>
      </c>
      <c r="R3702" t="s">
        <v>8348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 s="12">
        <v>1433422793</v>
      </c>
      <c r="J3703" s="12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171"/>
        <v>42159.541585648149</v>
      </c>
      <c r="P3703" s="10">
        <f t="shared" si="172"/>
        <v>42129.541585648149</v>
      </c>
      <c r="Q3703">
        <f t="shared" si="173"/>
        <v>2015</v>
      </c>
      <c r="R3703" t="s">
        <v>8348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 s="12">
        <v>1468191540</v>
      </c>
      <c r="J3704" s="12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171"/>
        <v>42561.957638888889</v>
      </c>
      <c r="P3704" s="10">
        <f t="shared" si="172"/>
        <v>42524.53800925926</v>
      </c>
      <c r="Q3704">
        <f t="shared" si="173"/>
        <v>2016</v>
      </c>
      <c r="R3704" t="s">
        <v>8348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 s="12">
        <v>1471071540</v>
      </c>
      <c r="J3705" s="12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171"/>
        <v>42595.290972222225</v>
      </c>
      <c r="P3705" s="10">
        <f t="shared" si="172"/>
        <v>42556.504490740743</v>
      </c>
      <c r="Q3705">
        <f t="shared" si="173"/>
        <v>2016</v>
      </c>
      <c r="R3705" t="s">
        <v>8348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 s="12">
        <v>1464712394</v>
      </c>
      <c r="J3706" s="12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171"/>
        <v>42521.689745370371</v>
      </c>
      <c r="P3706" s="10">
        <f t="shared" si="172"/>
        <v>42461.689745370371</v>
      </c>
      <c r="Q3706">
        <f t="shared" si="173"/>
        <v>2016</v>
      </c>
      <c r="R3706" t="s">
        <v>8348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 s="12">
        <v>1403546400</v>
      </c>
      <c r="J3707" s="12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171"/>
        <v>41813.75</v>
      </c>
      <c r="P3707" s="10">
        <f t="shared" si="172"/>
        <v>41792.542986111112</v>
      </c>
      <c r="Q3707">
        <f t="shared" si="173"/>
        <v>2014</v>
      </c>
      <c r="R3707" t="s">
        <v>8348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 s="12">
        <v>1410558949</v>
      </c>
      <c r="J3708" s="12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171"/>
        <v>41894.913761574076</v>
      </c>
      <c r="P3708" s="10">
        <f t="shared" si="172"/>
        <v>41879.913761574076</v>
      </c>
      <c r="Q3708">
        <f t="shared" si="173"/>
        <v>2014</v>
      </c>
      <c r="R3708" t="s">
        <v>8348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 s="12">
        <v>1469165160</v>
      </c>
      <c r="J3709" s="12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171"/>
        <v>42573.226388888885</v>
      </c>
      <c r="P3709" s="10">
        <f t="shared" si="172"/>
        <v>42552.048356481479</v>
      </c>
      <c r="Q3709">
        <f t="shared" si="173"/>
        <v>2016</v>
      </c>
      <c r="R3709" t="s">
        <v>8348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 s="12">
        <v>1404444286</v>
      </c>
      <c r="J3710" s="12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171"/>
        <v>41824.142199074078</v>
      </c>
      <c r="P3710" s="10">
        <f t="shared" si="172"/>
        <v>41810.142199074078</v>
      </c>
      <c r="Q3710">
        <f t="shared" si="173"/>
        <v>2014</v>
      </c>
      <c r="R3710" t="s">
        <v>8348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 s="12">
        <v>1403715546</v>
      </c>
      <c r="J3711" s="12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171"/>
        <v>41815.707708333335</v>
      </c>
      <c r="P3711" s="10">
        <f t="shared" si="172"/>
        <v>41785.707708333335</v>
      </c>
      <c r="Q3711">
        <f t="shared" si="173"/>
        <v>2014</v>
      </c>
      <c r="R3711" t="s">
        <v>8348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 s="12">
        <v>1428068988</v>
      </c>
      <c r="J3712" s="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171"/>
        <v>42097.576249999998</v>
      </c>
      <c r="P3712" s="10">
        <f t="shared" si="172"/>
        <v>42072.576249999998</v>
      </c>
      <c r="Q3712">
        <f t="shared" si="173"/>
        <v>2015</v>
      </c>
      <c r="R3712" t="s">
        <v>8348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 s="12">
        <v>1402848000</v>
      </c>
      <c r="J3713" s="12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171"/>
        <v>41805.666666666664</v>
      </c>
      <c r="P3713" s="10">
        <f t="shared" si="172"/>
        <v>41779.724224537036</v>
      </c>
      <c r="Q3713">
        <f t="shared" si="173"/>
        <v>2014</v>
      </c>
      <c r="R3713" t="s">
        <v>8348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 s="12">
        <v>1433055540</v>
      </c>
      <c r="J3714" s="12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171"/>
        <v>42155.290972222225</v>
      </c>
      <c r="P3714" s="10">
        <f t="shared" si="172"/>
        <v>42134.172071759254</v>
      </c>
      <c r="Q3714">
        <f t="shared" si="173"/>
        <v>2015</v>
      </c>
      <c r="R3714" t="s">
        <v>8348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 s="12">
        <v>1465062166</v>
      </c>
      <c r="J3715" s="12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174">DATE(1970,1,1)+I3715/86400</f>
        <v>42525.738032407404</v>
      </c>
      <c r="P3715" s="10">
        <f t="shared" ref="P3715:P3778" si="175">DATE(1970,1,1)+J3715/86400</f>
        <v>42505.738032407404</v>
      </c>
      <c r="Q3715">
        <f t="shared" ref="Q3715:Q3778" si="176">YEAR(P:P)</f>
        <v>2016</v>
      </c>
      <c r="R3715" t="s">
        <v>8348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 s="12">
        <v>1432612740</v>
      </c>
      <c r="J3716" s="12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174"/>
        <v>42150.165972222225</v>
      </c>
      <c r="P3716" s="10">
        <f t="shared" si="175"/>
        <v>42118.556331018517</v>
      </c>
      <c r="Q3716">
        <f t="shared" si="176"/>
        <v>2015</v>
      </c>
      <c r="R3716" t="s">
        <v>8348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 s="12">
        <v>1427806320</v>
      </c>
      <c r="J3717" s="12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174"/>
        <v>42094.536111111112</v>
      </c>
      <c r="P3717" s="10">
        <f t="shared" si="175"/>
        <v>42036.995590277773</v>
      </c>
      <c r="Q3717">
        <f t="shared" si="176"/>
        <v>2015</v>
      </c>
      <c r="R3717" t="s">
        <v>8348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 s="12">
        <v>1453411109</v>
      </c>
      <c r="J3718" s="12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174"/>
        <v>42390.887835648144</v>
      </c>
      <c r="P3718" s="10">
        <f t="shared" si="175"/>
        <v>42360.887835648144</v>
      </c>
      <c r="Q3718">
        <f t="shared" si="176"/>
        <v>2015</v>
      </c>
      <c r="R3718" t="s">
        <v>8348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 s="12">
        <v>1431204449</v>
      </c>
      <c r="J3719" s="12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174"/>
        <v>42133.866307870368</v>
      </c>
      <c r="P3719" s="10">
        <f t="shared" si="175"/>
        <v>42102.866307870368</v>
      </c>
      <c r="Q3719">
        <f t="shared" si="176"/>
        <v>2015</v>
      </c>
      <c r="R3719" t="s">
        <v>8348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 s="12">
        <v>1425057075</v>
      </c>
      <c r="J3720" s="12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174"/>
        <v>42062.716145833328</v>
      </c>
      <c r="P3720" s="10">
        <f t="shared" si="175"/>
        <v>42032.716145833328</v>
      </c>
      <c r="Q3720">
        <f t="shared" si="176"/>
        <v>2015</v>
      </c>
      <c r="R3720" t="s">
        <v>8348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 s="12">
        <v>1434994266</v>
      </c>
      <c r="J3721" s="12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174"/>
        <v>42177.729930555557</v>
      </c>
      <c r="P3721" s="10">
        <f t="shared" si="175"/>
        <v>42147.729930555557</v>
      </c>
      <c r="Q3721">
        <f t="shared" si="176"/>
        <v>2015</v>
      </c>
      <c r="R3721" t="s">
        <v>8348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 s="12">
        <v>1435881006</v>
      </c>
      <c r="J3722" s="1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174"/>
        <v>42187.993125000001</v>
      </c>
      <c r="P3722" s="10">
        <f t="shared" si="175"/>
        <v>42165.993125000001</v>
      </c>
      <c r="Q3722">
        <f t="shared" si="176"/>
        <v>2015</v>
      </c>
      <c r="R3722" t="s">
        <v>8348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 s="12">
        <v>1415230084</v>
      </c>
      <c r="J3723" s="12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174"/>
        <v>41948.977824074071</v>
      </c>
      <c r="P3723" s="10">
        <f t="shared" si="175"/>
        <v>41927.936157407406</v>
      </c>
      <c r="Q3723">
        <f t="shared" si="176"/>
        <v>2014</v>
      </c>
      <c r="R3723" t="s">
        <v>8348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 s="12">
        <v>1455231540</v>
      </c>
      <c r="J3724" s="12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174"/>
        <v>42411.957638888889</v>
      </c>
      <c r="P3724" s="10">
        <f t="shared" si="175"/>
        <v>42381.671840277777</v>
      </c>
      <c r="Q3724">
        <f t="shared" si="176"/>
        <v>2016</v>
      </c>
      <c r="R3724" t="s">
        <v>8348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 s="12">
        <v>1417374262</v>
      </c>
      <c r="J3725" s="12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174"/>
        <v>41973.794699074075</v>
      </c>
      <c r="P3725" s="10">
        <f t="shared" si="175"/>
        <v>41943.753032407403</v>
      </c>
      <c r="Q3725">
        <f t="shared" si="176"/>
        <v>2014</v>
      </c>
      <c r="R3725" t="s">
        <v>8348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 s="12">
        <v>1462402800</v>
      </c>
      <c r="J3726" s="12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174"/>
        <v>42494.958333333328</v>
      </c>
      <c r="P3726" s="10">
        <f t="shared" si="175"/>
        <v>42465.491435185184</v>
      </c>
      <c r="Q3726">
        <f t="shared" si="176"/>
        <v>2016</v>
      </c>
      <c r="R3726" t="s">
        <v>8348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 s="12">
        <v>1455831000</v>
      </c>
      <c r="J3727" s="12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174"/>
        <v>42418.895833333328</v>
      </c>
      <c r="P3727" s="10">
        <f t="shared" si="175"/>
        <v>42401.945219907408</v>
      </c>
      <c r="Q3727">
        <f t="shared" si="176"/>
        <v>2016</v>
      </c>
      <c r="R3727" t="s">
        <v>8348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 s="12">
        <v>1461963600</v>
      </c>
      <c r="J3728" s="12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174"/>
        <v>42489.875</v>
      </c>
      <c r="P3728" s="10">
        <f t="shared" si="175"/>
        <v>42462.140868055554</v>
      </c>
      <c r="Q3728">
        <f t="shared" si="176"/>
        <v>2016</v>
      </c>
      <c r="R3728" t="s">
        <v>8348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 s="12">
        <v>1476939300</v>
      </c>
      <c r="J3729" s="12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174"/>
        <v>42663.204861111109</v>
      </c>
      <c r="P3729" s="10">
        <f t="shared" si="175"/>
        <v>42632.348310185189</v>
      </c>
      <c r="Q3729">
        <f t="shared" si="176"/>
        <v>2016</v>
      </c>
      <c r="R3729" t="s">
        <v>8348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 s="12">
        <v>1439957176</v>
      </c>
      <c r="J3730" s="12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174"/>
        <v>42235.171018518522</v>
      </c>
      <c r="P3730" s="10">
        <f t="shared" si="175"/>
        <v>42205.171018518522</v>
      </c>
      <c r="Q3730">
        <f t="shared" si="176"/>
        <v>2015</v>
      </c>
      <c r="R3730" t="s">
        <v>8348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 s="12">
        <v>1427082912</v>
      </c>
      <c r="J3731" s="12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174"/>
        <v>42086.16333333333</v>
      </c>
      <c r="P3731" s="10">
        <f t="shared" si="175"/>
        <v>42041.205000000002</v>
      </c>
      <c r="Q3731">
        <f t="shared" si="176"/>
        <v>2015</v>
      </c>
      <c r="R3731" t="s">
        <v>8348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 s="12">
        <v>1439828159</v>
      </c>
      <c r="J3732" s="1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174"/>
        <v>42233.677766203706</v>
      </c>
      <c r="P3732" s="10">
        <f t="shared" si="175"/>
        <v>42203.677766203706</v>
      </c>
      <c r="Q3732">
        <f t="shared" si="176"/>
        <v>2015</v>
      </c>
      <c r="R3732" t="s">
        <v>8348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 s="12">
        <v>1420860180</v>
      </c>
      <c r="J3733" s="12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174"/>
        <v>42014.140972222223</v>
      </c>
      <c r="P3733" s="10">
        <f t="shared" si="175"/>
        <v>41983.752847222218</v>
      </c>
      <c r="Q3733">
        <f t="shared" si="176"/>
        <v>2014</v>
      </c>
      <c r="R3733" t="s">
        <v>8348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 s="12">
        <v>1422100800</v>
      </c>
      <c r="J3734" s="12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174"/>
        <v>42028.5</v>
      </c>
      <c r="P3734" s="10">
        <f t="shared" si="175"/>
        <v>41968.677465277782</v>
      </c>
      <c r="Q3734">
        <f t="shared" si="176"/>
        <v>2014</v>
      </c>
      <c r="R3734" t="s">
        <v>8348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 s="12">
        <v>1429396200</v>
      </c>
      <c r="J3735" s="12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174"/>
        <v>42112.9375</v>
      </c>
      <c r="P3735" s="10">
        <f t="shared" si="175"/>
        <v>42103.024398148147</v>
      </c>
      <c r="Q3735">
        <f t="shared" si="176"/>
        <v>2015</v>
      </c>
      <c r="R3735" t="s">
        <v>8348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 s="12">
        <v>1432589896</v>
      </c>
      <c r="J3736" s="12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174"/>
        <v>42149.901574074072</v>
      </c>
      <c r="P3736" s="10">
        <f t="shared" si="175"/>
        <v>42089.901574074072</v>
      </c>
      <c r="Q3736">
        <f t="shared" si="176"/>
        <v>2015</v>
      </c>
      <c r="R3736" t="s">
        <v>8348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 s="12">
        <v>1432831089</v>
      </c>
      <c r="J3737" s="12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174"/>
        <v>42152.693159722221</v>
      </c>
      <c r="P3737" s="10">
        <f t="shared" si="175"/>
        <v>42122.693159722221</v>
      </c>
      <c r="Q3737">
        <f t="shared" si="176"/>
        <v>2015</v>
      </c>
      <c r="R3737" t="s">
        <v>8348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 s="12">
        <v>1427133600</v>
      </c>
      <c r="J3738" s="12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174"/>
        <v>42086.75</v>
      </c>
      <c r="P3738" s="10">
        <f t="shared" si="175"/>
        <v>42048.711724537032</v>
      </c>
      <c r="Q3738">
        <f t="shared" si="176"/>
        <v>2015</v>
      </c>
      <c r="R3738" t="s">
        <v>8348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 s="12">
        <v>1447311540</v>
      </c>
      <c r="J3739" s="12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174"/>
        <v>42320.290972222225</v>
      </c>
      <c r="P3739" s="10">
        <f t="shared" si="175"/>
        <v>42297.691006944442</v>
      </c>
      <c r="Q3739">
        <f t="shared" si="176"/>
        <v>2015</v>
      </c>
      <c r="R3739" t="s">
        <v>8348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 s="12">
        <v>1405461600</v>
      </c>
      <c r="J3740" s="12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174"/>
        <v>41835.916666666664</v>
      </c>
      <c r="P3740" s="10">
        <f t="shared" si="175"/>
        <v>41813.938715277778</v>
      </c>
      <c r="Q3740">
        <f t="shared" si="176"/>
        <v>2014</v>
      </c>
      <c r="R3740" t="s">
        <v>8348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 s="12">
        <v>1468752468</v>
      </c>
      <c r="J3741" s="12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174"/>
        <v>42568.449861111112</v>
      </c>
      <c r="P3741" s="10">
        <f t="shared" si="175"/>
        <v>42548.449861111112</v>
      </c>
      <c r="Q3741">
        <f t="shared" si="176"/>
        <v>2016</v>
      </c>
      <c r="R3741" t="s">
        <v>8348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 s="12">
        <v>1407808438</v>
      </c>
      <c r="J3742" s="1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174"/>
        <v>41863.079143518517</v>
      </c>
      <c r="P3742" s="10">
        <f t="shared" si="175"/>
        <v>41833.089756944442</v>
      </c>
      <c r="Q3742">
        <f t="shared" si="176"/>
        <v>2014</v>
      </c>
      <c r="R3742" t="s">
        <v>8348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 s="12">
        <v>1450389950</v>
      </c>
      <c r="J3743" s="12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174"/>
        <v>42355.920717592591</v>
      </c>
      <c r="P3743" s="10">
        <f t="shared" si="175"/>
        <v>42325.920717592591</v>
      </c>
      <c r="Q3743">
        <f t="shared" si="176"/>
        <v>2015</v>
      </c>
      <c r="R3743" t="s">
        <v>8348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 s="12">
        <v>1409980144</v>
      </c>
      <c r="J3744" s="12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174"/>
        <v>41888.214629629627</v>
      </c>
      <c r="P3744" s="10">
        <f t="shared" si="175"/>
        <v>41858.214629629627</v>
      </c>
      <c r="Q3744">
        <f t="shared" si="176"/>
        <v>2014</v>
      </c>
      <c r="R3744" t="s">
        <v>8348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 s="12">
        <v>1404406964</v>
      </c>
      <c r="J3745" s="12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174"/>
        <v>41823.710231481484</v>
      </c>
      <c r="P3745" s="10">
        <f t="shared" si="175"/>
        <v>41793.710231481484</v>
      </c>
      <c r="Q3745">
        <f t="shared" si="176"/>
        <v>2014</v>
      </c>
      <c r="R3745" t="s">
        <v>8348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 s="12">
        <v>1404532740</v>
      </c>
      <c r="J3746" s="12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174"/>
        <v>41825.165972222225</v>
      </c>
      <c r="P3746" s="10">
        <f t="shared" si="175"/>
        <v>41793.814259259263</v>
      </c>
      <c r="Q3746">
        <f t="shared" si="176"/>
        <v>2014</v>
      </c>
      <c r="R3746" t="s">
        <v>8348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 s="12">
        <v>1407689102</v>
      </c>
      <c r="J3747" s="12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174"/>
        <v>41861.697939814811</v>
      </c>
      <c r="P3747" s="10">
        <f t="shared" si="175"/>
        <v>41831.697939814811</v>
      </c>
      <c r="Q3747">
        <f t="shared" si="176"/>
        <v>2014</v>
      </c>
      <c r="R3747" t="s">
        <v>8348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 s="12">
        <v>1475918439</v>
      </c>
      <c r="J3748" s="12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174"/>
        <v>42651.389340277776</v>
      </c>
      <c r="P3748" s="10">
        <f t="shared" si="175"/>
        <v>42621.389340277776</v>
      </c>
      <c r="Q3748">
        <f t="shared" si="176"/>
        <v>2016</v>
      </c>
      <c r="R3748" t="s">
        <v>8348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 s="12">
        <v>1436137140</v>
      </c>
      <c r="J3749" s="12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174"/>
        <v>42190.957638888889</v>
      </c>
      <c r="P3749" s="10">
        <f t="shared" si="175"/>
        <v>42164.299722222218</v>
      </c>
      <c r="Q3749">
        <f t="shared" si="176"/>
        <v>2015</v>
      </c>
      <c r="R3749" t="s">
        <v>8348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 s="12">
        <v>1455602340</v>
      </c>
      <c r="J3750" s="12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174"/>
        <v>42416.249305555553</v>
      </c>
      <c r="P3750" s="10">
        <f t="shared" si="175"/>
        <v>42395.706435185188</v>
      </c>
      <c r="Q3750">
        <f t="shared" si="176"/>
        <v>2016</v>
      </c>
      <c r="R3750" t="s">
        <v>8348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 s="12">
        <v>1461902340</v>
      </c>
      <c r="J3751" s="12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174"/>
        <v>42489.165972222225</v>
      </c>
      <c r="P3751" s="10">
        <f t="shared" si="175"/>
        <v>42458.127175925925</v>
      </c>
      <c r="Q3751">
        <f t="shared" si="176"/>
        <v>2016</v>
      </c>
      <c r="R3751" t="s">
        <v>8348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 s="12">
        <v>1423555140</v>
      </c>
      <c r="J3752" s="1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174"/>
        <v>42045.332638888889</v>
      </c>
      <c r="P3752" s="10">
        <f t="shared" si="175"/>
        <v>42016.981574074074</v>
      </c>
      <c r="Q3752">
        <f t="shared" si="176"/>
        <v>2015</v>
      </c>
      <c r="R3752" t="s">
        <v>8348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 s="12">
        <v>1459641073</v>
      </c>
      <c r="J3753" s="12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174"/>
        <v>42462.993900462963</v>
      </c>
      <c r="P3753" s="10">
        <f t="shared" si="175"/>
        <v>42403.035567129627</v>
      </c>
      <c r="Q3753">
        <f t="shared" si="176"/>
        <v>2016</v>
      </c>
      <c r="R3753" t="s">
        <v>8348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 s="12">
        <v>1476651600</v>
      </c>
      <c r="J3754" s="12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174"/>
        <v>42659.875</v>
      </c>
      <c r="P3754" s="10">
        <f t="shared" si="175"/>
        <v>42619.802488425921</v>
      </c>
      <c r="Q3754">
        <f t="shared" si="176"/>
        <v>2016</v>
      </c>
      <c r="R3754" t="s">
        <v>8348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 s="12">
        <v>1433289600</v>
      </c>
      <c r="J3755" s="12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174"/>
        <v>42158</v>
      </c>
      <c r="P3755" s="10">
        <f t="shared" si="175"/>
        <v>42128.824074074073</v>
      </c>
      <c r="Q3755">
        <f t="shared" si="176"/>
        <v>2015</v>
      </c>
      <c r="R3755" t="s">
        <v>8348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 s="12">
        <v>1406350740</v>
      </c>
      <c r="J3756" s="12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174"/>
        <v>41846.207638888889</v>
      </c>
      <c r="P3756" s="10">
        <f t="shared" si="175"/>
        <v>41808.881215277775</v>
      </c>
      <c r="Q3756">
        <f t="shared" si="176"/>
        <v>2014</v>
      </c>
      <c r="R3756" t="s">
        <v>8348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 s="12">
        <v>1460753307</v>
      </c>
      <c r="J3757" s="12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174"/>
        <v>42475.866979166662</v>
      </c>
      <c r="P3757" s="10">
        <f t="shared" si="175"/>
        <v>42445.866979166662</v>
      </c>
      <c r="Q3757">
        <f t="shared" si="176"/>
        <v>2016</v>
      </c>
      <c r="R3757" t="s">
        <v>8348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 s="12">
        <v>1402515198</v>
      </c>
      <c r="J3758" s="12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174"/>
        <v>41801.814791666664</v>
      </c>
      <c r="P3758" s="10">
        <f t="shared" si="175"/>
        <v>41771.814791666664</v>
      </c>
      <c r="Q3758">
        <f t="shared" si="176"/>
        <v>2014</v>
      </c>
      <c r="R3758" t="s">
        <v>8348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 s="12">
        <v>1417465515</v>
      </c>
      <c r="J3759" s="12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174"/>
        <v>41974.850868055553</v>
      </c>
      <c r="P3759" s="10">
        <f t="shared" si="175"/>
        <v>41954.850868055553</v>
      </c>
      <c r="Q3759">
        <f t="shared" si="176"/>
        <v>2014</v>
      </c>
      <c r="R3759" t="s">
        <v>8348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 s="12">
        <v>1400475600</v>
      </c>
      <c r="J3760" s="12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174"/>
        <v>41778.208333333336</v>
      </c>
      <c r="P3760" s="10">
        <f t="shared" si="175"/>
        <v>41747.471504629633</v>
      </c>
      <c r="Q3760">
        <f t="shared" si="176"/>
        <v>2014</v>
      </c>
      <c r="R3760" t="s">
        <v>8348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 s="12">
        <v>1440556553</v>
      </c>
      <c r="J3761" s="12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174"/>
        <v>42242.108252314814</v>
      </c>
      <c r="P3761" s="10">
        <f t="shared" si="175"/>
        <v>42182.108252314814</v>
      </c>
      <c r="Q3761">
        <f t="shared" si="176"/>
        <v>2015</v>
      </c>
      <c r="R3761" t="s">
        <v>8348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 s="12">
        <v>1399293386</v>
      </c>
      <c r="J3762" s="1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174"/>
        <v>41764.525300925925</v>
      </c>
      <c r="P3762" s="10">
        <f t="shared" si="175"/>
        <v>41739.525300925925</v>
      </c>
      <c r="Q3762">
        <f t="shared" si="176"/>
        <v>2014</v>
      </c>
      <c r="R3762" t="s">
        <v>8348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 s="12">
        <v>1439247600</v>
      </c>
      <c r="J3763" s="12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174"/>
        <v>42226.958333333328</v>
      </c>
      <c r="P3763" s="10">
        <f t="shared" si="175"/>
        <v>42173.466863425929</v>
      </c>
      <c r="Q3763">
        <f t="shared" si="176"/>
        <v>2015</v>
      </c>
      <c r="R3763" t="s">
        <v>8348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 s="12">
        <v>1438543889</v>
      </c>
      <c r="J3764" s="12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174"/>
        <v>42218.813530092593</v>
      </c>
      <c r="P3764" s="10">
        <f t="shared" si="175"/>
        <v>42193.813530092593</v>
      </c>
      <c r="Q3764">
        <f t="shared" si="176"/>
        <v>2015</v>
      </c>
      <c r="R3764" t="s">
        <v>8348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 s="12">
        <v>1427907626</v>
      </c>
      <c r="J3765" s="12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174"/>
        <v>42095.708634259259</v>
      </c>
      <c r="P3765" s="10">
        <f t="shared" si="175"/>
        <v>42065.750300925924</v>
      </c>
      <c r="Q3765">
        <f t="shared" si="176"/>
        <v>2015</v>
      </c>
      <c r="R3765" t="s">
        <v>8348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 s="12">
        <v>1464482160</v>
      </c>
      <c r="J3766" s="12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174"/>
        <v>42519.025000000001</v>
      </c>
      <c r="P3766" s="10">
        <f t="shared" si="175"/>
        <v>42499.842962962968</v>
      </c>
      <c r="Q3766">
        <f t="shared" si="176"/>
        <v>2016</v>
      </c>
      <c r="R3766" t="s">
        <v>8348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 s="12">
        <v>1406745482</v>
      </c>
      <c r="J3767" s="12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174"/>
        <v>41850.776412037041</v>
      </c>
      <c r="P3767" s="10">
        <f t="shared" si="175"/>
        <v>41820.776412037041</v>
      </c>
      <c r="Q3767">
        <f t="shared" si="176"/>
        <v>2014</v>
      </c>
      <c r="R3767" t="s">
        <v>8348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 s="12">
        <v>1404360045</v>
      </c>
      <c r="J3768" s="12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174"/>
        <v>41823.167187500003</v>
      </c>
      <c r="P3768" s="10">
        <f t="shared" si="175"/>
        <v>41788.167187500003</v>
      </c>
      <c r="Q3768">
        <f t="shared" si="176"/>
        <v>2014</v>
      </c>
      <c r="R3768" t="s">
        <v>8348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 s="12">
        <v>1425185940</v>
      </c>
      <c r="J3769" s="12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174"/>
        <v>42064.207638888889</v>
      </c>
      <c r="P3769" s="10">
        <f t="shared" si="175"/>
        <v>42050.019641203704</v>
      </c>
      <c r="Q3769">
        <f t="shared" si="176"/>
        <v>2015</v>
      </c>
      <c r="R3769" t="s">
        <v>8348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 s="12">
        <v>1402594090</v>
      </c>
      <c r="J3770" s="12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174"/>
        <v>41802.727893518517</v>
      </c>
      <c r="P3770" s="10">
        <f t="shared" si="175"/>
        <v>41772.727893518517</v>
      </c>
      <c r="Q3770">
        <f t="shared" si="176"/>
        <v>2014</v>
      </c>
      <c r="R3770" t="s">
        <v>8348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 s="12">
        <v>1460730079</v>
      </c>
      <c r="J3771" s="12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174"/>
        <v>42475.598136574074</v>
      </c>
      <c r="P3771" s="10">
        <f t="shared" si="175"/>
        <v>42445.598136574074</v>
      </c>
      <c r="Q3771">
        <f t="shared" si="176"/>
        <v>2016</v>
      </c>
      <c r="R3771" t="s">
        <v>8348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 s="12">
        <v>1434234010</v>
      </c>
      <c r="J3772" s="1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174"/>
        <v>42168.930671296301</v>
      </c>
      <c r="P3772" s="10">
        <f t="shared" si="175"/>
        <v>42138.930671296301</v>
      </c>
      <c r="Q3772">
        <f t="shared" si="176"/>
        <v>2015</v>
      </c>
      <c r="R3772" t="s">
        <v>8348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 s="12">
        <v>1463529600</v>
      </c>
      <c r="J3773" s="12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174"/>
        <v>42508</v>
      </c>
      <c r="P3773" s="10">
        <f t="shared" si="175"/>
        <v>42493.857083333336</v>
      </c>
      <c r="Q3773">
        <f t="shared" si="176"/>
        <v>2016</v>
      </c>
      <c r="R3773" t="s">
        <v>8348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 s="12">
        <v>1480399200</v>
      </c>
      <c r="J3774" s="12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174"/>
        <v>42703.25</v>
      </c>
      <c r="P3774" s="10">
        <f t="shared" si="175"/>
        <v>42682.616967592592</v>
      </c>
      <c r="Q3774">
        <f t="shared" si="176"/>
        <v>2016</v>
      </c>
      <c r="R3774" t="s">
        <v>8348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 s="12">
        <v>1479175680</v>
      </c>
      <c r="J3775" s="12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174"/>
        <v>42689.088888888888</v>
      </c>
      <c r="P3775" s="10">
        <f t="shared" si="175"/>
        <v>42656.005173611113</v>
      </c>
      <c r="Q3775">
        <f t="shared" si="176"/>
        <v>2016</v>
      </c>
      <c r="R3775" t="s">
        <v>8348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 s="12">
        <v>1428606055</v>
      </c>
      <c r="J3776" s="12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174"/>
        <v>42103.792303240742</v>
      </c>
      <c r="P3776" s="10">
        <f t="shared" si="175"/>
        <v>42087.792303240742</v>
      </c>
      <c r="Q3776">
        <f t="shared" si="176"/>
        <v>2015</v>
      </c>
      <c r="R3776" t="s">
        <v>8348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 s="12">
        <v>1428552000</v>
      </c>
      <c r="J3777" s="12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174"/>
        <v>42103.166666666672</v>
      </c>
      <c r="P3777" s="10">
        <f t="shared" si="175"/>
        <v>42075.942627314813</v>
      </c>
      <c r="Q3777">
        <f t="shared" si="176"/>
        <v>2015</v>
      </c>
      <c r="R3777" t="s">
        <v>8348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 s="12">
        <v>1406854800</v>
      </c>
      <c r="J3778" s="12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174"/>
        <v>41852.041666666664</v>
      </c>
      <c r="P3778" s="10">
        <f t="shared" si="175"/>
        <v>41814.367800925924</v>
      </c>
      <c r="Q3778">
        <f t="shared" si="176"/>
        <v>2014</v>
      </c>
      <c r="R3778" t="s">
        <v>8348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 s="12">
        <v>1411790400</v>
      </c>
      <c r="J3779" s="12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177">DATE(1970,1,1)+I3779/86400</f>
        <v>41909.166666666664</v>
      </c>
      <c r="P3779" s="10">
        <f t="shared" ref="P3779:P3842" si="178">DATE(1970,1,1)+J3779/86400</f>
        <v>41887.111354166671</v>
      </c>
      <c r="Q3779">
        <f t="shared" ref="Q3779:Q3842" si="179">YEAR(P:P)</f>
        <v>2014</v>
      </c>
      <c r="R3779" t="s">
        <v>8348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 s="12">
        <v>1423942780</v>
      </c>
      <c r="J3780" s="12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177"/>
        <v>42049.819212962961</v>
      </c>
      <c r="P3780" s="10">
        <f t="shared" si="178"/>
        <v>41989.819212962961</v>
      </c>
      <c r="Q3780">
        <f t="shared" si="179"/>
        <v>2014</v>
      </c>
      <c r="R3780" t="s">
        <v>8348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 s="12">
        <v>1459010340</v>
      </c>
      <c r="J3781" s="12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177"/>
        <v>42455.693749999999</v>
      </c>
      <c r="P3781" s="10">
        <f t="shared" si="178"/>
        <v>42425.735416666663</v>
      </c>
      <c r="Q3781">
        <f t="shared" si="179"/>
        <v>2016</v>
      </c>
      <c r="R3781" t="s">
        <v>8348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 s="12">
        <v>1436817960</v>
      </c>
      <c r="J3782" s="1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177"/>
        <v>42198.837500000001</v>
      </c>
      <c r="P3782" s="10">
        <f t="shared" si="178"/>
        <v>42166.219733796301</v>
      </c>
      <c r="Q3782">
        <f t="shared" si="179"/>
        <v>2015</v>
      </c>
      <c r="R3782" t="s">
        <v>8348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 s="12">
        <v>1410210685</v>
      </c>
      <c r="J3783" s="12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177"/>
        <v>41890.882928240739</v>
      </c>
      <c r="P3783" s="10">
        <f t="shared" si="178"/>
        <v>41865.882928240739</v>
      </c>
      <c r="Q3783">
        <f t="shared" si="179"/>
        <v>2014</v>
      </c>
      <c r="R3783" t="s">
        <v>8348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 s="12">
        <v>1469401200</v>
      </c>
      <c r="J3784" s="12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177"/>
        <v>42575.958333333328</v>
      </c>
      <c r="P3784" s="10">
        <f t="shared" si="178"/>
        <v>42546.862233796295</v>
      </c>
      <c r="Q3784">
        <f t="shared" si="179"/>
        <v>2016</v>
      </c>
      <c r="R3784" t="s">
        <v>8348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 s="12">
        <v>1458057600</v>
      </c>
      <c r="J3785" s="12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177"/>
        <v>42444.666666666672</v>
      </c>
      <c r="P3785" s="10">
        <f t="shared" si="178"/>
        <v>42420.140277777777</v>
      </c>
      <c r="Q3785">
        <f t="shared" si="179"/>
        <v>2016</v>
      </c>
      <c r="R3785" t="s">
        <v>8348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 s="12">
        <v>1468193532</v>
      </c>
      <c r="J3786" s="12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177"/>
        <v>42561.980694444443</v>
      </c>
      <c r="P3786" s="10">
        <f t="shared" si="178"/>
        <v>42531.980694444443</v>
      </c>
      <c r="Q3786">
        <f t="shared" si="179"/>
        <v>2016</v>
      </c>
      <c r="R3786" t="s">
        <v>8348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 s="12">
        <v>1470132180</v>
      </c>
      <c r="J3787" s="12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177"/>
        <v>42584.418749999997</v>
      </c>
      <c r="P3787" s="10">
        <f t="shared" si="178"/>
        <v>42548.63853009259</v>
      </c>
      <c r="Q3787">
        <f t="shared" si="179"/>
        <v>2016</v>
      </c>
      <c r="R3787" t="s">
        <v>8348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 s="12">
        <v>1464310475</v>
      </c>
      <c r="J3788" s="12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177"/>
        <v>42517.037905092591</v>
      </c>
      <c r="P3788" s="10">
        <f t="shared" si="178"/>
        <v>42487.037905092591</v>
      </c>
      <c r="Q3788">
        <f t="shared" si="179"/>
        <v>2016</v>
      </c>
      <c r="R3788" t="s">
        <v>8348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 s="12">
        <v>1436587140</v>
      </c>
      <c r="J3789" s="12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177"/>
        <v>42196.165972222225</v>
      </c>
      <c r="P3789" s="10">
        <f t="shared" si="178"/>
        <v>42167.534791666665</v>
      </c>
      <c r="Q3789">
        <f t="shared" si="179"/>
        <v>2015</v>
      </c>
      <c r="R3789" t="s">
        <v>8348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 s="12">
        <v>1450887480</v>
      </c>
      <c r="J3790" s="12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177"/>
        <v>42361.679166666669</v>
      </c>
      <c r="P3790" s="10">
        <f t="shared" si="178"/>
        <v>42333.695821759262</v>
      </c>
      <c r="Q3790">
        <f t="shared" si="179"/>
        <v>2015</v>
      </c>
      <c r="R3790" t="s">
        <v>8348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 s="12">
        <v>1434395418</v>
      </c>
      <c r="J3791" s="12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177"/>
        <v>42170.798819444448</v>
      </c>
      <c r="P3791" s="10">
        <f t="shared" si="178"/>
        <v>42138.798819444448</v>
      </c>
      <c r="Q3791">
        <f t="shared" si="179"/>
        <v>2015</v>
      </c>
      <c r="R3791" t="s">
        <v>8348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 s="12">
        <v>1479834023</v>
      </c>
      <c r="J3792" s="1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177"/>
        <v>42696.708599537036</v>
      </c>
      <c r="P3792" s="10">
        <f t="shared" si="178"/>
        <v>42666.666932870372</v>
      </c>
      <c r="Q3792">
        <f t="shared" si="179"/>
        <v>2016</v>
      </c>
      <c r="R3792" t="s">
        <v>8348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 s="12">
        <v>1404664592</v>
      </c>
      <c r="J3793" s="12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177"/>
        <v>41826.692037037035</v>
      </c>
      <c r="P3793" s="10">
        <f t="shared" si="178"/>
        <v>41766.692037037035</v>
      </c>
      <c r="Q3793">
        <f t="shared" si="179"/>
        <v>2014</v>
      </c>
      <c r="R3793" t="s">
        <v>8348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 s="12">
        <v>1436957022</v>
      </c>
      <c r="J3794" s="12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177"/>
        <v>42200.447013888886</v>
      </c>
      <c r="P3794" s="10">
        <f t="shared" si="178"/>
        <v>42170.447013888886</v>
      </c>
      <c r="Q3794">
        <f t="shared" si="179"/>
        <v>2015</v>
      </c>
      <c r="R3794" t="s">
        <v>8348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 s="12">
        <v>1418769129</v>
      </c>
      <c r="J3795" s="12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177"/>
        <v>41989.938993055555</v>
      </c>
      <c r="P3795" s="10">
        <f t="shared" si="178"/>
        <v>41968.938993055555</v>
      </c>
      <c r="Q3795">
        <f t="shared" si="179"/>
        <v>2014</v>
      </c>
      <c r="R3795" t="s">
        <v>8348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 s="12">
        <v>1433685354</v>
      </c>
      <c r="J3796" s="12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177"/>
        <v>42162.58048611111</v>
      </c>
      <c r="P3796" s="10">
        <f t="shared" si="178"/>
        <v>42132.58048611111</v>
      </c>
      <c r="Q3796">
        <f t="shared" si="179"/>
        <v>2015</v>
      </c>
      <c r="R3796" t="s">
        <v>8348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 s="12">
        <v>1440801000</v>
      </c>
      <c r="J3797" s="12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177"/>
        <v>42244.9375</v>
      </c>
      <c r="P3797" s="10">
        <f t="shared" si="178"/>
        <v>42201.436226851853</v>
      </c>
      <c r="Q3797">
        <f t="shared" si="179"/>
        <v>2015</v>
      </c>
      <c r="R3797" t="s">
        <v>8348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 s="12">
        <v>1484354556</v>
      </c>
      <c r="J3798" s="12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177"/>
        <v>42749.029583333337</v>
      </c>
      <c r="P3798" s="10">
        <f t="shared" si="178"/>
        <v>42689.029583333337</v>
      </c>
      <c r="Q3798">
        <f t="shared" si="179"/>
        <v>2016</v>
      </c>
      <c r="R3798" t="s">
        <v>8348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 s="12">
        <v>1429564165</v>
      </c>
      <c r="J3799" s="12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177"/>
        <v>42114.881539351853</v>
      </c>
      <c r="P3799" s="10">
        <f t="shared" si="178"/>
        <v>42084.881539351853</v>
      </c>
      <c r="Q3799">
        <f t="shared" si="179"/>
        <v>2015</v>
      </c>
      <c r="R3799" t="s">
        <v>8348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 s="12">
        <v>1407691248</v>
      </c>
      <c r="J3800" s="12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177"/>
        <v>41861.722777777773</v>
      </c>
      <c r="P3800" s="10">
        <f t="shared" si="178"/>
        <v>41831.722777777773</v>
      </c>
      <c r="Q3800">
        <f t="shared" si="179"/>
        <v>2014</v>
      </c>
      <c r="R3800" t="s">
        <v>8348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 s="12">
        <v>1457734843</v>
      </c>
      <c r="J3801" s="12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177"/>
        <v>42440.93105324074</v>
      </c>
      <c r="P3801" s="10">
        <f t="shared" si="178"/>
        <v>42410.93105324074</v>
      </c>
      <c r="Q3801">
        <f t="shared" si="179"/>
        <v>2016</v>
      </c>
      <c r="R3801" t="s">
        <v>8348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 s="12">
        <v>1420952340</v>
      </c>
      <c r="J3802" s="1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177"/>
        <v>42015.207638888889</v>
      </c>
      <c r="P3802" s="10">
        <f t="shared" si="178"/>
        <v>41982.737071759257</v>
      </c>
      <c r="Q3802">
        <f t="shared" si="179"/>
        <v>2014</v>
      </c>
      <c r="R3802" t="s">
        <v>8348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 s="12">
        <v>1420215216</v>
      </c>
      <c r="J3803" s="12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177"/>
        <v>42006.676111111112</v>
      </c>
      <c r="P3803" s="10">
        <f t="shared" si="178"/>
        <v>41975.676111111112</v>
      </c>
      <c r="Q3803">
        <f t="shared" si="179"/>
        <v>2014</v>
      </c>
      <c r="R3803" t="s">
        <v>8348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 s="12">
        <v>1445482906</v>
      </c>
      <c r="J3804" s="12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177"/>
        <v>42299.126226851848</v>
      </c>
      <c r="P3804" s="10">
        <f t="shared" si="178"/>
        <v>42269.126226851848</v>
      </c>
      <c r="Q3804">
        <f t="shared" si="179"/>
        <v>2015</v>
      </c>
      <c r="R3804" t="s">
        <v>8348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 s="12">
        <v>1457133568</v>
      </c>
      <c r="J3805" s="12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177"/>
        <v>42433.971851851849</v>
      </c>
      <c r="P3805" s="10">
        <f t="shared" si="178"/>
        <v>42403.971851851849</v>
      </c>
      <c r="Q3805">
        <f t="shared" si="179"/>
        <v>2016</v>
      </c>
      <c r="R3805" t="s">
        <v>8348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 s="12">
        <v>1469948400</v>
      </c>
      <c r="J3806" s="12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177"/>
        <v>42582.291666666672</v>
      </c>
      <c r="P3806" s="10">
        <f t="shared" si="178"/>
        <v>42527.00953703704</v>
      </c>
      <c r="Q3806">
        <f t="shared" si="179"/>
        <v>2016</v>
      </c>
      <c r="R3806" t="s">
        <v>8348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 s="12">
        <v>1411852640</v>
      </c>
      <c r="J3807" s="12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177"/>
        <v>41909.887037037035</v>
      </c>
      <c r="P3807" s="10">
        <f t="shared" si="178"/>
        <v>41849.887037037035</v>
      </c>
      <c r="Q3807">
        <f t="shared" si="179"/>
        <v>2014</v>
      </c>
      <c r="R3807" t="s">
        <v>8348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 s="12">
        <v>1404022381</v>
      </c>
      <c r="J3808" s="12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177"/>
        <v>41819.259039351848</v>
      </c>
      <c r="P3808" s="10">
        <f t="shared" si="178"/>
        <v>41799.259039351848</v>
      </c>
      <c r="Q3808">
        <f t="shared" si="179"/>
        <v>2014</v>
      </c>
      <c r="R3808" t="s">
        <v>8348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 s="12">
        <v>1428097739</v>
      </c>
      <c r="J3809" s="12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177"/>
        <v>42097.909016203703</v>
      </c>
      <c r="P3809" s="10">
        <f t="shared" si="178"/>
        <v>42090.909016203703</v>
      </c>
      <c r="Q3809">
        <f t="shared" si="179"/>
        <v>2015</v>
      </c>
      <c r="R3809" t="s">
        <v>8348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 s="12">
        <v>1429955619</v>
      </c>
      <c r="J3810" s="12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177"/>
        <v>42119.412256944444</v>
      </c>
      <c r="P3810" s="10">
        <f t="shared" si="178"/>
        <v>42059.453923611116</v>
      </c>
      <c r="Q3810">
        <f t="shared" si="179"/>
        <v>2015</v>
      </c>
      <c r="R3810" t="s">
        <v>8348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 s="12">
        <v>1406761200</v>
      </c>
      <c r="J3811" s="12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177"/>
        <v>41850.958333333336</v>
      </c>
      <c r="P3811" s="10">
        <f t="shared" si="178"/>
        <v>41800.526701388888</v>
      </c>
      <c r="Q3811">
        <f t="shared" si="179"/>
        <v>2014</v>
      </c>
      <c r="R3811" t="s">
        <v>8348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 s="12">
        <v>1426965758</v>
      </c>
      <c r="J3812" s="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177"/>
        <v>42084.807384259257</v>
      </c>
      <c r="P3812" s="10">
        <f t="shared" si="178"/>
        <v>42054.849050925928</v>
      </c>
      <c r="Q3812">
        <f t="shared" si="179"/>
        <v>2015</v>
      </c>
      <c r="R3812" t="s">
        <v>8348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 s="12">
        <v>1464692400</v>
      </c>
      <c r="J3813" s="12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177"/>
        <v>42521.458333333328</v>
      </c>
      <c r="P3813" s="10">
        <f t="shared" si="178"/>
        <v>42487.62700231481</v>
      </c>
      <c r="Q3813">
        <f t="shared" si="179"/>
        <v>2016</v>
      </c>
      <c r="R3813" t="s">
        <v>8348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 s="12">
        <v>1433131140</v>
      </c>
      <c r="J3814" s="12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177"/>
        <v>42156.165972222225</v>
      </c>
      <c r="P3814" s="10">
        <f t="shared" si="178"/>
        <v>42109.751250000001</v>
      </c>
      <c r="Q3814">
        <f t="shared" si="179"/>
        <v>2015</v>
      </c>
      <c r="R3814" t="s">
        <v>8348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 s="12">
        <v>1465940580</v>
      </c>
      <c r="J3815" s="12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177"/>
        <v>42535.904861111107</v>
      </c>
      <c r="P3815" s="10">
        <f t="shared" si="178"/>
        <v>42497.275706018518</v>
      </c>
      <c r="Q3815">
        <f t="shared" si="179"/>
        <v>2016</v>
      </c>
      <c r="R3815" t="s">
        <v>8348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 s="12">
        <v>1427860740</v>
      </c>
      <c r="J3816" s="12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177"/>
        <v>42095.165972222225</v>
      </c>
      <c r="P3816" s="10">
        <f t="shared" si="178"/>
        <v>42058.904074074075</v>
      </c>
      <c r="Q3816">
        <f t="shared" si="179"/>
        <v>2015</v>
      </c>
      <c r="R3816" t="s">
        <v>8348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 s="12">
        <v>1440111600</v>
      </c>
      <c r="J3817" s="12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177"/>
        <v>42236.958333333328</v>
      </c>
      <c r="P3817" s="10">
        <f t="shared" si="178"/>
        <v>42207.259918981479</v>
      </c>
      <c r="Q3817">
        <f t="shared" si="179"/>
        <v>2015</v>
      </c>
      <c r="R3817" t="s">
        <v>8348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 s="12">
        <v>1405614823</v>
      </c>
      <c r="J3818" s="12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177"/>
        <v>41837.690081018518</v>
      </c>
      <c r="P3818" s="10">
        <f t="shared" si="178"/>
        <v>41807.690081018518</v>
      </c>
      <c r="Q3818">
        <f t="shared" si="179"/>
        <v>2014</v>
      </c>
      <c r="R3818" t="s">
        <v>8348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 s="12">
        <v>1445659140</v>
      </c>
      <c r="J3819" s="12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177"/>
        <v>42301.165972222225</v>
      </c>
      <c r="P3819" s="10">
        <f t="shared" si="178"/>
        <v>42284.69694444444</v>
      </c>
      <c r="Q3819">
        <f t="shared" si="179"/>
        <v>2015</v>
      </c>
      <c r="R3819" t="s">
        <v>8348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 s="12">
        <v>1426187582</v>
      </c>
      <c r="J3820" s="12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177"/>
        <v>42075.800717592589</v>
      </c>
      <c r="P3820" s="10">
        <f t="shared" si="178"/>
        <v>42045.84238425926</v>
      </c>
      <c r="Q3820">
        <f t="shared" si="179"/>
        <v>2015</v>
      </c>
      <c r="R3820" t="s">
        <v>8348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 s="12">
        <v>1437166920</v>
      </c>
      <c r="J3821" s="12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177"/>
        <v>42202.876388888893</v>
      </c>
      <c r="P3821" s="10">
        <f t="shared" si="178"/>
        <v>42184.209537037037</v>
      </c>
      <c r="Q3821">
        <f t="shared" si="179"/>
        <v>2015</v>
      </c>
      <c r="R3821" t="s">
        <v>8348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 s="12">
        <v>1436110717</v>
      </c>
      <c r="J3822" s="1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177"/>
        <v>42190.651817129634</v>
      </c>
      <c r="P3822" s="10">
        <f t="shared" si="178"/>
        <v>42160.651817129634</v>
      </c>
      <c r="Q3822">
        <f t="shared" si="179"/>
        <v>2015</v>
      </c>
      <c r="R3822" t="s">
        <v>8348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 s="12">
        <v>1451881207</v>
      </c>
      <c r="J3823" s="12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177"/>
        <v>42373.180636574078</v>
      </c>
      <c r="P3823" s="10">
        <f t="shared" si="178"/>
        <v>42341.180636574078</v>
      </c>
      <c r="Q3823">
        <f t="shared" si="179"/>
        <v>2015</v>
      </c>
      <c r="R3823" t="s">
        <v>8348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 s="12">
        <v>1453244340</v>
      </c>
      <c r="J3824" s="12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177"/>
        <v>42388.957638888889</v>
      </c>
      <c r="P3824" s="10">
        <f t="shared" si="178"/>
        <v>42329.838159722218</v>
      </c>
      <c r="Q3824">
        <f t="shared" si="179"/>
        <v>2015</v>
      </c>
      <c r="R3824" t="s">
        <v>8348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 s="12">
        <v>1437364740</v>
      </c>
      <c r="J3825" s="12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177"/>
        <v>42205.165972222225</v>
      </c>
      <c r="P3825" s="10">
        <f t="shared" si="178"/>
        <v>42170.910231481481</v>
      </c>
      <c r="Q3825">
        <f t="shared" si="179"/>
        <v>2015</v>
      </c>
      <c r="R3825" t="s">
        <v>8348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 s="12">
        <v>1470058860</v>
      </c>
      <c r="J3826" s="12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177"/>
        <v>42583.570138888885</v>
      </c>
      <c r="P3826" s="10">
        <f t="shared" si="178"/>
        <v>42571.626192129625</v>
      </c>
      <c r="Q3826">
        <f t="shared" si="179"/>
        <v>2016</v>
      </c>
      <c r="R3826" t="s">
        <v>8348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 s="12">
        <v>1434505214</v>
      </c>
      <c r="J3827" s="12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177"/>
        <v>42172.069606481484</v>
      </c>
      <c r="P3827" s="10">
        <f t="shared" si="178"/>
        <v>42151.069606481484</v>
      </c>
      <c r="Q3827">
        <f t="shared" si="179"/>
        <v>2015</v>
      </c>
      <c r="R3827" t="s">
        <v>8348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 s="12">
        <v>1430993394</v>
      </c>
      <c r="J3828" s="12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177"/>
        <v>42131.423541666663</v>
      </c>
      <c r="P3828" s="10">
        <f t="shared" si="178"/>
        <v>42101.423541666663</v>
      </c>
      <c r="Q3828">
        <f t="shared" si="179"/>
        <v>2015</v>
      </c>
      <c r="R3828" t="s">
        <v>8348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 s="12">
        <v>1427414400</v>
      </c>
      <c r="J3829" s="12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177"/>
        <v>42090</v>
      </c>
      <c r="P3829" s="10">
        <f t="shared" si="178"/>
        <v>42034.928252314814</v>
      </c>
      <c r="Q3829">
        <f t="shared" si="179"/>
        <v>2015</v>
      </c>
      <c r="R3829" t="s">
        <v>8348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 s="12">
        <v>1420033187</v>
      </c>
      <c r="J3830" s="12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177"/>
        <v>42004.569293981476</v>
      </c>
      <c r="P3830" s="10">
        <f t="shared" si="178"/>
        <v>41944.527627314819</v>
      </c>
      <c r="Q3830">
        <f t="shared" si="179"/>
        <v>2014</v>
      </c>
      <c r="R3830" t="s">
        <v>8348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 s="12">
        <v>1472676371</v>
      </c>
      <c r="J3831" s="12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177"/>
        <v>42613.865405092598</v>
      </c>
      <c r="P3831" s="10">
        <f t="shared" si="178"/>
        <v>42593.865405092598</v>
      </c>
      <c r="Q3831">
        <f t="shared" si="179"/>
        <v>2016</v>
      </c>
      <c r="R3831" t="s">
        <v>8348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 s="12">
        <v>1464371211</v>
      </c>
      <c r="J3832" s="1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177"/>
        <v>42517.740868055553</v>
      </c>
      <c r="P3832" s="10">
        <f t="shared" si="178"/>
        <v>42503.740868055553</v>
      </c>
      <c r="Q3832">
        <f t="shared" si="179"/>
        <v>2016</v>
      </c>
      <c r="R3832" t="s">
        <v>8348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 s="12">
        <v>1415222545</v>
      </c>
      <c r="J3833" s="12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177"/>
        <v>41948.890567129631</v>
      </c>
      <c r="P3833" s="10">
        <f t="shared" si="178"/>
        <v>41927.848900462966</v>
      </c>
      <c r="Q3833">
        <f t="shared" si="179"/>
        <v>2014</v>
      </c>
      <c r="R3833" t="s">
        <v>8348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 s="12">
        <v>1455936335</v>
      </c>
      <c r="J3834" s="12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177"/>
        <v>42420.114988425921</v>
      </c>
      <c r="P3834" s="10">
        <f t="shared" si="178"/>
        <v>42375.114988425921</v>
      </c>
      <c r="Q3834">
        <f t="shared" si="179"/>
        <v>2016</v>
      </c>
      <c r="R3834" t="s">
        <v>8348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 s="12">
        <v>1417460940</v>
      </c>
      <c r="J3835" s="12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177"/>
        <v>41974.797916666663</v>
      </c>
      <c r="P3835" s="10">
        <f t="shared" si="178"/>
        <v>41963.872361111113</v>
      </c>
      <c r="Q3835">
        <f t="shared" si="179"/>
        <v>2014</v>
      </c>
      <c r="R3835" t="s">
        <v>8348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 s="12">
        <v>1434624067</v>
      </c>
      <c r="J3836" s="12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177"/>
        <v>42173.445219907408</v>
      </c>
      <c r="P3836" s="10">
        <f t="shared" si="178"/>
        <v>42143.445219907408</v>
      </c>
      <c r="Q3836">
        <f t="shared" si="179"/>
        <v>2015</v>
      </c>
      <c r="R3836" t="s">
        <v>8348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 s="12">
        <v>1461278208</v>
      </c>
      <c r="J3837" s="12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177"/>
        <v>42481.94222222222</v>
      </c>
      <c r="P3837" s="10">
        <f t="shared" si="178"/>
        <v>42460.94222222222</v>
      </c>
      <c r="Q3837">
        <f t="shared" si="179"/>
        <v>2016</v>
      </c>
      <c r="R3837" t="s">
        <v>8348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 s="12">
        <v>1470197340</v>
      </c>
      <c r="J3838" s="12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177"/>
        <v>42585.172916666663</v>
      </c>
      <c r="P3838" s="10">
        <f t="shared" si="178"/>
        <v>42553.926527777774</v>
      </c>
      <c r="Q3838">
        <f t="shared" si="179"/>
        <v>2016</v>
      </c>
      <c r="R3838" t="s">
        <v>8348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 s="12">
        <v>1435947758</v>
      </c>
      <c r="J3839" s="12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177"/>
        <v>42188.765717592592</v>
      </c>
      <c r="P3839" s="10">
        <f t="shared" si="178"/>
        <v>42152.765717592592</v>
      </c>
      <c r="Q3839">
        <f t="shared" si="179"/>
        <v>2015</v>
      </c>
      <c r="R3839" t="s">
        <v>8348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 s="12">
        <v>1432314209</v>
      </c>
      <c r="J3840" s="12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177"/>
        <v>42146.710752314815</v>
      </c>
      <c r="P3840" s="10">
        <f t="shared" si="178"/>
        <v>42116.710752314815</v>
      </c>
      <c r="Q3840">
        <f t="shared" si="179"/>
        <v>2015</v>
      </c>
      <c r="R3840" t="s">
        <v>8348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 s="12">
        <v>1438226724</v>
      </c>
      <c r="J3841" s="12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177"/>
        <v>42215.142638888894</v>
      </c>
      <c r="P3841" s="10">
        <f t="shared" si="178"/>
        <v>42155.142638888894</v>
      </c>
      <c r="Q3841">
        <f t="shared" si="179"/>
        <v>2015</v>
      </c>
      <c r="R3841" t="s">
        <v>8348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 s="12">
        <v>1459180229</v>
      </c>
      <c r="J3842" s="1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177"/>
        <v>42457.660057870366</v>
      </c>
      <c r="P3842" s="10">
        <f t="shared" si="178"/>
        <v>42432.701724537037</v>
      </c>
      <c r="Q3842">
        <f t="shared" si="179"/>
        <v>2016</v>
      </c>
      <c r="R3842" t="s">
        <v>8348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 s="12">
        <v>1405882287</v>
      </c>
      <c r="J3843" s="12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180">DATE(1970,1,1)+I3843/86400</f>
        <v>41840.785729166666</v>
      </c>
      <c r="P3843" s="10">
        <f t="shared" ref="P3843:P3906" si="181">DATE(1970,1,1)+J3843/86400</f>
        <v>41780.785729166666</v>
      </c>
      <c r="Q3843">
        <f t="shared" ref="Q3843:Q3906" si="182">YEAR(P:P)</f>
        <v>2014</v>
      </c>
      <c r="R3843" t="s">
        <v>8348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 s="12">
        <v>1399809052</v>
      </c>
      <c r="J3844" s="12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180"/>
        <v>41770.493657407409</v>
      </c>
      <c r="P3844" s="10">
        <f t="shared" si="181"/>
        <v>41740.493657407409</v>
      </c>
      <c r="Q3844">
        <f t="shared" si="182"/>
        <v>2014</v>
      </c>
      <c r="R3844" t="s">
        <v>8348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 s="12">
        <v>1401587064</v>
      </c>
      <c r="J3845" s="12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180"/>
        <v>41791.072500000002</v>
      </c>
      <c r="P3845" s="10">
        <f t="shared" si="181"/>
        <v>41766.072500000002</v>
      </c>
      <c r="Q3845">
        <f t="shared" si="182"/>
        <v>2014</v>
      </c>
      <c r="R3845" t="s">
        <v>8348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 s="12">
        <v>1401778740</v>
      </c>
      <c r="J3846" s="12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180"/>
        <v>41793.290972222225</v>
      </c>
      <c r="P3846" s="10">
        <f t="shared" si="181"/>
        <v>41766.617291666669</v>
      </c>
      <c r="Q3846">
        <f t="shared" si="182"/>
        <v>2014</v>
      </c>
      <c r="R3846" t="s">
        <v>8348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 s="12">
        <v>1443711774</v>
      </c>
      <c r="J3847" s="12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180"/>
        <v>42278.627013888894</v>
      </c>
      <c r="P3847" s="10">
        <f t="shared" si="181"/>
        <v>42248.627013888894</v>
      </c>
      <c r="Q3847">
        <f t="shared" si="182"/>
        <v>2015</v>
      </c>
      <c r="R3847" t="s">
        <v>8348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 s="12">
        <v>1412405940</v>
      </c>
      <c r="J3848" s="12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180"/>
        <v>41916.290972222225</v>
      </c>
      <c r="P3848" s="10">
        <f t="shared" si="181"/>
        <v>41885.221550925926</v>
      </c>
      <c r="Q3848">
        <f t="shared" si="182"/>
        <v>2014</v>
      </c>
      <c r="R3848" t="s">
        <v>8348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 s="12">
        <v>1437283391</v>
      </c>
      <c r="J3849" s="12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180"/>
        <v>42204.224432870367</v>
      </c>
      <c r="P3849" s="10">
        <f t="shared" si="181"/>
        <v>42159.224432870367</v>
      </c>
      <c r="Q3849">
        <f t="shared" si="182"/>
        <v>2015</v>
      </c>
      <c r="R3849" t="s">
        <v>8348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 s="12">
        <v>1445196989</v>
      </c>
      <c r="J3850" s="12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180"/>
        <v>42295.817002314812</v>
      </c>
      <c r="P3850" s="10">
        <f t="shared" si="181"/>
        <v>42265.817002314812</v>
      </c>
      <c r="Q3850">
        <f t="shared" si="182"/>
        <v>2015</v>
      </c>
      <c r="R3850" t="s">
        <v>8348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 s="12">
        <v>1434047084</v>
      </c>
      <c r="J3851" s="12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180"/>
        <v>42166.767175925925</v>
      </c>
      <c r="P3851" s="10">
        <f t="shared" si="181"/>
        <v>42136.767175925925</v>
      </c>
      <c r="Q3851">
        <f t="shared" si="182"/>
        <v>2015</v>
      </c>
      <c r="R3851" t="s">
        <v>8348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 s="12">
        <v>1420081143</v>
      </c>
      <c r="J3852" s="1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180"/>
        <v>42005.124340277776</v>
      </c>
      <c r="P3852" s="10">
        <f t="shared" si="181"/>
        <v>41975.124340277776</v>
      </c>
      <c r="Q3852">
        <f t="shared" si="182"/>
        <v>2014</v>
      </c>
      <c r="R3852" t="s">
        <v>8348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 s="12">
        <v>1437129179</v>
      </c>
      <c r="J3853" s="12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180"/>
        <v>42202.439571759256</v>
      </c>
      <c r="P3853" s="10">
        <f t="shared" si="181"/>
        <v>42172.439571759256</v>
      </c>
      <c r="Q3853">
        <f t="shared" si="182"/>
        <v>2015</v>
      </c>
      <c r="R3853" t="s">
        <v>8348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 s="12">
        <v>1427427276</v>
      </c>
      <c r="J3854" s="12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180"/>
        <v>42090.149027777778</v>
      </c>
      <c r="P3854" s="10">
        <f t="shared" si="181"/>
        <v>42065.190694444449</v>
      </c>
      <c r="Q3854">
        <f t="shared" si="182"/>
        <v>2015</v>
      </c>
      <c r="R3854" t="s">
        <v>8348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 s="12">
        <v>1409602178</v>
      </c>
      <c r="J3855" s="12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180"/>
        <v>41883.84002314815</v>
      </c>
      <c r="P3855" s="10">
        <f t="shared" si="181"/>
        <v>41848.84002314815</v>
      </c>
      <c r="Q3855">
        <f t="shared" si="182"/>
        <v>2014</v>
      </c>
      <c r="R3855" t="s">
        <v>8348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 s="12">
        <v>1431206058</v>
      </c>
      <c r="J3856" s="12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180"/>
        <v>42133.884930555556</v>
      </c>
      <c r="P3856" s="10">
        <f t="shared" si="181"/>
        <v>42103.884930555556</v>
      </c>
      <c r="Q3856">
        <f t="shared" si="182"/>
        <v>2015</v>
      </c>
      <c r="R3856" t="s">
        <v>8348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 s="12">
        <v>1427408271</v>
      </c>
      <c r="J3857" s="12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180"/>
        <v>42089.929062499999</v>
      </c>
      <c r="P3857" s="10">
        <f t="shared" si="181"/>
        <v>42059.970729166671</v>
      </c>
      <c r="Q3857">
        <f t="shared" si="182"/>
        <v>2015</v>
      </c>
      <c r="R3857" t="s">
        <v>8348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 s="12">
        <v>1425833403</v>
      </c>
      <c r="J3858" s="12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180"/>
        <v>42071.701423611114</v>
      </c>
      <c r="P3858" s="10">
        <f t="shared" si="181"/>
        <v>42041.743090277778</v>
      </c>
      <c r="Q3858">
        <f t="shared" si="182"/>
        <v>2015</v>
      </c>
      <c r="R3858" t="s">
        <v>8348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 s="12">
        <v>1406913120</v>
      </c>
      <c r="J3859" s="12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180"/>
        <v>41852.716666666667</v>
      </c>
      <c r="P3859" s="10">
        <f t="shared" si="181"/>
        <v>41829.73715277778</v>
      </c>
      <c r="Q3859">
        <f t="shared" si="182"/>
        <v>2014</v>
      </c>
      <c r="R3859" t="s">
        <v>8348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 s="12">
        <v>1432328400</v>
      </c>
      <c r="J3860" s="12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180"/>
        <v>42146.875</v>
      </c>
      <c r="P3860" s="10">
        <f t="shared" si="181"/>
        <v>42128.431064814809</v>
      </c>
      <c r="Q3860">
        <f t="shared" si="182"/>
        <v>2015</v>
      </c>
      <c r="R3860" t="s">
        <v>8348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 s="12">
        <v>1403730000</v>
      </c>
      <c r="J3861" s="12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180"/>
        <v>41815.875</v>
      </c>
      <c r="P3861" s="10">
        <f t="shared" si="181"/>
        <v>41789.893599537041</v>
      </c>
      <c r="Q3861">
        <f t="shared" si="182"/>
        <v>2014</v>
      </c>
      <c r="R3861" t="s">
        <v>8348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 s="12">
        <v>1407858710</v>
      </c>
      <c r="J3862" s="1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180"/>
        <v>41863.660995370374</v>
      </c>
      <c r="P3862" s="10">
        <f t="shared" si="181"/>
        <v>41833.660995370374</v>
      </c>
      <c r="Q3862">
        <f t="shared" si="182"/>
        <v>2014</v>
      </c>
      <c r="R3862" t="s">
        <v>8348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 s="12">
        <v>1415828820</v>
      </c>
      <c r="J3863" s="12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180"/>
        <v>41955.907638888893</v>
      </c>
      <c r="P3863" s="10">
        <f t="shared" si="181"/>
        <v>41914.590011574073</v>
      </c>
      <c r="Q3863">
        <f t="shared" si="182"/>
        <v>2014</v>
      </c>
      <c r="R3863" t="s">
        <v>8348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 s="12">
        <v>1473699540</v>
      </c>
      <c r="J3864" s="12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180"/>
        <v>42625.707638888889</v>
      </c>
      <c r="P3864" s="10">
        <f t="shared" si="181"/>
        <v>42611.261064814811</v>
      </c>
      <c r="Q3864">
        <f t="shared" si="182"/>
        <v>2016</v>
      </c>
      <c r="R3864" t="s">
        <v>8348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 s="12">
        <v>1446739905</v>
      </c>
      <c r="J3865" s="12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180"/>
        <v>42313.674826388888</v>
      </c>
      <c r="P3865" s="10">
        <f t="shared" si="181"/>
        <v>42253.633159722223</v>
      </c>
      <c r="Q3865">
        <f t="shared" si="182"/>
        <v>2015</v>
      </c>
      <c r="R3865" t="s">
        <v>8348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 s="12">
        <v>1447799054</v>
      </c>
      <c r="J3866" s="12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180"/>
        <v>42325.933495370366</v>
      </c>
      <c r="P3866" s="10">
        <f t="shared" si="181"/>
        <v>42295.891828703709</v>
      </c>
      <c r="Q3866">
        <f t="shared" si="182"/>
        <v>2015</v>
      </c>
      <c r="R3866" t="s">
        <v>8348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 s="12">
        <v>1409376600</v>
      </c>
      <c r="J3867" s="12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180"/>
        <v>41881.229166666664</v>
      </c>
      <c r="P3867" s="10">
        <f t="shared" si="181"/>
        <v>41841.651597222226</v>
      </c>
      <c r="Q3867">
        <f t="shared" si="182"/>
        <v>2014</v>
      </c>
      <c r="R3867" t="s">
        <v>8348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 s="12">
        <v>1458703740</v>
      </c>
      <c r="J3868" s="12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180"/>
        <v>42452.145138888889</v>
      </c>
      <c r="P3868" s="10">
        <f t="shared" si="181"/>
        <v>42402.947002314817</v>
      </c>
      <c r="Q3868">
        <f t="shared" si="182"/>
        <v>2016</v>
      </c>
      <c r="R3868" t="s">
        <v>8348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 s="12">
        <v>1466278339</v>
      </c>
      <c r="J3869" s="12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180"/>
        <v>42539.814108796301</v>
      </c>
      <c r="P3869" s="10">
        <f t="shared" si="181"/>
        <v>42509.814108796301</v>
      </c>
      <c r="Q3869">
        <f t="shared" si="182"/>
        <v>2016</v>
      </c>
      <c r="R3869" t="s">
        <v>8348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 s="12">
        <v>1410191405</v>
      </c>
      <c r="J3870" s="12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180"/>
        <v>41890.659780092596</v>
      </c>
      <c r="P3870" s="10">
        <f t="shared" si="181"/>
        <v>41865.659780092596</v>
      </c>
      <c r="Q3870">
        <f t="shared" si="182"/>
        <v>2014</v>
      </c>
      <c r="R3870" t="s">
        <v>8348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 s="12">
        <v>1426302660</v>
      </c>
      <c r="J3871" s="12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180"/>
        <v>42077.132638888885</v>
      </c>
      <c r="P3871" s="10">
        <f t="shared" si="181"/>
        <v>42047.724444444444</v>
      </c>
      <c r="Q3871">
        <f t="shared" si="182"/>
        <v>2015</v>
      </c>
      <c r="R3871" t="s">
        <v>8348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 s="12">
        <v>1404360478</v>
      </c>
      <c r="J3872" s="1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180"/>
        <v>41823.172199074077</v>
      </c>
      <c r="P3872" s="10">
        <f t="shared" si="181"/>
        <v>41793.172199074077</v>
      </c>
      <c r="Q3872">
        <f t="shared" si="182"/>
        <v>2014</v>
      </c>
      <c r="R3872" t="s">
        <v>8348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 s="12">
        <v>1490809450</v>
      </c>
      <c r="J3873" s="12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180"/>
        <v>42823.739004629635</v>
      </c>
      <c r="P3873" s="10">
        <f t="shared" si="181"/>
        <v>42763.780671296292</v>
      </c>
      <c r="Q3873">
        <f t="shared" si="182"/>
        <v>2017</v>
      </c>
      <c r="R3873" t="s">
        <v>8348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 s="12">
        <v>1439522996</v>
      </c>
      <c r="J3874" s="12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180"/>
        <v>42230.145787037036</v>
      </c>
      <c r="P3874" s="10">
        <f t="shared" si="181"/>
        <v>42180.145787037036</v>
      </c>
      <c r="Q3874">
        <f t="shared" si="182"/>
        <v>2015</v>
      </c>
      <c r="R3874" t="s">
        <v>8348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 s="12">
        <v>1444322535</v>
      </c>
      <c r="J3875" s="12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180"/>
        <v>42285.696006944447</v>
      </c>
      <c r="P3875" s="10">
        <f t="shared" si="181"/>
        <v>42255.696006944447</v>
      </c>
      <c r="Q3875">
        <f t="shared" si="182"/>
        <v>2015</v>
      </c>
      <c r="R3875" t="s">
        <v>8348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 s="12">
        <v>1422061200</v>
      </c>
      <c r="J3876" s="12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180"/>
        <v>42028.041666666672</v>
      </c>
      <c r="P3876" s="10">
        <f t="shared" si="181"/>
        <v>42007.016458333332</v>
      </c>
      <c r="Q3876">
        <f t="shared" si="182"/>
        <v>2015</v>
      </c>
      <c r="R3876" t="s">
        <v>8348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 s="12">
        <v>1472896800</v>
      </c>
      <c r="J3877" s="12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180"/>
        <v>42616.416666666672</v>
      </c>
      <c r="P3877" s="10">
        <f t="shared" si="181"/>
        <v>42615.346817129626</v>
      </c>
      <c r="Q3877">
        <f t="shared" si="182"/>
        <v>2016</v>
      </c>
      <c r="R3877" t="s">
        <v>8348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 s="12">
        <v>1454425128</v>
      </c>
      <c r="J3878" s="12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180"/>
        <v>42402.624166666668</v>
      </c>
      <c r="P3878" s="10">
        <f t="shared" si="181"/>
        <v>42372.624166666668</v>
      </c>
      <c r="Q3878">
        <f t="shared" si="182"/>
        <v>2016</v>
      </c>
      <c r="R3878" t="s">
        <v>8348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 s="12">
        <v>1481213752</v>
      </c>
      <c r="J3879" s="12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180"/>
        <v>42712.67768518519</v>
      </c>
      <c r="P3879" s="10">
        <f t="shared" si="181"/>
        <v>42682.67768518519</v>
      </c>
      <c r="Q3879">
        <f t="shared" si="182"/>
        <v>2016</v>
      </c>
      <c r="R3879" t="s">
        <v>8348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 s="12">
        <v>1435636740</v>
      </c>
      <c r="J3880" s="12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180"/>
        <v>42185.165972222225</v>
      </c>
      <c r="P3880" s="10">
        <f t="shared" si="181"/>
        <v>42154.818819444445</v>
      </c>
      <c r="Q3880">
        <f t="shared" si="182"/>
        <v>2015</v>
      </c>
      <c r="R3880" t="s">
        <v>8348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 s="12">
        <v>1422218396</v>
      </c>
      <c r="J3881" s="12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180"/>
        <v>42029.861064814817</v>
      </c>
      <c r="P3881" s="10">
        <f t="shared" si="181"/>
        <v>41999.861064814817</v>
      </c>
      <c r="Q3881">
        <f t="shared" si="182"/>
        <v>2014</v>
      </c>
      <c r="R3881" t="s">
        <v>8348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 s="12">
        <v>1406761200</v>
      </c>
      <c r="J3882" s="1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180"/>
        <v>41850.958333333336</v>
      </c>
      <c r="P3882" s="10">
        <f t="shared" si="181"/>
        <v>41815.815046296295</v>
      </c>
      <c r="Q3882">
        <f t="shared" si="182"/>
        <v>2014</v>
      </c>
      <c r="R3882" t="s">
        <v>8348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 s="12">
        <v>1487550399</v>
      </c>
      <c r="J3883" s="12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180"/>
        <v>42786.018506944441</v>
      </c>
      <c r="P3883" s="10">
        <f t="shared" si="181"/>
        <v>42756.018506944441</v>
      </c>
      <c r="Q3883">
        <f t="shared" si="182"/>
        <v>2017</v>
      </c>
      <c r="R3883" t="s">
        <v>8348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 s="12">
        <v>1454281380</v>
      </c>
      <c r="J3884" s="12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180"/>
        <v>42400.960416666669</v>
      </c>
      <c r="P3884" s="10">
        <f t="shared" si="181"/>
        <v>42373.983449074076</v>
      </c>
      <c r="Q3884">
        <f t="shared" si="182"/>
        <v>2016</v>
      </c>
      <c r="R3884" t="s">
        <v>8348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 s="12">
        <v>1409668069</v>
      </c>
      <c r="J3885" s="12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180"/>
        <v>41884.602650462963</v>
      </c>
      <c r="P3885" s="10">
        <f t="shared" si="181"/>
        <v>41854.602650462963</v>
      </c>
      <c r="Q3885">
        <f t="shared" si="182"/>
        <v>2014</v>
      </c>
      <c r="R3885" t="s">
        <v>8348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 s="12">
        <v>1427479192</v>
      </c>
      <c r="J3886" s="12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180"/>
        <v>42090.749907407408</v>
      </c>
      <c r="P3886" s="10">
        <f t="shared" si="181"/>
        <v>42065.791574074072</v>
      </c>
      <c r="Q3886">
        <f t="shared" si="182"/>
        <v>2015</v>
      </c>
      <c r="R3886" t="s">
        <v>8348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 s="12">
        <v>1462834191</v>
      </c>
      <c r="J3887" s="12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180"/>
        <v>42499.951284722221</v>
      </c>
      <c r="P3887" s="10">
        <f t="shared" si="181"/>
        <v>42469.951284722221</v>
      </c>
      <c r="Q3887">
        <f t="shared" si="182"/>
        <v>2016</v>
      </c>
      <c r="R3887" t="s">
        <v>8348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 s="12">
        <v>1418275702</v>
      </c>
      <c r="J3888" s="12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180"/>
        <v>41984.228032407409</v>
      </c>
      <c r="P3888" s="10">
        <f t="shared" si="181"/>
        <v>41954.228032407409</v>
      </c>
      <c r="Q3888">
        <f t="shared" si="182"/>
        <v>2014</v>
      </c>
      <c r="R3888" t="s">
        <v>8348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 s="12">
        <v>1430517600</v>
      </c>
      <c r="J3889" s="12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180"/>
        <v>42125.916666666672</v>
      </c>
      <c r="P3889" s="10">
        <f t="shared" si="181"/>
        <v>42079.857974537037</v>
      </c>
      <c r="Q3889">
        <f t="shared" si="182"/>
        <v>2015</v>
      </c>
      <c r="R3889" t="s">
        <v>8348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 s="12">
        <v>1488114358</v>
      </c>
      <c r="J3890" s="12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180"/>
        <v>42792.545810185184</v>
      </c>
      <c r="P3890" s="10">
        <f t="shared" si="181"/>
        <v>42762.545810185184</v>
      </c>
      <c r="Q3890">
        <f t="shared" si="182"/>
        <v>2017</v>
      </c>
      <c r="R3890" t="s">
        <v>8348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 s="12">
        <v>1420413960</v>
      </c>
      <c r="J3891" s="12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180"/>
        <v>42008.976388888885</v>
      </c>
      <c r="P3891" s="10">
        <f t="shared" si="181"/>
        <v>41977.004976851851</v>
      </c>
      <c r="Q3891">
        <f t="shared" si="182"/>
        <v>2014</v>
      </c>
      <c r="R3891" t="s">
        <v>8348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 s="12">
        <v>1439662344</v>
      </c>
      <c r="J3892" s="1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180"/>
        <v>42231.758611111116</v>
      </c>
      <c r="P3892" s="10">
        <f t="shared" si="181"/>
        <v>42171.758611111116</v>
      </c>
      <c r="Q3892">
        <f t="shared" si="182"/>
        <v>2015</v>
      </c>
      <c r="R3892" t="s">
        <v>8348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 s="12">
        <v>1427086740</v>
      </c>
      <c r="J3893" s="12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180"/>
        <v>42086.207638888889</v>
      </c>
      <c r="P3893" s="10">
        <f t="shared" si="181"/>
        <v>42056.1324537037</v>
      </c>
      <c r="Q3893">
        <f t="shared" si="182"/>
        <v>2015</v>
      </c>
      <c r="R3893" t="s">
        <v>8348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 s="12">
        <v>1408863600</v>
      </c>
      <c r="J3894" s="12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180"/>
        <v>41875.291666666664</v>
      </c>
      <c r="P3894" s="10">
        <f t="shared" si="181"/>
        <v>41867.652280092589</v>
      </c>
      <c r="Q3894">
        <f t="shared" si="182"/>
        <v>2014</v>
      </c>
      <c r="R3894" t="s">
        <v>8348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 s="12">
        <v>1404194400</v>
      </c>
      <c r="J3895" s="12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180"/>
        <v>41821.25</v>
      </c>
      <c r="P3895" s="10">
        <f t="shared" si="181"/>
        <v>41779.657870370371</v>
      </c>
      <c r="Q3895">
        <f t="shared" si="182"/>
        <v>2014</v>
      </c>
      <c r="R3895" t="s">
        <v>8348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 s="12">
        <v>1481000340</v>
      </c>
      <c r="J3896" s="12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180"/>
        <v>42710.207638888889</v>
      </c>
      <c r="P3896" s="10">
        <f t="shared" si="181"/>
        <v>42679.958472222221</v>
      </c>
      <c r="Q3896">
        <f t="shared" si="182"/>
        <v>2016</v>
      </c>
      <c r="R3896" t="s">
        <v>8348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 s="12">
        <v>1425103218</v>
      </c>
      <c r="J3897" s="12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180"/>
        <v>42063.250208333338</v>
      </c>
      <c r="P3897" s="10">
        <f t="shared" si="181"/>
        <v>42032.250208333338</v>
      </c>
      <c r="Q3897">
        <f t="shared" si="182"/>
        <v>2015</v>
      </c>
      <c r="R3897" t="s">
        <v>8348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 s="12">
        <v>1402979778</v>
      </c>
      <c r="J3898" s="12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180"/>
        <v>41807.191875000004</v>
      </c>
      <c r="P3898" s="10">
        <f t="shared" si="181"/>
        <v>41793.191875000004</v>
      </c>
      <c r="Q3898">
        <f t="shared" si="182"/>
        <v>2014</v>
      </c>
      <c r="R3898" t="s">
        <v>8348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 s="12">
        <v>1420750683</v>
      </c>
      <c r="J3899" s="12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180"/>
        <v>42012.87364583333</v>
      </c>
      <c r="P3899" s="10">
        <f t="shared" si="181"/>
        <v>41982.87364583333</v>
      </c>
      <c r="Q3899">
        <f t="shared" si="182"/>
        <v>2014</v>
      </c>
      <c r="R3899" t="s">
        <v>8348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 s="12">
        <v>1439827200</v>
      </c>
      <c r="J3900" s="12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180"/>
        <v>42233.666666666672</v>
      </c>
      <c r="P3900" s="10">
        <f t="shared" si="181"/>
        <v>42193.482291666667</v>
      </c>
      <c r="Q3900">
        <f t="shared" si="182"/>
        <v>2015</v>
      </c>
      <c r="R3900" t="s">
        <v>8348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 s="12">
        <v>1407868561</v>
      </c>
      <c r="J3901" s="12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180"/>
        <v>41863.775011574078</v>
      </c>
      <c r="P3901" s="10">
        <f t="shared" si="181"/>
        <v>41843.775011574078</v>
      </c>
      <c r="Q3901">
        <f t="shared" si="182"/>
        <v>2014</v>
      </c>
      <c r="R3901" t="s">
        <v>8348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 s="12">
        <v>1433988791</v>
      </c>
      <c r="J3902" s="1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180"/>
        <v>42166.092488425929</v>
      </c>
      <c r="P3902" s="10">
        <f t="shared" si="181"/>
        <v>42136.092488425929</v>
      </c>
      <c r="Q3902">
        <f t="shared" si="182"/>
        <v>2015</v>
      </c>
      <c r="R3902" t="s">
        <v>8348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 s="12">
        <v>1450554599</v>
      </c>
      <c r="J3903" s="12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180"/>
        <v>42357.826377314814</v>
      </c>
      <c r="P3903" s="10">
        <f t="shared" si="181"/>
        <v>42317.826377314814</v>
      </c>
      <c r="Q3903">
        <f t="shared" si="182"/>
        <v>2015</v>
      </c>
      <c r="R3903" t="s">
        <v>8348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 s="12">
        <v>1479125642</v>
      </c>
      <c r="J3904" s="12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180"/>
        <v>42688.509745370371</v>
      </c>
      <c r="P3904" s="10">
        <f t="shared" si="181"/>
        <v>42663.468078703707</v>
      </c>
      <c r="Q3904">
        <f t="shared" si="182"/>
        <v>2016</v>
      </c>
      <c r="R3904" t="s">
        <v>8348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 s="12">
        <v>1439581080</v>
      </c>
      <c r="J3905" s="12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180"/>
        <v>42230.818055555559</v>
      </c>
      <c r="P3905" s="10">
        <f t="shared" si="181"/>
        <v>42186.01116898148</v>
      </c>
      <c r="Q3905">
        <f t="shared" si="182"/>
        <v>2015</v>
      </c>
      <c r="R3905" t="s">
        <v>8348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 s="12">
        <v>1429074240</v>
      </c>
      <c r="J3906" s="12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180"/>
        <v>42109.211111111115</v>
      </c>
      <c r="P3906" s="10">
        <f t="shared" si="181"/>
        <v>42095.229166666672</v>
      </c>
      <c r="Q3906">
        <f t="shared" si="182"/>
        <v>2015</v>
      </c>
      <c r="R3906" t="s">
        <v>8348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 s="12">
        <v>1434063600</v>
      </c>
      <c r="J3907" s="12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183">DATE(1970,1,1)+I3907/86400</f>
        <v>42166.958333333328</v>
      </c>
      <c r="P3907" s="10">
        <f t="shared" ref="P3907:P3970" si="184">DATE(1970,1,1)+J3907/86400</f>
        <v>42124.623877314814</v>
      </c>
      <c r="Q3907">
        <f t="shared" ref="Q3907:Q3970" si="185">YEAR(P:P)</f>
        <v>2015</v>
      </c>
      <c r="R3907" t="s">
        <v>8348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 s="12">
        <v>1435325100</v>
      </c>
      <c r="J3908" s="12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183"/>
        <v>42181.559027777781</v>
      </c>
      <c r="P3908" s="10">
        <f t="shared" si="184"/>
        <v>42143.917743055557</v>
      </c>
      <c r="Q3908">
        <f t="shared" si="185"/>
        <v>2015</v>
      </c>
      <c r="R3908" t="s">
        <v>8348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 s="12">
        <v>1414354080</v>
      </c>
      <c r="J3909" s="12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183"/>
        <v>41938.838888888888</v>
      </c>
      <c r="P3909" s="10">
        <f t="shared" si="184"/>
        <v>41906.819513888891</v>
      </c>
      <c r="Q3909">
        <f t="shared" si="185"/>
        <v>2014</v>
      </c>
      <c r="R3909" t="s">
        <v>8348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 s="12">
        <v>1406603696</v>
      </c>
      <c r="J3910" s="12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183"/>
        <v>41849.135370370372</v>
      </c>
      <c r="P3910" s="10">
        <f t="shared" si="184"/>
        <v>41834.135370370372</v>
      </c>
      <c r="Q3910">
        <f t="shared" si="185"/>
        <v>2014</v>
      </c>
      <c r="R3910" t="s">
        <v>8348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 s="12">
        <v>1410424642</v>
      </c>
      <c r="J3911" s="12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183"/>
        <v>41893.359282407408</v>
      </c>
      <c r="P3911" s="10">
        <f t="shared" si="184"/>
        <v>41863.359282407408</v>
      </c>
      <c r="Q3911">
        <f t="shared" si="185"/>
        <v>2014</v>
      </c>
      <c r="R3911" t="s">
        <v>8348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 s="12">
        <v>1441649397</v>
      </c>
      <c r="J3912" s="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183"/>
        <v>42254.756909722222</v>
      </c>
      <c r="P3912" s="10">
        <f t="shared" si="184"/>
        <v>42224.756909722222</v>
      </c>
      <c r="Q3912">
        <f t="shared" si="185"/>
        <v>2015</v>
      </c>
      <c r="R3912" t="s">
        <v>8348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 s="12">
        <v>1417033777</v>
      </c>
      <c r="J3913" s="12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183"/>
        <v>41969.853900462964</v>
      </c>
      <c r="P3913" s="10">
        <f t="shared" si="184"/>
        <v>41939.8122337963</v>
      </c>
      <c r="Q3913">
        <f t="shared" si="185"/>
        <v>2014</v>
      </c>
      <c r="R3913" t="s">
        <v>8348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 s="12">
        <v>1429936500</v>
      </c>
      <c r="J3914" s="12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183"/>
        <v>42119.190972222219</v>
      </c>
      <c r="P3914" s="10">
        <f t="shared" si="184"/>
        <v>42059.270023148143</v>
      </c>
      <c r="Q3914">
        <f t="shared" si="185"/>
        <v>2015</v>
      </c>
      <c r="R3914" t="s">
        <v>8348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 s="12">
        <v>1448863449</v>
      </c>
      <c r="J3915" s="12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183"/>
        <v>42338.252881944441</v>
      </c>
      <c r="P3915" s="10">
        <f t="shared" si="184"/>
        <v>42308.211215277777</v>
      </c>
      <c r="Q3915">
        <f t="shared" si="185"/>
        <v>2015</v>
      </c>
      <c r="R3915" t="s">
        <v>8348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 s="12">
        <v>1431298740</v>
      </c>
      <c r="J3916" s="12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183"/>
        <v>42134.957638888889</v>
      </c>
      <c r="P3916" s="10">
        <f t="shared" si="184"/>
        <v>42114.818935185191</v>
      </c>
      <c r="Q3916">
        <f t="shared" si="185"/>
        <v>2015</v>
      </c>
      <c r="R3916" t="s">
        <v>8348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 s="12">
        <v>1464824309</v>
      </c>
      <c r="J3917" s="12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183"/>
        <v>42522.98505787037</v>
      </c>
      <c r="P3917" s="10">
        <f t="shared" si="184"/>
        <v>42492.98505787037</v>
      </c>
      <c r="Q3917">
        <f t="shared" si="185"/>
        <v>2016</v>
      </c>
      <c r="R3917" t="s">
        <v>8348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 s="12">
        <v>1464952752</v>
      </c>
      <c r="J3918" s="12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183"/>
        <v>42524.471666666665</v>
      </c>
      <c r="P3918" s="10">
        <f t="shared" si="184"/>
        <v>42494.471666666665</v>
      </c>
      <c r="Q3918">
        <f t="shared" si="185"/>
        <v>2016</v>
      </c>
      <c r="R3918" t="s">
        <v>8348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 s="12">
        <v>1410439161</v>
      </c>
      <c r="J3919" s="12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183"/>
        <v>41893.527326388888</v>
      </c>
      <c r="P3919" s="10">
        <f t="shared" si="184"/>
        <v>41863.527326388888</v>
      </c>
      <c r="Q3919">
        <f t="shared" si="185"/>
        <v>2014</v>
      </c>
      <c r="R3919" t="s">
        <v>8348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 s="12">
        <v>1407168000</v>
      </c>
      <c r="J3920" s="12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183"/>
        <v>41855.666666666664</v>
      </c>
      <c r="P3920" s="10">
        <f t="shared" si="184"/>
        <v>41843.664618055554</v>
      </c>
      <c r="Q3920">
        <f t="shared" si="185"/>
        <v>2014</v>
      </c>
      <c r="R3920" t="s">
        <v>8348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 s="12">
        <v>1453075200</v>
      </c>
      <c r="J3921" s="12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183"/>
        <v>42387</v>
      </c>
      <c r="P3921" s="10">
        <f t="shared" si="184"/>
        <v>42358.684872685189</v>
      </c>
      <c r="Q3921">
        <f t="shared" si="185"/>
        <v>2015</v>
      </c>
      <c r="R3921" t="s">
        <v>8348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 s="12">
        <v>1479032260</v>
      </c>
      <c r="J3922" s="1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183"/>
        <v>42687.428935185184</v>
      </c>
      <c r="P3922" s="10">
        <f t="shared" si="184"/>
        <v>42657.38726851852</v>
      </c>
      <c r="Q3922">
        <f t="shared" si="185"/>
        <v>2016</v>
      </c>
      <c r="R3922" t="s">
        <v>8348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 s="12">
        <v>1414346400</v>
      </c>
      <c r="J3923" s="12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183"/>
        <v>41938.75</v>
      </c>
      <c r="P3923" s="10">
        <f t="shared" si="184"/>
        <v>41926.542303240742</v>
      </c>
      <c r="Q3923">
        <f t="shared" si="185"/>
        <v>2014</v>
      </c>
      <c r="R3923" t="s">
        <v>8348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 s="12">
        <v>1425337200</v>
      </c>
      <c r="J3924" s="12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183"/>
        <v>42065.958333333328</v>
      </c>
      <c r="P3924" s="10">
        <f t="shared" si="184"/>
        <v>42020.768634259264</v>
      </c>
      <c r="Q3924">
        <f t="shared" si="185"/>
        <v>2015</v>
      </c>
      <c r="R3924" t="s">
        <v>8348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 s="12">
        <v>1428622271</v>
      </c>
      <c r="J3925" s="12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183"/>
        <v>42103.979988425926</v>
      </c>
      <c r="P3925" s="10">
        <f t="shared" si="184"/>
        <v>42075.979988425926</v>
      </c>
      <c r="Q3925">
        <f t="shared" si="185"/>
        <v>2015</v>
      </c>
      <c r="R3925" t="s">
        <v>8348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 s="12">
        <v>1403823722</v>
      </c>
      <c r="J3926" s="12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183"/>
        <v>41816.959745370368</v>
      </c>
      <c r="P3926" s="10">
        <f t="shared" si="184"/>
        <v>41786.959745370368</v>
      </c>
      <c r="Q3926">
        <f t="shared" si="185"/>
        <v>2014</v>
      </c>
      <c r="R3926" t="s">
        <v>8348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 s="12">
        <v>1406753639</v>
      </c>
      <c r="J3927" s="12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183"/>
        <v>41850.870821759258</v>
      </c>
      <c r="P3927" s="10">
        <f t="shared" si="184"/>
        <v>41820.870821759258</v>
      </c>
      <c r="Q3927">
        <f t="shared" si="185"/>
        <v>2014</v>
      </c>
      <c r="R3927" t="s">
        <v>8348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 s="12">
        <v>1419645748</v>
      </c>
      <c r="J3928" s="12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183"/>
        <v>42000.085046296299</v>
      </c>
      <c r="P3928" s="10">
        <f t="shared" si="184"/>
        <v>41970.085046296299</v>
      </c>
      <c r="Q3928">
        <f t="shared" si="185"/>
        <v>2014</v>
      </c>
      <c r="R3928" t="s">
        <v>8348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 s="12">
        <v>1407565504</v>
      </c>
      <c r="J3929" s="12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183"/>
        <v>41860.267407407409</v>
      </c>
      <c r="P3929" s="10">
        <f t="shared" si="184"/>
        <v>41830.267407407409</v>
      </c>
      <c r="Q3929">
        <f t="shared" si="185"/>
        <v>2014</v>
      </c>
      <c r="R3929" t="s">
        <v>8348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 s="12">
        <v>1444971540</v>
      </c>
      <c r="J3930" s="12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183"/>
        <v>42293.207638888889</v>
      </c>
      <c r="P3930" s="10">
        <f t="shared" si="184"/>
        <v>42265.683182870373</v>
      </c>
      <c r="Q3930">
        <f t="shared" si="185"/>
        <v>2015</v>
      </c>
      <c r="R3930" t="s">
        <v>8348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 s="12">
        <v>1474228265</v>
      </c>
      <c r="J3931" s="12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183"/>
        <v>42631.827141203699</v>
      </c>
      <c r="P3931" s="10">
        <f t="shared" si="184"/>
        <v>42601.827141203699</v>
      </c>
      <c r="Q3931">
        <f t="shared" si="185"/>
        <v>2016</v>
      </c>
      <c r="R3931" t="s">
        <v>8348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 s="12">
        <v>1459490400</v>
      </c>
      <c r="J3932" s="1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183"/>
        <v>42461.25</v>
      </c>
      <c r="P3932" s="10">
        <f t="shared" si="184"/>
        <v>42433.338749999995</v>
      </c>
      <c r="Q3932">
        <f t="shared" si="185"/>
        <v>2016</v>
      </c>
      <c r="R3932" t="s">
        <v>8348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 s="12">
        <v>1441510707</v>
      </c>
      <c r="J3933" s="12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183"/>
        <v>42253.151701388888</v>
      </c>
      <c r="P3933" s="10">
        <f t="shared" si="184"/>
        <v>42228.151701388888</v>
      </c>
      <c r="Q3933">
        <f t="shared" si="185"/>
        <v>2015</v>
      </c>
      <c r="R3933" t="s">
        <v>8348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 s="12">
        <v>1458097364</v>
      </c>
      <c r="J3934" s="12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183"/>
        <v>42445.126898148148</v>
      </c>
      <c r="P3934" s="10">
        <f t="shared" si="184"/>
        <v>42415.168564814812</v>
      </c>
      <c r="Q3934">
        <f t="shared" si="185"/>
        <v>2016</v>
      </c>
      <c r="R3934" t="s">
        <v>8348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 s="12">
        <v>1468716180</v>
      </c>
      <c r="J3935" s="12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183"/>
        <v>42568.029861111107</v>
      </c>
      <c r="P3935" s="10">
        <f t="shared" si="184"/>
        <v>42538.968310185184</v>
      </c>
      <c r="Q3935">
        <f t="shared" si="185"/>
        <v>2016</v>
      </c>
      <c r="R3935" t="s">
        <v>8348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 s="12">
        <v>1443704400</v>
      </c>
      <c r="J3936" s="12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183"/>
        <v>42278.541666666672</v>
      </c>
      <c r="P3936" s="10">
        <f t="shared" si="184"/>
        <v>42233.671747685185</v>
      </c>
      <c r="Q3936">
        <f t="shared" si="185"/>
        <v>2015</v>
      </c>
      <c r="R3936" t="s">
        <v>8348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 s="12">
        <v>1443973546</v>
      </c>
      <c r="J3937" s="12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183"/>
        <v>42281.656782407408</v>
      </c>
      <c r="P3937" s="10">
        <f t="shared" si="184"/>
        <v>42221.656782407408</v>
      </c>
      <c r="Q3937">
        <f t="shared" si="185"/>
        <v>2015</v>
      </c>
      <c r="R3937" t="s">
        <v>8348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 s="12">
        <v>1480576720</v>
      </c>
      <c r="J3938" s="12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183"/>
        <v>42705.304629629631</v>
      </c>
      <c r="P3938" s="10">
        <f t="shared" si="184"/>
        <v>42675.262962962966</v>
      </c>
      <c r="Q3938">
        <f t="shared" si="185"/>
        <v>2016</v>
      </c>
      <c r="R3938" t="s">
        <v>8348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 s="12">
        <v>1468249760</v>
      </c>
      <c r="J3939" s="12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183"/>
        <v>42562.631481481483</v>
      </c>
      <c r="P3939" s="10">
        <f t="shared" si="184"/>
        <v>42534.631481481483</v>
      </c>
      <c r="Q3939">
        <f t="shared" si="185"/>
        <v>2016</v>
      </c>
      <c r="R3939" t="s">
        <v>8348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 s="12">
        <v>1435441454</v>
      </c>
      <c r="J3940" s="12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183"/>
        <v>42182.905717592592</v>
      </c>
      <c r="P3940" s="10">
        <f t="shared" si="184"/>
        <v>42151.905717592592</v>
      </c>
      <c r="Q3940">
        <f t="shared" si="185"/>
        <v>2015</v>
      </c>
      <c r="R3940" t="s">
        <v>8348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 s="12">
        <v>1412656200</v>
      </c>
      <c r="J3941" s="12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183"/>
        <v>41919.1875</v>
      </c>
      <c r="P3941" s="10">
        <f t="shared" si="184"/>
        <v>41915.400219907409</v>
      </c>
      <c r="Q3941">
        <f t="shared" si="185"/>
        <v>2014</v>
      </c>
      <c r="R3941" t="s">
        <v>8348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 s="12">
        <v>1420199351</v>
      </c>
      <c r="J3942" s="1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183"/>
        <v>42006.492488425924</v>
      </c>
      <c r="P3942" s="10">
        <f t="shared" si="184"/>
        <v>41961.492488425924</v>
      </c>
      <c r="Q3942">
        <f t="shared" si="185"/>
        <v>2014</v>
      </c>
      <c r="R3942" t="s">
        <v>8348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 s="12">
        <v>1416877200</v>
      </c>
      <c r="J3943" s="12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183"/>
        <v>41968.041666666672</v>
      </c>
      <c r="P3943" s="10">
        <f t="shared" si="184"/>
        <v>41940.587233796294</v>
      </c>
      <c r="Q3943">
        <f t="shared" si="185"/>
        <v>2014</v>
      </c>
      <c r="R3943" t="s">
        <v>8348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 s="12">
        <v>1434490914</v>
      </c>
      <c r="J3944" s="12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183"/>
        <v>42171.904097222221</v>
      </c>
      <c r="P3944" s="10">
        <f t="shared" si="184"/>
        <v>42111.904097222221</v>
      </c>
      <c r="Q3944">
        <f t="shared" si="185"/>
        <v>2015</v>
      </c>
      <c r="R3944" t="s">
        <v>8348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 s="12">
        <v>1446483000</v>
      </c>
      <c r="J3945" s="12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183"/>
        <v>42310.701388888891</v>
      </c>
      <c r="P3945" s="10">
        <f t="shared" si="184"/>
        <v>42279.778564814813</v>
      </c>
      <c r="Q3945">
        <f t="shared" si="185"/>
        <v>2015</v>
      </c>
      <c r="R3945" t="s">
        <v>8348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 s="12">
        <v>1440690875</v>
      </c>
      <c r="J3946" s="12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183"/>
        <v>42243.662905092591</v>
      </c>
      <c r="P3946" s="10">
        <f t="shared" si="184"/>
        <v>42213.662905092591</v>
      </c>
      <c r="Q3946">
        <f t="shared" si="185"/>
        <v>2015</v>
      </c>
      <c r="R3946" t="s">
        <v>8348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 s="12">
        <v>1431717268</v>
      </c>
      <c r="J3947" s="12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183"/>
        <v>42139.801712962959</v>
      </c>
      <c r="P3947" s="10">
        <f t="shared" si="184"/>
        <v>42109.801712962959</v>
      </c>
      <c r="Q3947">
        <f t="shared" si="185"/>
        <v>2015</v>
      </c>
      <c r="R3947" t="s">
        <v>8348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 s="12">
        <v>1425110400</v>
      </c>
      <c r="J3948" s="12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183"/>
        <v>42063.333333333328</v>
      </c>
      <c r="P3948" s="10">
        <f t="shared" si="184"/>
        <v>42031.833587962959</v>
      </c>
      <c r="Q3948">
        <f t="shared" si="185"/>
        <v>2015</v>
      </c>
      <c r="R3948" t="s">
        <v>8348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 s="12">
        <v>1475378744</v>
      </c>
      <c r="J3949" s="12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183"/>
        <v>42645.142870370371</v>
      </c>
      <c r="P3949" s="10">
        <f t="shared" si="184"/>
        <v>42615.142870370371</v>
      </c>
      <c r="Q3949">
        <f t="shared" si="185"/>
        <v>2016</v>
      </c>
      <c r="R3949" t="s">
        <v>8348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 s="12">
        <v>1410076123</v>
      </c>
      <c r="J3950" s="12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183"/>
        <v>41889.325497685189</v>
      </c>
      <c r="P3950" s="10">
        <f t="shared" si="184"/>
        <v>41829.325497685189</v>
      </c>
      <c r="Q3950">
        <f t="shared" si="185"/>
        <v>2014</v>
      </c>
      <c r="R3950" t="s">
        <v>8348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 s="12">
        <v>1423623221</v>
      </c>
      <c r="J3951" s="12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183"/>
        <v>42046.120613425926</v>
      </c>
      <c r="P3951" s="10">
        <f t="shared" si="184"/>
        <v>42016.120613425926</v>
      </c>
      <c r="Q3951">
        <f t="shared" si="185"/>
        <v>2015</v>
      </c>
      <c r="R3951" t="s">
        <v>8348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 s="12">
        <v>1460140500</v>
      </c>
      <c r="J3952" s="1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183"/>
        <v>42468.774305555555</v>
      </c>
      <c r="P3952" s="10">
        <f t="shared" si="184"/>
        <v>42439.702314814815</v>
      </c>
      <c r="Q3952">
        <f t="shared" si="185"/>
        <v>2016</v>
      </c>
      <c r="R3952" t="s">
        <v>8348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 s="12">
        <v>1462301342</v>
      </c>
      <c r="J3953" s="12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183"/>
        <v>42493.784050925926</v>
      </c>
      <c r="P3953" s="10">
        <f t="shared" si="184"/>
        <v>42433.825717592597</v>
      </c>
      <c r="Q3953">
        <f t="shared" si="185"/>
        <v>2016</v>
      </c>
      <c r="R3953" t="s">
        <v>8348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 s="12">
        <v>1445885890</v>
      </c>
      <c r="J3954" s="12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183"/>
        <v>42303.790393518517</v>
      </c>
      <c r="P3954" s="10">
        <f t="shared" si="184"/>
        <v>42243.790393518517</v>
      </c>
      <c r="Q3954">
        <f t="shared" si="185"/>
        <v>2015</v>
      </c>
      <c r="R3954" t="s">
        <v>8348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 s="12">
        <v>1469834940</v>
      </c>
      <c r="J3955" s="12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183"/>
        <v>42580.978472222225</v>
      </c>
      <c r="P3955" s="10">
        <f t="shared" si="184"/>
        <v>42550.048449074078</v>
      </c>
      <c r="Q3955">
        <f t="shared" si="185"/>
        <v>2016</v>
      </c>
      <c r="R3955" t="s">
        <v>8348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 s="12">
        <v>1405352264</v>
      </c>
      <c r="J3956" s="12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183"/>
        <v>41834.651203703703</v>
      </c>
      <c r="P3956" s="10">
        <f t="shared" si="184"/>
        <v>41774.651203703703</v>
      </c>
      <c r="Q3956">
        <f t="shared" si="185"/>
        <v>2014</v>
      </c>
      <c r="R3956" t="s">
        <v>8348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 s="12">
        <v>1448745741</v>
      </c>
      <c r="J3957" s="12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183"/>
        <v>42336.890520833331</v>
      </c>
      <c r="P3957" s="10">
        <f t="shared" si="184"/>
        <v>42306.848854166667</v>
      </c>
      <c r="Q3957">
        <f t="shared" si="185"/>
        <v>2015</v>
      </c>
      <c r="R3957" t="s">
        <v>8348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 s="12">
        <v>1461543600</v>
      </c>
      <c r="J3958" s="12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183"/>
        <v>42485.013888888891</v>
      </c>
      <c r="P3958" s="10">
        <f t="shared" si="184"/>
        <v>42457.932025462964</v>
      </c>
      <c r="Q3958">
        <f t="shared" si="185"/>
        <v>2016</v>
      </c>
      <c r="R3958" t="s">
        <v>8348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 s="12">
        <v>1468020354</v>
      </c>
      <c r="J3959" s="12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183"/>
        <v>42559.976319444446</v>
      </c>
      <c r="P3959" s="10">
        <f t="shared" si="184"/>
        <v>42513.976319444446</v>
      </c>
      <c r="Q3959">
        <f t="shared" si="185"/>
        <v>2016</v>
      </c>
      <c r="R3959" t="s">
        <v>8348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 s="12">
        <v>1406988000</v>
      </c>
      <c r="J3960" s="12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183"/>
        <v>41853.583333333336</v>
      </c>
      <c r="P3960" s="10">
        <f t="shared" si="184"/>
        <v>41816.950370370367</v>
      </c>
      <c r="Q3960">
        <f t="shared" si="185"/>
        <v>2014</v>
      </c>
      <c r="R3960" t="s">
        <v>8348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 s="12">
        <v>1411930556</v>
      </c>
      <c r="J3961" s="12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183"/>
        <v>41910.788842592592</v>
      </c>
      <c r="P3961" s="10">
        <f t="shared" si="184"/>
        <v>41880.788842592592</v>
      </c>
      <c r="Q3961">
        <f t="shared" si="185"/>
        <v>2014</v>
      </c>
      <c r="R3961" t="s">
        <v>8348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 s="12">
        <v>1451852256</v>
      </c>
      <c r="J3962" s="1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183"/>
        <v>42372.845555555556</v>
      </c>
      <c r="P3962" s="10">
        <f t="shared" si="184"/>
        <v>42342.845555555556</v>
      </c>
      <c r="Q3962">
        <f t="shared" si="185"/>
        <v>2015</v>
      </c>
      <c r="R3962" t="s">
        <v>8348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 s="12">
        <v>1399584210</v>
      </c>
      <c r="J3963" s="12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183"/>
        <v>41767.891319444447</v>
      </c>
      <c r="P3963" s="10">
        <f t="shared" si="184"/>
        <v>41745.891319444447</v>
      </c>
      <c r="Q3963">
        <f t="shared" si="185"/>
        <v>2014</v>
      </c>
      <c r="R3963" t="s">
        <v>8348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 s="12">
        <v>1448722494</v>
      </c>
      <c r="J3964" s="12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183"/>
        <v>42336.621458333335</v>
      </c>
      <c r="P3964" s="10">
        <f t="shared" si="184"/>
        <v>42311.621458333335</v>
      </c>
      <c r="Q3964">
        <f t="shared" si="185"/>
        <v>2015</v>
      </c>
      <c r="R3964" t="s">
        <v>8348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 s="12">
        <v>1447821717</v>
      </c>
      <c r="J3965" s="12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183"/>
        <v>42326.195798611108</v>
      </c>
      <c r="P3965" s="10">
        <f t="shared" si="184"/>
        <v>42296.154131944444</v>
      </c>
      <c r="Q3965">
        <f t="shared" si="185"/>
        <v>2015</v>
      </c>
      <c r="R3965" t="s">
        <v>8348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 s="12">
        <v>1429460386</v>
      </c>
      <c r="J3966" s="12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183"/>
        <v>42113.680393518516</v>
      </c>
      <c r="P3966" s="10">
        <f t="shared" si="184"/>
        <v>42053.722060185188</v>
      </c>
      <c r="Q3966">
        <f t="shared" si="185"/>
        <v>2015</v>
      </c>
      <c r="R3966" t="s">
        <v>8348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 s="12">
        <v>1460608780</v>
      </c>
      <c r="J3967" s="12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183"/>
        <v>42474.194212962961</v>
      </c>
      <c r="P3967" s="10">
        <f t="shared" si="184"/>
        <v>42414.235879629632</v>
      </c>
      <c r="Q3967">
        <f t="shared" si="185"/>
        <v>2016</v>
      </c>
      <c r="R3967" t="s">
        <v>8348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 s="12">
        <v>1406170740</v>
      </c>
      <c r="J3968" s="12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183"/>
        <v>41844.124305555553</v>
      </c>
      <c r="P3968" s="10">
        <f t="shared" si="184"/>
        <v>41801.711550925924</v>
      </c>
      <c r="Q3968">
        <f t="shared" si="185"/>
        <v>2014</v>
      </c>
      <c r="R3968" t="s">
        <v>8348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 s="12">
        <v>1488783507</v>
      </c>
      <c r="J3969" s="12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183"/>
        <v>42800.290590277778</v>
      </c>
      <c r="P3969" s="10">
        <f t="shared" si="184"/>
        <v>42770.290590277778</v>
      </c>
      <c r="Q3969">
        <f t="shared" si="185"/>
        <v>2017</v>
      </c>
      <c r="R3969" t="s">
        <v>8348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 s="12">
        <v>1463945673</v>
      </c>
      <c r="J3970" s="12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183"/>
        <v>42512.815659722226</v>
      </c>
      <c r="P3970" s="10">
        <f t="shared" si="184"/>
        <v>42452.815659722226</v>
      </c>
      <c r="Q3970">
        <f t="shared" si="185"/>
        <v>2016</v>
      </c>
      <c r="R3970" t="s">
        <v>8348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 s="12">
        <v>1472442900</v>
      </c>
      <c r="J3971" s="12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186">DATE(1970,1,1)+I3971/86400</f>
        <v>42611.163194444445</v>
      </c>
      <c r="P3971" s="10">
        <f t="shared" ref="P3971:P4034" si="187">DATE(1970,1,1)+J3971/86400</f>
        <v>42601.854699074072</v>
      </c>
      <c r="Q3971">
        <f t="shared" ref="Q3971:Q4034" si="188">YEAR(P:P)</f>
        <v>2016</v>
      </c>
      <c r="R3971" t="s">
        <v>8348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 s="12">
        <v>1460925811</v>
      </c>
      <c r="J3972" s="1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186"/>
        <v>42477.863553240742</v>
      </c>
      <c r="P3972" s="10">
        <f t="shared" si="187"/>
        <v>42447.863553240742</v>
      </c>
      <c r="Q3972">
        <f t="shared" si="188"/>
        <v>2016</v>
      </c>
      <c r="R3972" t="s">
        <v>8348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 s="12">
        <v>1405947126</v>
      </c>
      <c r="J3973" s="12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186"/>
        <v>41841.536180555559</v>
      </c>
      <c r="P3973" s="10">
        <f t="shared" si="187"/>
        <v>41811.536180555559</v>
      </c>
      <c r="Q3973">
        <f t="shared" si="188"/>
        <v>2014</v>
      </c>
      <c r="R3973" t="s">
        <v>8348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 s="12">
        <v>1423186634</v>
      </c>
      <c r="J3974" s="12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186"/>
        <v>42041.067523148144</v>
      </c>
      <c r="P3974" s="10">
        <f t="shared" si="187"/>
        <v>41981.067523148144</v>
      </c>
      <c r="Q3974">
        <f t="shared" si="188"/>
        <v>2014</v>
      </c>
      <c r="R3974" t="s">
        <v>8348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 s="12">
        <v>1462766400</v>
      </c>
      <c r="J3975" s="12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186"/>
        <v>42499.166666666672</v>
      </c>
      <c r="P3975" s="10">
        <f t="shared" si="187"/>
        <v>42469.68414351852</v>
      </c>
      <c r="Q3975">
        <f t="shared" si="188"/>
        <v>2016</v>
      </c>
      <c r="R3975" t="s">
        <v>8348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 s="12">
        <v>1464872848</v>
      </c>
      <c r="J3976" s="12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186"/>
        <v>42523.546851851846</v>
      </c>
      <c r="P3976" s="10">
        <f t="shared" si="187"/>
        <v>42493.546851851846</v>
      </c>
      <c r="Q3976">
        <f t="shared" si="188"/>
        <v>2016</v>
      </c>
      <c r="R3976" t="s">
        <v>8348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 s="12">
        <v>1468442898</v>
      </c>
      <c r="J3977" s="12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186"/>
        <v>42564.866875</v>
      </c>
      <c r="P3977" s="10">
        <f t="shared" si="187"/>
        <v>42534.866875</v>
      </c>
      <c r="Q3977">
        <f t="shared" si="188"/>
        <v>2016</v>
      </c>
      <c r="R3977" t="s">
        <v>8348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 s="12">
        <v>1406876400</v>
      </c>
      <c r="J3978" s="12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186"/>
        <v>41852.291666666664</v>
      </c>
      <c r="P3978" s="10">
        <f t="shared" si="187"/>
        <v>41830.858344907407</v>
      </c>
      <c r="Q3978">
        <f t="shared" si="188"/>
        <v>2014</v>
      </c>
      <c r="R3978" t="s">
        <v>8348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 s="12">
        <v>1469213732</v>
      </c>
      <c r="J3979" s="12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186"/>
        <v>42573.788564814815</v>
      </c>
      <c r="P3979" s="10">
        <f t="shared" si="187"/>
        <v>42543.788564814815</v>
      </c>
      <c r="Q3979">
        <f t="shared" si="188"/>
        <v>2016</v>
      </c>
      <c r="R3979" t="s">
        <v>8348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 s="12">
        <v>1422717953</v>
      </c>
      <c r="J3980" s="12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186"/>
        <v>42035.642974537041</v>
      </c>
      <c r="P3980" s="10">
        <f t="shared" si="187"/>
        <v>41975.642974537041</v>
      </c>
      <c r="Q3980">
        <f t="shared" si="188"/>
        <v>2014</v>
      </c>
      <c r="R3980" t="s">
        <v>8348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 s="12">
        <v>1427659200</v>
      </c>
      <c r="J3981" s="12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186"/>
        <v>42092.833333333328</v>
      </c>
      <c r="P3981" s="10">
        <f t="shared" si="187"/>
        <v>42069.903437500005</v>
      </c>
      <c r="Q3981">
        <f t="shared" si="188"/>
        <v>2015</v>
      </c>
      <c r="R3981" t="s">
        <v>8348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 s="12">
        <v>1404570147</v>
      </c>
      <c r="J3982" s="1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186"/>
        <v>41825.598923611113</v>
      </c>
      <c r="P3982" s="10">
        <f t="shared" si="187"/>
        <v>41795.598923611113</v>
      </c>
      <c r="Q3982">
        <f t="shared" si="188"/>
        <v>2014</v>
      </c>
      <c r="R3982" t="s">
        <v>8348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 s="12">
        <v>1468729149</v>
      </c>
      <c r="J3983" s="12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186"/>
        <v>42568.179965277777</v>
      </c>
      <c r="P3983" s="10">
        <f t="shared" si="187"/>
        <v>42508.179965277777</v>
      </c>
      <c r="Q3983">
        <f t="shared" si="188"/>
        <v>2016</v>
      </c>
      <c r="R3983" t="s">
        <v>8348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 s="12">
        <v>1436297180</v>
      </c>
      <c r="J3984" s="12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186"/>
        <v>42192.809953703705</v>
      </c>
      <c r="P3984" s="10">
        <f t="shared" si="187"/>
        <v>42132.809953703705</v>
      </c>
      <c r="Q3984">
        <f t="shared" si="188"/>
        <v>2015</v>
      </c>
      <c r="R3984" t="s">
        <v>8348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 s="12">
        <v>1400569140</v>
      </c>
      <c r="J3985" s="12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186"/>
        <v>41779.290972222225</v>
      </c>
      <c r="P3985" s="10">
        <f t="shared" si="187"/>
        <v>41747.86986111111</v>
      </c>
      <c r="Q3985">
        <f t="shared" si="188"/>
        <v>2014</v>
      </c>
      <c r="R3985" t="s">
        <v>8348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 s="12">
        <v>1415404800</v>
      </c>
      <c r="J3986" s="12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186"/>
        <v>41951</v>
      </c>
      <c r="P3986" s="10">
        <f t="shared" si="187"/>
        <v>41920.963472222225</v>
      </c>
      <c r="Q3986">
        <f t="shared" si="188"/>
        <v>2014</v>
      </c>
      <c r="R3986" t="s">
        <v>8348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 s="12">
        <v>1456002300</v>
      </c>
      <c r="J3987" s="12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186"/>
        <v>42420.878472222219</v>
      </c>
      <c r="P3987" s="10">
        <f t="shared" si="187"/>
        <v>42399.707407407404</v>
      </c>
      <c r="Q3987">
        <f t="shared" si="188"/>
        <v>2016</v>
      </c>
      <c r="R3987" t="s">
        <v>8348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 s="12">
        <v>1462539840</v>
      </c>
      <c r="J3988" s="12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186"/>
        <v>42496.544444444444</v>
      </c>
      <c r="P3988" s="10">
        <f t="shared" si="187"/>
        <v>42467.548541666663</v>
      </c>
      <c r="Q3988">
        <f t="shared" si="188"/>
        <v>2016</v>
      </c>
      <c r="R3988" t="s">
        <v>8348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 s="12">
        <v>1400278290</v>
      </c>
      <c r="J3989" s="12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186"/>
        <v>41775.92465277778</v>
      </c>
      <c r="P3989" s="10">
        <f t="shared" si="187"/>
        <v>41765.92465277778</v>
      </c>
      <c r="Q3989">
        <f t="shared" si="188"/>
        <v>2014</v>
      </c>
      <c r="R3989" t="s">
        <v>8348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 s="12">
        <v>1440813413</v>
      </c>
      <c r="J3990" s="12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186"/>
        <v>42245.08116898148</v>
      </c>
      <c r="P3990" s="10">
        <f t="shared" si="187"/>
        <v>42230.08116898148</v>
      </c>
      <c r="Q3990">
        <f t="shared" si="188"/>
        <v>2015</v>
      </c>
      <c r="R3990" t="s">
        <v>8348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 s="12">
        <v>1447009181</v>
      </c>
      <c r="J3991" s="12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186"/>
        <v>42316.791446759264</v>
      </c>
      <c r="P3991" s="10">
        <f t="shared" si="187"/>
        <v>42286.749780092592</v>
      </c>
      <c r="Q3991">
        <f t="shared" si="188"/>
        <v>2015</v>
      </c>
      <c r="R3991" t="s">
        <v>8348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 s="12">
        <v>1456934893</v>
      </c>
      <c r="J3992" s="1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186"/>
        <v>42431.672372685185</v>
      </c>
      <c r="P3992" s="10">
        <f t="shared" si="187"/>
        <v>42401.672372685185</v>
      </c>
      <c r="Q3992">
        <f t="shared" si="188"/>
        <v>2016</v>
      </c>
      <c r="R3992" t="s">
        <v>8348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 s="12">
        <v>1433086082</v>
      </c>
      <c r="J3993" s="12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186"/>
        <v>42155.644467592589</v>
      </c>
      <c r="P3993" s="10">
        <f t="shared" si="187"/>
        <v>42125.644467592589</v>
      </c>
      <c r="Q3993">
        <f t="shared" si="188"/>
        <v>2015</v>
      </c>
      <c r="R3993" t="s">
        <v>8348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 s="12">
        <v>1449876859</v>
      </c>
      <c r="J3994" s="12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186"/>
        <v>42349.982164351852</v>
      </c>
      <c r="P3994" s="10">
        <f t="shared" si="187"/>
        <v>42289.94049768518</v>
      </c>
      <c r="Q3994">
        <f t="shared" si="188"/>
        <v>2015</v>
      </c>
      <c r="R3994" t="s">
        <v>8348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 s="12">
        <v>1431549912</v>
      </c>
      <c r="J3995" s="12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186"/>
        <v>42137.864722222221</v>
      </c>
      <c r="P3995" s="10">
        <f t="shared" si="187"/>
        <v>42107.864722222221</v>
      </c>
      <c r="Q3995">
        <f t="shared" si="188"/>
        <v>2015</v>
      </c>
      <c r="R3995" t="s">
        <v>8348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 s="12">
        <v>1405761690</v>
      </c>
      <c r="J3996" s="12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186"/>
        <v>41839.389930555553</v>
      </c>
      <c r="P3996" s="10">
        <f t="shared" si="187"/>
        <v>41809.389930555553</v>
      </c>
      <c r="Q3996">
        <f t="shared" si="188"/>
        <v>2014</v>
      </c>
      <c r="R3996" t="s">
        <v>8348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 s="12">
        <v>1423913220</v>
      </c>
      <c r="J3997" s="12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186"/>
        <v>42049.477083333331</v>
      </c>
      <c r="P3997" s="10">
        <f t="shared" si="187"/>
        <v>42019.683761574073</v>
      </c>
      <c r="Q3997">
        <f t="shared" si="188"/>
        <v>2015</v>
      </c>
      <c r="R3997" t="s">
        <v>8348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 s="12">
        <v>1416499440</v>
      </c>
      <c r="J3998" s="12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186"/>
        <v>41963.669444444444</v>
      </c>
      <c r="P3998" s="10">
        <f t="shared" si="187"/>
        <v>41950.266944444447</v>
      </c>
      <c r="Q3998">
        <f t="shared" si="188"/>
        <v>2014</v>
      </c>
      <c r="R3998" t="s">
        <v>8348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 s="12">
        <v>1428222221</v>
      </c>
      <c r="J3999" s="12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186"/>
        <v>42099.349780092598</v>
      </c>
      <c r="P3999" s="10">
        <f t="shared" si="187"/>
        <v>42069.391446759255</v>
      </c>
      <c r="Q3999">
        <f t="shared" si="188"/>
        <v>2015</v>
      </c>
      <c r="R3999" t="s">
        <v>8348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 s="12">
        <v>1427580426</v>
      </c>
      <c r="J4000" s="12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186"/>
        <v>42091.921597222223</v>
      </c>
      <c r="P4000" s="10">
        <f t="shared" si="187"/>
        <v>42061.963263888887</v>
      </c>
      <c r="Q4000">
        <f t="shared" si="188"/>
        <v>2015</v>
      </c>
      <c r="R4000" t="s">
        <v>8348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 s="12">
        <v>1409514709</v>
      </c>
      <c r="J4001" s="12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186"/>
        <v>41882.827650462961</v>
      </c>
      <c r="P4001" s="10">
        <f t="shared" si="187"/>
        <v>41842.828680555554</v>
      </c>
      <c r="Q4001">
        <f t="shared" si="188"/>
        <v>2014</v>
      </c>
      <c r="R4001" t="s">
        <v>8348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 s="12">
        <v>1462631358</v>
      </c>
      <c r="J4002" s="1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186"/>
        <v>42497.603680555556</v>
      </c>
      <c r="P4002" s="10">
        <f t="shared" si="187"/>
        <v>42437.64534722222</v>
      </c>
      <c r="Q4002">
        <f t="shared" si="188"/>
        <v>2016</v>
      </c>
      <c r="R4002" t="s">
        <v>8348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 s="12">
        <v>1488394800</v>
      </c>
      <c r="J4003" s="12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186"/>
        <v>42795.791666666672</v>
      </c>
      <c r="P4003" s="10">
        <f t="shared" si="187"/>
        <v>42775.964212962965</v>
      </c>
      <c r="Q4003">
        <f t="shared" si="188"/>
        <v>2017</v>
      </c>
      <c r="R4003" t="s">
        <v>8348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 s="12">
        <v>1411779761</v>
      </c>
      <c r="J4004" s="12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186"/>
        <v>41909.043530092589</v>
      </c>
      <c r="P4004" s="10">
        <f t="shared" si="187"/>
        <v>41879.043530092589</v>
      </c>
      <c r="Q4004">
        <f t="shared" si="188"/>
        <v>2014</v>
      </c>
      <c r="R4004" t="s">
        <v>8348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 s="12">
        <v>1424009147</v>
      </c>
      <c r="J4005" s="12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186"/>
        <v>42050.587349537032</v>
      </c>
      <c r="P4005" s="10">
        <f t="shared" si="187"/>
        <v>42020.587349537032</v>
      </c>
      <c r="Q4005">
        <f t="shared" si="188"/>
        <v>2015</v>
      </c>
      <c r="R4005" t="s">
        <v>8348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 s="12">
        <v>1412740457</v>
      </c>
      <c r="J4006" s="12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186"/>
        <v>41920.16269675926</v>
      </c>
      <c r="P4006" s="10">
        <f t="shared" si="187"/>
        <v>41890.16269675926</v>
      </c>
      <c r="Q4006">
        <f t="shared" si="188"/>
        <v>2014</v>
      </c>
      <c r="R4006" t="s">
        <v>8348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 s="12">
        <v>1413832985</v>
      </c>
      <c r="J4007" s="12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186"/>
        <v>41932.807696759257</v>
      </c>
      <c r="P4007" s="10">
        <f t="shared" si="187"/>
        <v>41872.807696759257</v>
      </c>
      <c r="Q4007">
        <f t="shared" si="188"/>
        <v>2014</v>
      </c>
      <c r="R4007" t="s">
        <v>8348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 s="12">
        <v>1455647587</v>
      </c>
      <c r="J4008" s="12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186"/>
        <v>42416.772997685184</v>
      </c>
      <c r="P4008" s="10">
        <f t="shared" si="187"/>
        <v>42391.772997685184</v>
      </c>
      <c r="Q4008">
        <f t="shared" si="188"/>
        <v>2016</v>
      </c>
      <c r="R4008" t="s">
        <v>8348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 s="12">
        <v>1409070480</v>
      </c>
      <c r="J4009" s="12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186"/>
        <v>41877.686111111107</v>
      </c>
      <c r="P4009" s="10">
        <f t="shared" si="187"/>
        <v>41848.772928240738</v>
      </c>
      <c r="Q4009">
        <f t="shared" si="188"/>
        <v>2014</v>
      </c>
      <c r="R4009" t="s">
        <v>8348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 s="12">
        <v>1437606507</v>
      </c>
      <c r="J4010" s="12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186"/>
        <v>42207.964201388888</v>
      </c>
      <c r="P4010" s="10">
        <f t="shared" si="187"/>
        <v>42177.964201388888</v>
      </c>
      <c r="Q4010">
        <f t="shared" si="188"/>
        <v>2015</v>
      </c>
      <c r="R4010" t="s">
        <v>8348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 s="12">
        <v>1410281360</v>
      </c>
      <c r="J4011" s="12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186"/>
        <v>41891.700925925928</v>
      </c>
      <c r="P4011" s="10">
        <f t="shared" si="187"/>
        <v>41851.700925925928</v>
      </c>
      <c r="Q4011">
        <f t="shared" si="188"/>
        <v>2014</v>
      </c>
      <c r="R4011" t="s">
        <v>8348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 s="12">
        <v>1414348166</v>
      </c>
      <c r="J4012" s="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186"/>
        <v>41938.770439814813</v>
      </c>
      <c r="P4012" s="10">
        <f t="shared" si="187"/>
        <v>41921.770439814813</v>
      </c>
      <c r="Q4012">
        <f t="shared" si="188"/>
        <v>2014</v>
      </c>
      <c r="R4012" t="s">
        <v>8348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 s="12">
        <v>1422450278</v>
      </c>
      <c r="J4013" s="12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186"/>
        <v>42032.54488425926</v>
      </c>
      <c r="P4013" s="10">
        <f t="shared" si="187"/>
        <v>42002.54488425926</v>
      </c>
      <c r="Q4013">
        <f t="shared" si="188"/>
        <v>2014</v>
      </c>
      <c r="R4013" t="s">
        <v>8348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 s="12">
        <v>1430571849</v>
      </c>
      <c r="J4014" s="12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186"/>
        <v>42126.544548611113</v>
      </c>
      <c r="P4014" s="10">
        <f t="shared" si="187"/>
        <v>42096.544548611113</v>
      </c>
      <c r="Q4014">
        <f t="shared" si="188"/>
        <v>2015</v>
      </c>
      <c r="R4014" t="s">
        <v>8348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 s="12">
        <v>1424070823</v>
      </c>
      <c r="J4015" s="12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186"/>
        <v>42051.301192129627</v>
      </c>
      <c r="P4015" s="10">
        <f t="shared" si="187"/>
        <v>42021.301192129627</v>
      </c>
      <c r="Q4015">
        <f t="shared" si="188"/>
        <v>2015</v>
      </c>
      <c r="R4015" t="s">
        <v>8348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 s="12">
        <v>1457157269</v>
      </c>
      <c r="J4016" s="12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186"/>
        <v>42434.246168981481</v>
      </c>
      <c r="P4016" s="10">
        <f t="shared" si="187"/>
        <v>42419.246168981481</v>
      </c>
      <c r="Q4016">
        <f t="shared" si="188"/>
        <v>2016</v>
      </c>
      <c r="R4016" t="s">
        <v>8348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 s="12">
        <v>1437331463</v>
      </c>
      <c r="J4017" s="12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186"/>
        <v>42204.780821759261</v>
      </c>
      <c r="P4017" s="10">
        <f t="shared" si="187"/>
        <v>42174.780821759261</v>
      </c>
      <c r="Q4017">
        <f t="shared" si="188"/>
        <v>2015</v>
      </c>
      <c r="R4017" t="s">
        <v>8348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 s="12">
        <v>1410987400</v>
      </c>
      <c r="J4018" s="12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186"/>
        <v>41899.872685185182</v>
      </c>
      <c r="P4018" s="10">
        <f t="shared" si="187"/>
        <v>41869.872685185182</v>
      </c>
      <c r="Q4018">
        <f t="shared" si="188"/>
        <v>2014</v>
      </c>
      <c r="R4018" t="s">
        <v>8348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 s="12">
        <v>1409846874</v>
      </c>
      <c r="J4019" s="12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186"/>
        <v>41886.672152777777</v>
      </c>
      <c r="P4019" s="10">
        <f t="shared" si="187"/>
        <v>41856.672152777777</v>
      </c>
      <c r="Q4019">
        <f t="shared" si="188"/>
        <v>2014</v>
      </c>
      <c r="R4019" t="s">
        <v>8348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 s="12">
        <v>1475877108</v>
      </c>
      <c r="J4020" s="12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186"/>
        <v>42650.91097222222</v>
      </c>
      <c r="P4020" s="10">
        <f t="shared" si="187"/>
        <v>42620.91097222222</v>
      </c>
      <c r="Q4020">
        <f t="shared" si="188"/>
        <v>2016</v>
      </c>
      <c r="R4020" t="s">
        <v>8348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 s="12">
        <v>1460737680</v>
      </c>
      <c r="J4021" s="12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186"/>
        <v>42475.686111111107</v>
      </c>
      <c r="P4021" s="10">
        <f t="shared" si="187"/>
        <v>42417.675879629634</v>
      </c>
      <c r="Q4021">
        <f t="shared" si="188"/>
        <v>2016</v>
      </c>
      <c r="R4021" t="s">
        <v>8348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 s="12">
        <v>1427168099</v>
      </c>
      <c r="J4022" s="1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186"/>
        <v>42087.149293981478</v>
      </c>
      <c r="P4022" s="10">
        <f t="shared" si="187"/>
        <v>42057.190960648149</v>
      </c>
      <c r="Q4022">
        <f t="shared" si="188"/>
        <v>2015</v>
      </c>
      <c r="R4022" t="s">
        <v>8348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 s="12">
        <v>1414360358</v>
      </c>
      <c r="J4023" s="12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186"/>
        <v>41938.911550925928</v>
      </c>
      <c r="P4023" s="10">
        <f t="shared" si="187"/>
        <v>41878.911550925928</v>
      </c>
      <c r="Q4023">
        <f t="shared" si="188"/>
        <v>2014</v>
      </c>
      <c r="R4023" t="s">
        <v>8348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 s="12">
        <v>1422759240</v>
      </c>
      <c r="J4024" s="12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186"/>
        <v>42036.120833333334</v>
      </c>
      <c r="P4024" s="10">
        <f t="shared" si="187"/>
        <v>41990.584108796298</v>
      </c>
      <c r="Q4024">
        <f t="shared" si="188"/>
        <v>2014</v>
      </c>
      <c r="R4024" t="s">
        <v>8348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 s="12">
        <v>1458860363</v>
      </c>
      <c r="J4025" s="12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186"/>
        <v>42453.957905092597</v>
      </c>
      <c r="P4025" s="10">
        <f t="shared" si="187"/>
        <v>42408.999571759261</v>
      </c>
      <c r="Q4025">
        <f t="shared" si="188"/>
        <v>2016</v>
      </c>
      <c r="R4025" t="s">
        <v>8348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 s="12">
        <v>1441037097</v>
      </c>
      <c r="J4026" s="12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186"/>
        <v>42247.670104166667</v>
      </c>
      <c r="P4026" s="10">
        <f t="shared" si="187"/>
        <v>42217.670104166667</v>
      </c>
      <c r="Q4026">
        <f t="shared" si="188"/>
        <v>2015</v>
      </c>
      <c r="R4026" t="s">
        <v>8348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 s="12">
        <v>1437889336</v>
      </c>
      <c r="J4027" s="12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186"/>
        <v>42211.237685185188</v>
      </c>
      <c r="P4027" s="10">
        <f t="shared" si="187"/>
        <v>42151.237685185188</v>
      </c>
      <c r="Q4027">
        <f t="shared" si="188"/>
        <v>2015</v>
      </c>
      <c r="R4027" t="s">
        <v>8348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 s="12">
        <v>1449247439</v>
      </c>
      <c r="J4028" s="12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186"/>
        <v>42342.697210648148</v>
      </c>
      <c r="P4028" s="10">
        <f t="shared" si="187"/>
        <v>42282.655543981484</v>
      </c>
      <c r="Q4028">
        <f t="shared" si="188"/>
        <v>2015</v>
      </c>
      <c r="R4028" t="s">
        <v>8348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 s="12">
        <v>1487811600</v>
      </c>
      <c r="J4029" s="12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186"/>
        <v>42789.041666666672</v>
      </c>
      <c r="P4029" s="10">
        <f t="shared" si="187"/>
        <v>42768.97084490741</v>
      </c>
      <c r="Q4029">
        <f t="shared" si="188"/>
        <v>2017</v>
      </c>
      <c r="R4029" t="s">
        <v>8348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 s="12">
        <v>1402007500</v>
      </c>
      <c r="J4030" s="12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186"/>
        <v>41795.938657407409</v>
      </c>
      <c r="P4030" s="10">
        <f t="shared" si="187"/>
        <v>41765.938657407409</v>
      </c>
      <c r="Q4030">
        <f t="shared" si="188"/>
        <v>2014</v>
      </c>
      <c r="R4030" t="s">
        <v>8348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 s="12">
        <v>1450053370</v>
      </c>
      <c r="J4031" s="12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186"/>
        <v>42352.02511574074</v>
      </c>
      <c r="P4031" s="10">
        <f t="shared" si="187"/>
        <v>42322.02511574074</v>
      </c>
      <c r="Q4031">
        <f t="shared" si="188"/>
        <v>2015</v>
      </c>
      <c r="R4031" t="s">
        <v>8348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 s="12">
        <v>1454525340</v>
      </c>
      <c r="J4032" s="1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186"/>
        <v>42403.78402777778</v>
      </c>
      <c r="P4032" s="10">
        <f t="shared" si="187"/>
        <v>42374.655081018514</v>
      </c>
      <c r="Q4032">
        <f t="shared" si="188"/>
        <v>2016</v>
      </c>
      <c r="R4032" t="s">
        <v>8348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 s="12">
        <v>1418914964</v>
      </c>
      <c r="J4033" s="12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186"/>
        <v>41991.626898148148</v>
      </c>
      <c r="P4033" s="10">
        <f t="shared" si="187"/>
        <v>41941.585231481484</v>
      </c>
      <c r="Q4033">
        <f t="shared" si="188"/>
        <v>2014</v>
      </c>
      <c r="R4033" t="s">
        <v>8348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 s="12">
        <v>1450211116</v>
      </c>
      <c r="J4034" s="12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186"/>
        <v>42353.85087962963</v>
      </c>
      <c r="P4034" s="10">
        <f t="shared" si="187"/>
        <v>42293.809212962966</v>
      </c>
      <c r="Q4034">
        <f t="shared" si="188"/>
        <v>2015</v>
      </c>
      <c r="R4034" t="s">
        <v>8348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 s="12">
        <v>1475398800</v>
      </c>
      <c r="J4035" s="12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189">DATE(1970,1,1)+I4035/86400</f>
        <v>42645.375</v>
      </c>
      <c r="P4035" s="10">
        <f t="shared" ref="P4035:P4098" si="190">DATE(1970,1,1)+J4035/86400</f>
        <v>42614.268796296295</v>
      </c>
      <c r="Q4035">
        <f t="shared" ref="Q4035:Q4098" si="191">YEAR(P:P)</f>
        <v>2016</v>
      </c>
      <c r="R4035" t="s">
        <v>8348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 s="12">
        <v>1428097450</v>
      </c>
      <c r="J4036" s="12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189"/>
        <v>42097.905671296292</v>
      </c>
      <c r="P4036" s="10">
        <f t="shared" si="190"/>
        <v>42067.947337962964</v>
      </c>
      <c r="Q4036">
        <f t="shared" si="191"/>
        <v>2015</v>
      </c>
      <c r="R4036" t="s">
        <v>8348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 s="12">
        <v>1413925887</v>
      </c>
      <c r="J4037" s="12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189"/>
        <v>41933.882951388892</v>
      </c>
      <c r="P4037" s="10">
        <f t="shared" si="190"/>
        <v>41903.882951388892</v>
      </c>
      <c r="Q4037">
        <f t="shared" si="191"/>
        <v>2014</v>
      </c>
      <c r="R4037" t="s">
        <v>8348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 s="12">
        <v>1404253800</v>
      </c>
      <c r="J4038" s="12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189"/>
        <v>41821.9375</v>
      </c>
      <c r="P4038" s="10">
        <f t="shared" si="190"/>
        <v>41804.937083333338</v>
      </c>
      <c r="Q4038">
        <f t="shared" si="191"/>
        <v>2014</v>
      </c>
      <c r="R4038" t="s">
        <v>8348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 s="12">
        <v>1464099900</v>
      </c>
      <c r="J4039" s="12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189"/>
        <v>42514.600694444445</v>
      </c>
      <c r="P4039" s="10">
        <f t="shared" si="190"/>
        <v>42497.070775462962</v>
      </c>
      <c r="Q4039">
        <f t="shared" si="191"/>
        <v>2016</v>
      </c>
      <c r="R4039" t="s">
        <v>8348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 s="12">
        <v>1413573010</v>
      </c>
      <c r="J4040" s="12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189"/>
        <v>41929.798726851848</v>
      </c>
      <c r="P4040" s="10">
        <f t="shared" si="190"/>
        <v>41869.798726851848</v>
      </c>
      <c r="Q4040">
        <f t="shared" si="191"/>
        <v>2014</v>
      </c>
      <c r="R4040" t="s">
        <v>8348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 s="12">
        <v>1448949540</v>
      </c>
      <c r="J4041" s="12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189"/>
        <v>42339.249305555553</v>
      </c>
      <c r="P4041" s="10">
        <f t="shared" si="190"/>
        <v>42305.670914351853</v>
      </c>
      <c r="Q4041">
        <f t="shared" si="191"/>
        <v>2015</v>
      </c>
      <c r="R4041" t="s">
        <v>8348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 s="12">
        <v>1437188400</v>
      </c>
      <c r="J4042" s="1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189"/>
        <v>42203.125</v>
      </c>
      <c r="P4042" s="10">
        <f t="shared" si="190"/>
        <v>42144.231527777782</v>
      </c>
      <c r="Q4042">
        <f t="shared" si="191"/>
        <v>2015</v>
      </c>
      <c r="R4042" t="s">
        <v>8348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 s="12">
        <v>1473160954</v>
      </c>
      <c r="J4043" s="12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189"/>
        <v>42619.474004629628</v>
      </c>
      <c r="P4043" s="10">
        <f t="shared" si="190"/>
        <v>42559.474004629628</v>
      </c>
      <c r="Q4043">
        <f t="shared" si="191"/>
        <v>2016</v>
      </c>
      <c r="R4043" t="s">
        <v>8348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 s="12">
        <v>1421781360</v>
      </c>
      <c r="J4044" s="12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189"/>
        <v>42024.802777777775</v>
      </c>
      <c r="P4044" s="10">
        <f t="shared" si="190"/>
        <v>41995.084074074075</v>
      </c>
      <c r="Q4044">
        <f t="shared" si="191"/>
        <v>2014</v>
      </c>
      <c r="R4044" t="s">
        <v>8348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 s="12">
        <v>1416524325</v>
      </c>
      <c r="J4045" s="12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189"/>
        <v>41963.957465277781</v>
      </c>
      <c r="P4045" s="10">
        <f t="shared" si="190"/>
        <v>41948.957465277781</v>
      </c>
      <c r="Q4045">
        <f t="shared" si="191"/>
        <v>2014</v>
      </c>
      <c r="R4045" t="s">
        <v>8348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 s="12">
        <v>1428642000</v>
      </c>
      <c r="J4046" s="12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189"/>
        <v>42104.208333333328</v>
      </c>
      <c r="P4046" s="10">
        <f t="shared" si="190"/>
        <v>42074.219699074078</v>
      </c>
      <c r="Q4046">
        <f t="shared" si="191"/>
        <v>2015</v>
      </c>
      <c r="R4046" t="s">
        <v>8348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 s="12">
        <v>1408596589</v>
      </c>
      <c r="J4047" s="12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189"/>
        <v>41872.201261574075</v>
      </c>
      <c r="P4047" s="10">
        <f t="shared" si="190"/>
        <v>41842.201261574075</v>
      </c>
      <c r="Q4047">
        <f t="shared" si="191"/>
        <v>2014</v>
      </c>
      <c r="R4047" t="s">
        <v>8348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 s="12">
        <v>1413992210</v>
      </c>
      <c r="J4048" s="12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189"/>
        <v>41934.650578703702</v>
      </c>
      <c r="P4048" s="10">
        <f t="shared" si="190"/>
        <v>41904.650578703702</v>
      </c>
      <c r="Q4048">
        <f t="shared" si="191"/>
        <v>2014</v>
      </c>
      <c r="R4048" t="s">
        <v>8348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 s="12">
        <v>1420938000</v>
      </c>
      <c r="J4049" s="12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189"/>
        <v>42015.041666666672</v>
      </c>
      <c r="P4049" s="10">
        <f t="shared" si="190"/>
        <v>41991.022488425922</v>
      </c>
      <c r="Q4049">
        <f t="shared" si="191"/>
        <v>2014</v>
      </c>
      <c r="R4049" t="s">
        <v>8348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 s="12">
        <v>1460373187</v>
      </c>
      <c r="J4050" s="12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189"/>
        <v>42471.467442129629</v>
      </c>
      <c r="P4050" s="10">
        <f t="shared" si="190"/>
        <v>42436.509108796294</v>
      </c>
      <c r="Q4050">
        <f t="shared" si="191"/>
        <v>2016</v>
      </c>
      <c r="R4050" t="s">
        <v>8348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 s="12">
        <v>1436914815</v>
      </c>
      <c r="J4051" s="12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189"/>
        <v>42199.958506944444</v>
      </c>
      <c r="P4051" s="10">
        <f t="shared" si="190"/>
        <v>42169.958506944444</v>
      </c>
      <c r="Q4051">
        <f t="shared" si="191"/>
        <v>2015</v>
      </c>
      <c r="R4051" t="s">
        <v>8348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 s="12">
        <v>1414077391</v>
      </c>
      <c r="J4052" s="1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189"/>
        <v>41935.636469907404</v>
      </c>
      <c r="P4052" s="10">
        <f t="shared" si="190"/>
        <v>41905.636469907404</v>
      </c>
      <c r="Q4052">
        <f t="shared" si="191"/>
        <v>2014</v>
      </c>
      <c r="R4052" t="s">
        <v>8348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 s="12">
        <v>1399618380</v>
      </c>
      <c r="J4053" s="12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189"/>
        <v>41768.286805555559</v>
      </c>
      <c r="P4053" s="10">
        <f t="shared" si="190"/>
        <v>41761.810150462959</v>
      </c>
      <c r="Q4053">
        <f t="shared" si="191"/>
        <v>2014</v>
      </c>
      <c r="R4053" t="s">
        <v>8348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 s="12">
        <v>1413234316</v>
      </c>
      <c r="J4054" s="12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189"/>
        <v>41925.878657407404</v>
      </c>
      <c r="P4054" s="10">
        <f t="shared" si="190"/>
        <v>41865.878657407404</v>
      </c>
      <c r="Q4054">
        <f t="shared" si="191"/>
        <v>2014</v>
      </c>
      <c r="R4054" t="s">
        <v>8348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 s="12">
        <v>1416081600</v>
      </c>
      <c r="J4055" s="12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189"/>
        <v>41958.833333333328</v>
      </c>
      <c r="P4055" s="10">
        <f t="shared" si="190"/>
        <v>41928.690138888887</v>
      </c>
      <c r="Q4055">
        <f t="shared" si="191"/>
        <v>2014</v>
      </c>
      <c r="R4055" t="s">
        <v>8348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 s="12">
        <v>1475294400</v>
      </c>
      <c r="J4056" s="12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189"/>
        <v>42644.166666666672</v>
      </c>
      <c r="P4056" s="10">
        <f t="shared" si="190"/>
        <v>42613.841261574074</v>
      </c>
      <c r="Q4056">
        <f t="shared" si="191"/>
        <v>2016</v>
      </c>
      <c r="R4056" t="s">
        <v>8348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 s="12">
        <v>1403192031</v>
      </c>
      <c r="J4057" s="12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189"/>
        <v>41809.648506944446</v>
      </c>
      <c r="P4057" s="10">
        <f t="shared" si="190"/>
        <v>41779.648506944446</v>
      </c>
      <c r="Q4057">
        <f t="shared" si="191"/>
        <v>2014</v>
      </c>
      <c r="R4057" t="s">
        <v>8348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 s="12">
        <v>1467575940</v>
      </c>
      <c r="J4058" s="12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189"/>
        <v>42554.832638888889</v>
      </c>
      <c r="P4058" s="10">
        <f t="shared" si="190"/>
        <v>42534.933321759258</v>
      </c>
      <c r="Q4058">
        <f t="shared" si="191"/>
        <v>2016</v>
      </c>
      <c r="R4058" t="s">
        <v>8348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 s="12">
        <v>1448492400</v>
      </c>
      <c r="J4059" s="12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189"/>
        <v>42333.958333333328</v>
      </c>
      <c r="P4059" s="10">
        <f t="shared" si="190"/>
        <v>42310.968518518523</v>
      </c>
      <c r="Q4059">
        <f t="shared" si="191"/>
        <v>2015</v>
      </c>
      <c r="R4059" t="s">
        <v>8348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 s="12">
        <v>1459483140</v>
      </c>
      <c r="J4060" s="12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189"/>
        <v>42461.165972222225</v>
      </c>
      <c r="P4060" s="10">
        <f t="shared" si="190"/>
        <v>42446.060694444444</v>
      </c>
      <c r="Q4060">
        <f t="shared" si="191"/>
        <v>2016</v>
      </c>
      <c r="R4060" t="s">
        <v>8348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 s="12">
        <v>1410836400</v>
      </c>
      <c r="J4061" s="12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189"/>
        <v>41898.125</v>
      </c>
      <c r="P4061" s="10">
        <f t="shared" si="190"/>
        <v>41866.640648148146</v>
      </c>
      <c r="Q4061">
        <f t="shared" si="191"/>
        <v>2014</v>
      </c>
      <c r="R4061" t="s">
        <v>8348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 s="12">
        <v>1403539200</v>
      </c>
      <c r="J4062" s="1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189"/>
        <v>41813.666666666664</v>
      </c>
      <c r="P4062" s="10">
        <f t="shared" si="190"/>
        <v>41779.695092592592</v>
      </c>
      <c r="Q4062">
        <f t="shared" si="191"/>
        <v>2014</v>
      </c>
      <c r="R4062" t="s">
        <v>8348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 s="12">
        <v>1461205423</v>
      </c>
      <c r="J4063" s="12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189"/>
        <v>42481.099803240737</v>
      </c>
      <c r="P4063" s="10">
        <f t="shared" si="190"/>
        <v>42421.141469907408</v>
      </c>
      <c r="Q4063">
        <f t="shared" si="191"/>
        <v>2016</v>
      </c>
      <c r="R4063" t="s">
        <v>8348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 s="12">
        <v>1467481468</v>
      </c>
      <c r="J4064" s="12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189"/>
        <v>42553.739212962959</v>
      </c>
      <c r="P4064" s="10">
        <f t="shared" si="190"/>
        <v>42523.739212962959</v>
      </c>
      <c r="Q4064">
        <f t="shared" si="191"/>
        <v>2016</v>
      </c>
      <c r="R4064" t="s">
        <v>8348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 s="12">
        <v>1403886084</v>
      </c>
      <c r="J4065" s="12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189"/>
        <v>41817.681527777779</v>
      </c>
      <c r="P4065" s="10">
        <f t="shared" si="190"/>
        <v>41787.681527777779</v>
      </c>
      <c r="Q4065">
        <f t="shared" si="191"/>
        <v>2014</v>
      </c>
      <c r="R4065" t="s">
        <v>8348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 s="12">
        <v>1430316426</v>
      </c>
      <c r="J4066" s="12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189"/>
        <v>42123.588263888887</v>
      </c>
      <c r="P4066" s="10">
        <f t="shared" si="190"/>
        <v>42093.588263888887</v>
      </c>
      <c r="Q4066">
        <f t="shared" si="191"/>
        <v>2015</v>
      </c>
      <c r="R4066" t="s">
        <v>8348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 s="12">
        <v>1407883811</v>
      </c>
      <c r="J4067" s="12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189"/>
        <v>41863.951516203706</v>
      </c>
      <c r="P4067" s="10">
        <f t="shared" si="190"/>
        <v>41833.951516203706</v>
      </c>
      <c r="Q4067">
        <f t="shared" si="191"/>
        <v>2014</v>
      </c>
      <c r="R4067" t="s">
        <v>8348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 s="12">
        <v>1463619388</v>
      </c>
      <c r="J4068" s="12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189"/>
        <v>42509.039212962962</v>
      </c>
      <c r="P4068" s="10">
        <f t="shared" si="190"/>
        <v>42479.039212962962</v>
      </c>
      <c r="Q4068">
        <f t="shared" si="191"/>
        <v>2016</v>
      </c>
      <c r="R4068" t="s">
        <v>8348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 s="12">
        <v>1443408550</v>
      </c>
      <c r="J4069" s="12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189"/>
        <v>42275.117476851854</v>
      </c>
      <c r="P4069" s="10">
        <f t="shared" si="190"/>
        <v>42235.117476851854</v>
      </c>
      <c r="Q4069">
        <f t="shared" si="191"/>
        <v>2015</v>
      </c>
      <c r="R4069" t="s">
        <v>8348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 s="12">
        <v>1484348700</v>
      </c>
      <c r="J4070" s="12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189"/>
        <v>42748.961805555555</v>
      </c>
      <c r="P4070" s="10">
        <f t="shared" si="190"/>
        <v>42718.963599537034</v>
      </c>
      <c r="Q4070">
        <f t="shared" si="191"/>
        <v>2016</v>
      </c>
      <c r="R4070" t="s">
        <v>8348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 s="12">
        <v>1425124800</v>
      </c>
      <c r="J4071" s="12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189"/>
        <v>42063.5</v>
      </c>
      <c r="P4071" s="10">
        <f t="shared" si="190"/>
        <v>42022.661527777775</v>
      </c>
      <c r="Q4071">
        <f t="shared" si="191"/>
        <v>2015</v>
      </c>
      <c r="R4071" t="s">
        <v>8348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 s="12">
        <v>1425178800</v>
      </c>
      <c r="J4072" s="1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189"/>
        <v>42064.125</v>
      </c>
      <c r="P4072" s="10">
        <f t="shared" si="190"/>
        <v>42031.666898148149</v>
      </c>
      <c r="Q4072">
        <f t="shared" si="191"/>
        <v>2015</v>
      </c>
      <c r="R4072" t="s">
        <v>8348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 s="12">
        <v>1482779931</v>
      </c>
      <c r="J4073" s="12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189"/>
        <v>42730.804756944446</v>
      </c>
      <c r="P4073" s="10">
        <f t="shared" si="190"/>
        <v>42700.804756944446</v>
      </c>
      <c r="Q4073">
        <f t="shared" si="191"/>
        <v>2016</v>
      </c>
      <c r="R4073" t="s">
        <v>8348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 s="12">
        <v>1408646111</v>
      </c>
      <c r="J4074" s="12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189"/>
        <v>41872.77443287037</v>
      </c>
      <c r="P4074" s="10">
        <f t="shared" si="190"/>
        <v>41812.77443287037</v>
      </c>
      <c r="Q4074">
        <f t="shared" si="191"/>
        <v>2014</v>
      </c>
      <c r="R4074" t="s">
        <v>8348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 s="12">
        <v>1431144000</v>
      </c>
      <c r="J4075" s="12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189"/>
        <v>42133.166666666672</v>
      </c>
      <c r="P4075" s="10">
        <f t="shared" si="190"/>
        <v>42078.345208333332</v>
      </c>
      <c r="Q4075">
        <f t="shared" si="191"/>
        <v>2015</v>
      </c>
      <c r="R4075" t="s">
        <v>8348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 s="12">
        <v>1446732975</v>
      </c>
      <c r="J4076" s="12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189"/>
        <v>42313.594618055555</v>
      </c>
      <c r="P4076" s="10">
        <f t="shared" si="190"/>
        <v>42283.552951388891</v>
      </c>
      <c r="Q4076">
        <f t="shared" si="191"/>
        <v>2015</v>
      </c>
      <c r="R4076" t="s">
        <v>8348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 s="12">
        <v>1404149280</v>
      </c>
      <c r="J4077" s="12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189"/>
        <v>41820.727777777778</v>
      </c>
      <c r="P4077" s="10">
        <f t="shared" si="190"/>
        <v>41779.045937499999</v>
      </c>
      <c r="Q4077">
        <f t="shared" si="191"/>
        <v>2014</v>
      </c>
      <c r="R4077" t="s">
        <v>8348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 s="12">
        <v>1413921060</v>
      </c>
      <c r="J4078" s="12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189"/>
        <v>41933.827083333337</v>
      </c>
      <c r="P4078" s="10">
        <f t="shared" si="190"/>
        <v>41905.795706018514</v>
      </c>
      <c r="Q4078">
        <f t="shared" si="191"/>
        <v>2014</v>
      </c>
      <c r="R4078" t="s">
        <v>8348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 s="12">
        <v>1482339794</v>
      </c>
      <c r="J4079" s="12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189"/>
        <v>42725.7105787037</v>
      </c>
      <c r="P4079" s="10">
        <f t="shared" si="190"/>
        <v>42695.7105787037</v>
      </c>
      <c r="Q4079">
        <f t="shared" si="191"/>
        <v>2016</v>
      </c>
      <c r="R4079" t="s">
        <v>8348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 s="12">
        <v>1485543242</v>
      </c>
      <c r="J4080" s="12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189"/>
        <v>42762.787523148145</v>
      </c>
      <c r="P4080" s="10">
        <f t="shared" si="190"/>
        <v>42732.787523148145</v>
      </c>
      <c r="Q4080">
        <f t="shared" si="191"/>
        <v>2016</v>
      </c>
      <c r="R4080" t="s">
        <v>8348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 s="12">
        <v>1466375521</v>
      </c>
      <c r="J4081" s="12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189"/>
        <v>42540.938900462963</v>
      </c>
      <c r="P4081" s="10">
        <f t="shared" si="190"/>
        <v>42510.938900462963</v>
      </c>
      <c r="Q4081">
        <f t="shared" si="191"/>
        <v>2016</v>
      </c>
      <c r="R4081" t="s">
        <v>8348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 s="12">
        <v>1465930440</v>
      </c>
      <c r="J4082" s="1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189"/>
        <v>42535.787499999999</v>
      </c>
      <c r="P4082" s="10">
        <f t="shared" si="190"/>
        <v>42511.698101851856</v>
      </c>
      <c r="Q4082">
        <f t="shared" si="191"/>
        <v>2016</v>
      </c>
      <c r="R4082" t="s">
        <v>8348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 s="12">
        <v>1425819425</v>
      </c>
      <c r="J4083" s="12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189"/>
        <v>42071.539641203708</v>
      </c>
      <c r="P4083" s="10">
        <f t="shared" si="190"/>
        <v>42041.581307870365</v>
      </c>
      <c r="Q4083">
        <f t="shared" si="191"/>
        <v>2015</v>
      </c>
      <c r="R4083" t="s">
        <v>8348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 s="12">
        <v>1447542000</v>
      </c>
      <c r="J4084" s="12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189"/>
        <v>42322.958333333328</v>
      </c>
      <c r="P4084" s="10">
        <f t="shared" si="190"/>
        <v>42307.189270833333</v>
      </c>
      <c r="Q4084">
        <f t="shared" si="191"/>
        <v>2015</v>
      </c>
      <c r="R4084" t="s">
        <v>8348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 s="12">
        <v>1452795416</v>
      </c>
      <c r="J4085" s="12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189"/>
        <v>42383.761759259258</v>
      </c>
      <c r="P4085" s="10">
        <f t="shared" si="190"/>
        <v>42353.761759259258</v>
      </c>
      <c r="Q4085">
        <f t="shared" si="191"/>
        <v>2015</v>
      </c>
      <c r="R4085" t="s">
        <v>8348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 s="12">
        <v>1476008906</v>
      </c>
      <c r="J4086" s="12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189"/>
        <v>42652.436412037037</v>
      </c>
      <c r="P4086" s="10">
        <f t="shared" si="190"/>
        <v>42622.436412037037</v>
      </c>
      <c r="Q4086">
        <f t="shared" si="191"/>
        <v>2016</v>
      </c>
      <c r="R4086" t="s">
        <v>8348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 s="12">
        <v>1427169540</v>
      </c>
      <c r="J4087" s="12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189"/>
        <v>42087.165972222225</v>
      </c>
      <c r="P4087" s="10">
        <f t="shared" si="190"/>
        <v>42058.603877314818</v>
      </c>
      <c r="Q4087">
        <f t="shared" si="191"/>
        <v>2015</v>
      </c>
      <c r="R4087" t="s">
        <v>8348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 s="12">
        <v>1448078400</v>
      </c>
      <c r="J4088" s="12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189"/>
        <v>42329.166666666672</v>
      </c>
      <c r="P4088" s="10">
        <f t="shared" si="190"/>
        <v>42304.940960648149</v>
      </c>
      <c r="Q4088">
        <f t="shared" si="191"/>
        <v>2015</v>
      </c>
      <c r="R4088" t="s">
        <v>8348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 s="12">
        <v>1468777786</v>
      </c>
      <c r="J4089" s="12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189"/>
        <v>42568.742893518516</v>
      </c>
      <c r="P4089" s="10">
        <f t="shared" si="190"/>
        <v>42538.742893518516</v>
      </c>
      <c r="Q4089">
        <f t="shared" si="191"/>
        <v>2016</v>
      </c>
      <c r="R4089" t="s">
        <v>8348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 s="12">
        <v>1421403960</v>
      </c>
      <c r="J4090" s="12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189"/>
        <v>42020.43472222222</v>
      </c>
      <c r="P4090" s="10">
        <f t="shared" si="190"/>
        <v>41990.612546296295</v>
      </c>
      <c r="Q4090">
        <f t="shared" si="191"/>
        <v>2014</v>
      </c>
      <c r="R4090" t="s">
        <v>8348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 s="12">
        <v>1433093700</v>
      </c>
      <c r="J4091" s="12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189"/>
        <v>42155.732638888891</v>
      </c>
      <c r="P4091" s="10">
        <f t="shared" si="190"/>
        <v>42122.732499999998</v>
      </c>
      <c r="Q4091">
        <f t="shared" si="191"/>
        <v>2015</v>
      </c>
      <c r="R4091" t="s">
        <v>8348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 s="12">
        <v>1438959600</v>
      </c>
      <c r="J4092" s="1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189"/>
        <v>42223.625</v>
      </c>
      <c r="P4092" s="10">
        <f t="shared" si="190"/>
        <v>42209.67288194444</v>
      </c>
      <c r="Q4092">
        <f t="shared" si="191"/>
        <v>2015</v>
      </c>
      <c r="R4092" t="s">
        <v>8348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 s="12">
        <v>1421410151</v>
      </c>
      <c r="J4093" s="12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189"/>
        <v>42020.506377314814</v>
      </c>
      <c r="P4093" s="10">
        <f t="shared" si="190"/>
        <v>41990.506377314814</v>
      </c>
      <c r="Q4093">
        <f t="shared" si="191"/>
        <v>2014</v>
      </c>
      <c r="R4093" t="s">
        <v>8348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 s="12">
        <v>1428205247</v>
      </c>
      <c r="J4094" s="12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189"/>
        <v>42099.153321759259</v>
      </c>
      <c r="P4094" s="10">
        <f t="shared" si="190"/>
        <v>42039.194988425923</v>
      </c>
      <c r="Q4094">
        <f t="shared" si="191"/>
        <v>2015</v>
      </c>
      <c r="R4094" t="s">
        <v>8348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 s="12">
        <v>1440272093</v>
      </c>
      <c r="J4095" s="12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189"/>
        <v>42238.815891203703</v>
      </c>
      <c r="P4095" s="10">
        <f t="shared" si="190"/>
        <v>42178.815891203703</v>
      </c>
      <c r="Q4095">
        <f t="shared" si="191"/>
        <v>2015</v>
      </c>
      <c r="R4095" t="s">
        <v>8348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 s="12">
        <v>1413953940</v>
      </c>
      <c r="J4096" s="12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189"/>
        <v>41934.207638888889</v>
      </c>
      <c r="P4096" s="10">
        <f t="shared" si="190"/>
        <v>41890.086805555555</v>
      </c>
      <c r="Q4096">
        <f t="shared" si="191"/>
        <v>2014</v>
      </c>
      <c r="R4096" t="s">
        <v>8348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 s="12">
        <v>1482108350</v>
      </c>
      <c r="J4097" s="12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189"/>
        <v>42723.031828703708</v>
      </c>
      <c r="P4097" s="10">
        <f t="shared" si="190"/>
        <v>42693.031828703708</v>
      </c>
      <c r="Q4097">
        <f t="shared" si="191"/>
        <v>2016</v>
      </c>
      <c r="R4097" t="s">
        <v>8348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 s="12">
        <v>1488271860</v>
      </c>
      <c r="J4098" s="12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189"/>
        <v>42794.368750000001</v>
      </c>
      <c r="P4098" s="10">
        <f t="shared" si="190"/>
        <v>42750.530312499999</v>
      </c>
      <c r="Q4098">
        <f t="shared" si="191"/>
        <v>2017</v>
      </c>
      <c r="R4098" t="s">
        <v>8348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 s="12">
        <v>1454284500</v>
      </c>
      <c r="J4099" s="12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192">DATE(1970,1,1)+I4099/86400</f>
        <v>42400.996527777781</v>
      </c>
      <c r="P4099" s="10">
        <f t="shared" ref="P4099:P4115" si="193">DATE(1970,1,1)+J4099/86400</f>
        <v>42344.824502314819</v>
      </c>
      <c r="Q4099">
        <f t="shared" ref="Q4099:Q4115" si="194">YEAR(P:P)</f>
        <v>2015</v>
      </c>
      <c r="R4099" t="s">
        <v>8348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 s="12">
        <v>1465060797</v>
      </c>
      <c r="J4100" s="12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192"/>
        <v>42525.722187499996</v>
      </c>
      <c r="P4100" s="10">
        <f t="shared" si="193"/>
        <v>42495.722187499996</v>
      </c>
      <c r="Q4100">
        <f t="shared" si="194"/>
        <v>2016</v>
      </c>
      <c r="R4100" t="s">
        <v>8348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 s="12">
        <v>1472847873</v>
      </c>
      <c r="J4101" s="12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192"/>
        <v>42615.850381944445</v>
      </c>
      <c r="P4101" s="10">
        <f t="shared" si="193"/>
        <v>42570.850381944445</v>
      </c>
      <c r="Q4101">
        <f t="shared" si="194"/>
        <v>2016</v>
      </c>
      <c r="R4101" t="s">
        <v>8348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 s="12">
        <v>1414205990</v>
      </c>
      <c r="J4102" s="1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192"/>
        <v>41937.124884259261</v>
      </c>
      <c r="P4102" s="10">
        <f t="shared" si="193"/>
        <v>41927.124884259261</v>
      </c>
      <c r="Q4102">
        <f t="shared" si="194"/>
        <v>2014</v>
      </c>
      <c r="R4102" t="s">
        <v>8348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 s="12">
        <v>1485380482</v>
      </c>
      <c r="J4103" s="12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192"/>
        <v>42760.903726851851</v>
      </c>
      <c r="P4103" s="10">
        <f t="shared" si="193"/>
        <v>42730.903726851851</v>
      </c>
      <c r="Q4103">
        <f t="shared" si="194"/>
        <v>2016</v>
      </c>
      <c r="R4103" t="s">
        <v>8348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 s="12">
        <v>1463343673</v>
      </c>
      <c r="J4104" s="12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192"/>
        <v>42505.848067129627</v>
      </c>
      <c r="P4104" s="10">
        <f t="shared" si="193"/>
        <v>42475.848067129627</v>
      </c>
      <c r="Q4104">
        <f t="shared" si="194"/>
        <v>2016</v>
      </c>
      <c r="R4104" t="s">
        <v>8348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 s="12">
        <v>1440613920</v>
      </c>
      <c r="J4105" s="12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192"/>
        <v>42242.772222222222</v>
      </c>
      <c r="P4105" s="10">
        <f t="shared" si="193"/>
        <v>42188.83293981482</v>
      </c>
      <c r="Q4105">
        <f t="shared" si="194"/>
        <v>2015</v>
      </c>
      <c r="R4105" t="s">
        <v>8348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 s="12">
        <v>1477550434</v>
      </c>
      <c r="J4106" s="12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192"/>
        <v>42670.278171296297</v>
      </c>
      <c r="P4106" s="10">
        <f t="shared" si="193"/>
        <v>42640.278171296297</v>
      </c>
      <c r="Q4106">
        <f t="shared" si="194"/>
        <v>2016</v>
      </c>
      <c r="R4106" t="s">
        <v>8348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 s="12">
        <v>1482711309</v>
      </c>
      <c r="J4107" s="12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192"/>
        <v>42730.010520833333</v>
      </c>
      <c r="P4107" s="10">
        <f t="shared" si="193"/>
        <v>42697.010520833333</v>
      </c>
      <c r="Q4107">
        <f t="shared" si="194"/>
        <v>2016</v>
      </c>
      <c r="R4107" t="s">
        <v>8348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 s="12">
        <v>1427936400</v>
      </c>
      <c r="J4108" s="12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192"/>
        <v>42096.041666666672</v>
      </c>
      <c r="P4108" s="10">
        <f t="shared" si="193"/>
        <v>42053.049375000002</v>
      </c>
      <c r="Q4108">
        <f t="shared" si="194"/>
        <v>2015</v>
      </c>
      <c r="R4108" t="s">
        <v>8348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 s="12">
        <v>1411596001</v>
      </c>
      <c r="J4109" s="12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192"/>
        <v>41906.916678240741</v>
      </c>
      <c r="P4109" s="10">
        <f t="shared" si="193"/>
        <v>41883.916678240741</v>
      </c>
      <c r="Q4109">
        <f t="shared" si="194"/>
        <v>2014</v>
      </c>
      <c r="R4109" t="s">
        <v>8348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 s="12">
        <v>1488517200</v>
      </c>
      <c r="J4110" s="12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192"/>
        <v>42797.208333333328</v>
      </c>
      <c r="P4110" s="10">
        <f t="shared" si="193"/>
        <v>42767.031678240739</v>
      </c>
      <c r="Q4110">
        <f t="shared" si="194"/>
        <v>2017</v>
      </c>
      <c r="R4110" t="s">
        <v>8348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 s="12">
        <v>1448805404</v>
      </c>
      <c r="J4111" s="12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192"/>
        <v>42337.581064814818</v>
      </c>
      <c r="P4111" s="10">
        <f t="shared" si="193"/>
        <v>42307.539398148147</v>
      </c>
      <c r="Q4111">
        <f t="shared" si="194"/>
        <v>2015</v>
      </c>
      <c r="R4111" t="s">
        <v>8348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 s="12">
        <v>1469113351</v>
      </c>
      <c r="J4112" s="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192"/>
        <v>42572.626747685186</v>
      </c>
      <c r="P4112" s="10">
        <f t="shared" si="193"/>
        <v>42512.626747685186</v>
      </c>
      <c r="Q4112">
        <f t="shared" si="194"/>
        <v>2016</v>
      </c>
      <c r="R4112" t="s">
        <v>8348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 s="12">
        <v>1424747740</v>
      </c>
      <c r="J4113" s="12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192"/>
        <v>42059.135879629626</v>
      </c>
      <c r="P4113" s="10">
        <f t="shared" si="193"/>
        <v>42029.135879629626</v>
      </c>
      <c r="Q4113">
        <f t="shared" si="194"/>
        <v>2015</v>
      </c>
      <c r="R4113" t="s">
        <v>8348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 s="12">
        <v>1456617600</v>
      </c>
      <c r="J4114" s="12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192"/>
        <v>42428</v>
      </c>
      <c r="P4114" s="10">
        <f t="shared" si="193"/>
        <v>42400.946597222224</v>
      </c>
      <c r="Q4114">
        <f t="shared" si="194"/>
        <v>2016</v>
      </c>
      <c r="R4114" t="s">
        <v>8348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 s="12">
        <v>1452234840</v>
      </c>
      <c r="J4115" s="12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192"/>
        <v>42377.273611111115</v>
      </c>
      <c r="P4115" s="10">
        <f t="shared" si="193"/>
        <v>42358.573182870372</v>
      </c>
      <c r="Q4115">
        <f t="shared" si="194"/>
        <v>2015</v>
      </c>
      <c r="R4115" t="s">
        <v>8348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Base on Launch</vt:lpstr>
      <vt:lpstr>Outcomes Base in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2022-02-21T23:44:48Z</dcterms:modified>
</cp:coreProperties>
</file>