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3 - Funções Lookup\"/>
    </mc:Choice>
  </mc:AlternateContent>
  <xr:revisionPtr revIDLastSave="0" documentId="13_ncr:1_{08B601C6-8E9C-400E-89F8-8BA201C9AC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e3" sheetId="4" r:id="rId1"/>
    <sheet name="Result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4" l="1"/>
  <c r="D48" i="4"/>
  <c r="D47" i="4"/>
  <c r="D46" i="4"/>
  <c r="D45" i="4"/>
  <c r="D44" i="4"/>
  <c r="D43" i="4"/>
  <c r="D42" i="4"/>
  <c r="D41" i="4"/>
  <c r="D40" i="4"/>
  <c r="C40" i="4"/>
  <c r="C41" i="4"/>
  <c r="C42" i="4"/>
  <c r="C43" i="4"/>
  <c r="C44" i="4"/>
  <c r="C45" i="4"/>
  <c r="C46" i="4"/>
  <c r="C47" i="4"/>
  <c r="C48" i="4"/>
  <c r="C49" i="4"/>
  <c r="D31" i="4"/>
  <c r="E31" i="4"/>
  <c r="E33" i="4"/>
  <c r="E32" i="4"/>
  <c r="D33" i="4"/>
  <c r="D32" i="4"/>
  <c r="G26" i="4"/>
  <c r="G24" i="4"/>
  <c r="G20" i="4"/>
  <c r="G22" i="4"/>
  <c r="G18" i="4"/>
  <c r="G16" i="4"/>
  <c r="D33" i="2"/>
  <c r="E33" i="2" s="1"/>
  <c r="D32" i="2"/>
  <c r="E32" i="2" s="1"/>
  <c r="D31" i="2"/>
  <c r="E31" i="2" s="1"/>
</calcChain>
</file>

<file path=xl/sharedStrings.xml><?xml version="1.0" encoding="utf-8"?>
<sst xmlns="http://schemas.openxmlformats.org/spreadsheetml/2006/main" count="116" uniqueCount="44">
  <si>
    <t>Secção</t>
  </si>
  <si>
    <t>Idade</t>
  </si>
  <si>
    <t>Vencimento</t>
  </si>
  <si>
    <t>Faltas</t>
  </si>
  <si>
    <t>Abel</t>
  </si>
  <si>
    <t>Ana</t>
  </si>
  <si>
    <t>Sofia</t>
  </si>
  <si>
    <t>Carla</t>
  </si>
  <si>
    <t>José</t>
  </si>
  <si>
    <t>Emídio</t>
  </si>
  <si>
    <t>Luísa</t>
  </si>
  <si>
    <t>Jorge</t>
  </si>
  <si>
    <t>Inês</t>
  </si>
  <si>
    <t>Paulo</t>
  </si>
  <si>
    <t>Questão 1</t>
  </si>
  <si>
    <t>Os funcionários são aumentados em 10% se tiverem um ordenado inferior a 1000 € e 5% se tiverem um ordenado igual ou superior a 1000 €.</t>
  </si>
  <si>
    <t>10% / 5%</t>
  </si>
  <si>
    <t>Novo vencimento</t>
  </si>
  <si>
    <t>Questão 2</t>
  </si>
  <si>
    <t>Qual é a média dos vencimentos dos funcionários?</t>
  </si>
  <si>
    <t>Questão 3</t>
  </si>
  <si>
    <t>Quantos funcionários tem mais do que 3 faltas?</t>
  </si>
  <si>
    <t>Qual é o total dos vencimentos para os funcionários que tem mais do que 40 anos?</t>
  </si>
  <si>
    <t>Questão 4</t>
  </si>
  <si>
    <t>Qual é a idade do funcionário mais velho?</t>
  </si>
  <si>
    <t>Questão 5</t>
  </si>
  <si>
    <t>Nome</t>
  </si>
  <si>
    <t>Número</t>
  </si>
  <si>
    <t>Questão 6</t>
  </si>
  <si>
    <t>Construa o seguinte gráfico</t>
  </si>
  <si>
    <t>Pediatria</t>
  </si>
  <si>
    <t>Cirurgia</t>
  </si>
  <si>
    <t>Obstetrícia</t>
  </si>
  <si>
    <t>Cardiologia</t>
  </si>
  <si>
    <t>Dermatologia</t>
  </si>
  <si>
    <t>Ginecologia</t>
  </si>
  <si>
    <t>Hematologia</t>
  </si>
  <si>
    <t>Nº total de faltas dos funcionários</t>
  </si>
  <si>
    <t>Qual é a idade do funcionário mais Novo?</t>
  </si>
  <si>
    <t>Questão 7</t>
  </si>
  <si>
    <t>Questão 8</t>
  </si>
  <si>
    <t>Questão 9</t>
  </si>
  <si>
    <t>Usando apenas uma fórmula na célula D31, obtenha os seguintes dados para os funcionários:</t>
  </si>
  <si>
    <t>Usando apenas uma fórmula na célula D31 e E31, obtenha os seguintes dados para os funcionários: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</si>
</sst>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6" xfId="0" applyFont="1" applyBorder="1"/>
    <xf numFmtId="9" fontId="1" fillId="3" borderId="7" xfId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164" fontId="0" fillId="3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0" fillId="0" borderId="0" xfId="0" applyBorder="1"/>
    <xf numFmtId="0" fontId="0" fillId="0" borderId="11" xfId="0" applyBorder="1" applyAlignment="1"/>
    <xf numFmtId="0" fontId="0" fillId="0" borderId="12" xfId="0" applyBorder="1"/>
    <xf numFmtId="0" fontId="2" fillId="2" borderId="0" xfId="0" applyFont="1" applyFill="1" applyAlignment="1">
      <alignment vertic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4" xfId="0" applyFont="1" applyBorder="1" applyAlignment="1"/>
    <xf numFmtId="0" fontId="7" fillId="0" borderId="15" xfId="0" applyFont="1" applyBorder="1"/>
    <xf numFmtId="0" fontId="8" fillId="2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/>
    <xf numFmtId="0" fontId="0" fillId="0" borderId="16" xfId="0" applyBorder="1" applyAlignment="1">
      <alignment horizontal="left"/>
    </xf>
    <xf numFmtId="0" fontId="0" fillId="0" borderId="17" xfId="0" applyBorder="1" applyAlignment="1"/>
    <xf numFmtId="0" fontId="0" fillId="0" borderId="16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  <xf numFmtId="0" fontId="2" fillId="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36</xdr:row>
      <xdr:rowOff>119743</xdr:rowOff>
    </xdr:from>
    <xdr:to>
      <xdr:col>4</xdr:col>
      <xdr:colOff>332014</xdr:colOff>
      <xdr:row>36</xdr:row>
      <xdr:rowOff>119743</xdr:rowOff>
    </xdr:to>
    <xdr:sp macro="" textlink="">
      <xdr:nvSpPr>
        <xdr:cNvPr id="1042" name="Line 2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ShapeType="1"/>
        </xdr:cNvSpPr>
      </xdr:nvSpPr>
      <xdr:spPr bwMode="auto">
        <a:xfrm flipH="1">
          <a:off x="1469571" y="6330043"/>
          <a:ext cx="18070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402771</xdr:colOff>
      <xdr:row>36</xdr:row>
      <xdr:rowOff>119743</xdr:rowOff>
    </xdr:from>
    <xdr:to>
      <xdr:col>2</xdr:col>
      <xdr:colOff>402771</xdr:colOff>
      <xdr:row>37</xdr:row>
      <xdr:rowOff>152400</xdr:rowOff>
    </xdr:to>
    <xdr:sp macro="" textlink="">
      <xdr:nvSpPr>
        <xdr:cNvPr id="1043" name="Line 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ShapeType="1"/>
        </xdr:cNvSpPr>
      </xdr:nvSpPr>
      <xdr:spPr bwMode="auto">
        <a:xfrm>
          <a:off x="1469571" y="6330043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179614</xdr:colOff>
      <xdr:row>42</xdr:row>
      <xdr:rowOff>65314</xdr:rowOff>
    </xdr:from>
    <xdr:to>
      <xdr:col>4</xdr:col>
      <xdr:colOff>631371</xdr:colOff>
      <xdr:row>42</xdr:row>
      <xdr:rowOff>65314</xdr:rowOff>
    </xdr:to>
    <xdr:sp macro="" textlink="">
      <xdr:nvSpPr>
        <xdr:cNvPr id="1044" name="Lin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3124200" y="7233557"/>
          <a:ext cx="45175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50</xdr:row>
      <xdr:rowOff>0</xdr:rowOff>
    </xdr:from>
    <xdr:to>
      <xdr:col>3</xdr:col>
      <xdr:colOff>533400</xdr:colOff>
      <xdr:row>50</xdr:row>
      <xdr:rowOff>0</xdr:rowOff>
    </xdr:to>
    <xdr:sp macro="" textlink="">
      <xdr:nvSpPr>
        <xdr:cNvPr id="1045" name="Line 7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>
          <a:off x="2416629" y="843642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647700</xdr:colOff>
      <xdr:row>40</xdr:row>
      <xdr:rowOff>104775</xdr:rowOff>
    </xdr:from>
    <xdr:to>
      <xdr:col>6</xdr:col>
      <xdr:colOff>763368</xdr:colOff>
      <xdr:row>47</xdr:row>
      <xdr:rowOff>9525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3390900" y="7134225"/>
          <a:ext cx="1876425" cy="1038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4</xdr:col>
      <xdr:colOff>119743</xdr:colOff>
      <xdr:row>36</xdr:row>
      <xdr:rowOff>38100</xdr:rowOff>
    </xdr:from>
    <xdr:to>
      <xdr:col>6</xdr:col>
      <xdr:colOff>628688</xdr:colOff>
      <xdr:row>38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895600" y="6400800"/>
          <a:ext cx="22479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Indique para cada funcionário a respectiva percentagem de aumento.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36</xdr:row>
      <xdr:rowOff>119743</xdr:rowOff>
    </xdr:from>
    <xdr:to>
      <xdr:col>4</xdr:col>
      <xdr:colOff>332014</xdr:colOff>
      <xdr:row>36</xdr:row>
      <xdr:rowOff>119743</xdr:rowOff>
    </xdr:to>
    <xdr:sp macro="" textlink="">
      <xdr:nvSpPr>
        <xdr:cNvPr id="2057" name="Line 1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ShapeType="1"/>
        </xdr:cNvSpPr>
      </xdr:nvSpPr>
      <xdr:spPr bwMode="auto">
        <a:xfrm flipH="1">
          <a:off x="1469571" y="6330043"/>
          <a:ext cx="18070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402771</xdr:colOff>
      <xdr:row>36</xdr:row>
      <xdr:rowOff>119743</xdr:rowOff>
    </xdr:from>
    <xdr:to>
      <xdr:col>2</xdr:col>
      <xdr:colOff>402771</xdr:colOff>
      <xdr:row>37</xdr:row>
      <xdr:rowOff>152400</xdr:rowOff>
    </xdr:to>
    <xdr:sp macro="" textlink="">
      <xdr:nvSpPr>
        <xdr:cNvPr id="2058" name="Line 2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1469571" y="6330043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179614</xdr:colOff>
      <xdr:row>42</xdr:row>
      <xdr:rowOff>65314</xdr:rowOff>
    </xdr:from>
    <xdr:to>
      <xdr:col>4</xdr:col>
      <xdr:colOff>631371</xdr:colOff>
      <xdr:row>42</xdr:row>
      <xdr:rowOff>65314</xdr:rowOff>
    </xdr:to>
    <xdr:sp macro="" textlink="">
      <xdr:nvSpPr>
        <xdr:cNvPr id="2059" name="Line 3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ShapeType="1"/>
        </xdr:cNvSpPr>
      </xdr:nvSpPr>
      <xdr:spPr bwMode="auto">
        <a:xfrm flipH="1">
          <a:off x="3124200" y="7233557"/>
          <a:ext cx="45175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50</xdr:row>
      <xdr:rowOff>0</xdr:rowOff>
    </xdr:from>
    <xdr:to>
      <xdr:col>3</xdr:col>
      <xdr:colOff>533400</xdr:colOff>
      <xdr:row>50</xdr:row>
      <xdr:rowOff>0</xdr:rowOff>
    </xdr:to>
    <xdr:sp macro="" textlink="">
      <xdr:nvSpPr>
        <xdr:cNvPr id="2060" name="Line 4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ShapeType="1"/>
        </xdr:cNvSpPr>
      </xdr:nvSpPr>
      <xdr:spPr bwMode="auto">
        <a:xfrm>
          <a:off x="2416629" y="843642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647700</xdr:colOff>
      <xdr:row>40</xdr:row>
      <xdr:rowOff>104775</xdr:rowOff>
    </xdr:from>
    <xdr:to>
      <xdr:col>6</xdr:col>
      <xdr:colOff>763368</xdr:colOff>
      <xdr:row>47</xdr:row>
      <xdr:rowOff>9525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3390900" y="7134225"/>
          <a:ext cx="1876425" cy="1038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4</xdr:col>
      <xdr:colOff>119743</xdr:colOff>
      <xdr:row>36</xdr:row>
      <xdr:rowOff>38100</xdr:rowOff>
    </xdr:from>
    <xdr:to>
      <xdr:col>6</xdr:col>
      <xdr:colOff>628688</xdr:colOff>
      <xdr:row>38</xdr:row>
      <xdr:rowOff>9525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ChangeArrowheads="1"/>
        </xdr:cNvSpPr>
      </xdr:nvSpPr>
      <xdr:spPr bwMode="auto">
        <a:xfrm>
          <a:off x="2895600" y="6400800"/>
          <a:ext cx="22479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Indique para cada funcionário a respectiva percentagem de aumento.</a:t>
          </a:r>
        </a:p>
      </xdr:txBody>
    </xdr:sp>
    <xdr:clientData/>
  </xdr:twoCellAnchor>
  <xdr:twoCellAnchor editAs="oneCell">
    <xdr:from>
      <xdr:col>1</xdr:col>
      <xdr:colOff>97971</xdr:colOff>
      <xdr:row>51</xdr:row>
      <xdr:rowOff>151140</xdr:rowOff>
    </xdr:from>
    <xdr:to>
      <xdr:col>6</xdr:col>
      <xdr:colOff>337799</xdr:colOff>
      <xdr:row>70</xdr:row>
      <xdr:rowOff>27966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342" y="8745411"/>
          <a:ext cx="4811828" cy="2875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I53"/>
  <sheetViews>
    <sheetView tabSelected="1" topLeftCell="A19" workbookViewId="0">
      <selection activeCell="I38" sqref="I38"/>
    </sheetView>
  </sheetViews>
  <sheetFormatPr defaultRowHeight="13.2" x14ac:dyDescent="0.25"/>
  <cols>
    <col min="1" max="1" width="3.5546875" customWidth="1"/>
    <col min="2" max="3" width="11.5546875" customWidth="1"/>
    <col min="4" max="4" width="15" customWidth="1"/>
    <col min="5" max="5" width="14.5546875" customWidth="1"/>
    <col min="6" max="6" width="12" customWidth="1"/>
    <col min="7" max="7" width="13.33203125" customWidth="1"/>
  </cols>
  <sheetData>
    <row r="1" spans="2:9" ht="13.8" thickBot="1" x14ac:dyDescent="0.3">
      <c r="D1" s="1"/>
      <c r="E1" s="1"/>
      <c r="F1" s="1"/>
      <c r="G1" s="1"/>
    </row>
    <row r="2" spans="2:9" x14ac:dyDescent="0.25">
      <c r="B2" s="48" t="s">
        <v>27</v>
      </c>
      <c r="C2" s="48" t="s">
        <v>26</v>
      </c>
      <c r="D2" s="55" t="s">
        <v>0</v>
      </c>
      <c r="E2" s="57" t="s">
        <v>1</v>
      </c>
      <c r="F2" s="57" t="s">
        <v>2</v>
      </c>
      <c r="G2" s="50" t="s">
        <v>3</v>
      </c>
    </row>
    <row r="3" spans="2:9" ht="13.8" thickBot="1" x14ac:dyDescent="0.3">
      <c r="B3" s="54"/>
      <c r="C3" s="49"/>
      <c r="D3" s="56"/>
      <c r="E3" s="58"/>
      <c r="F3" s="58"/>
      <c r="G3" s="51"/>
    </row>
    <row r="4" spans="2:9" x14ac:dyDescent="0.25">
      <c r="B4" s="30">
        <v>11001</v>
      </c>
      <c r="C4" s="33" t="s">
        <v>4</v>
      </c>
      <c r="D4" s="2" t="s">
        <v>30</v>
      </c>
      <c r="E4" s="2">
        <v>26</v>
      </c>
      <c r="F4" s="3">
        <v>778.12</v>
      </c>
      <c r="G4" s="2">
        <v>5</v>
      </c>
    </row>
    <row r="5" spans="2:9" x14ac:dyDescent="0.25">
      <c r="B5" s="31">
        <v>11002</v>
      </c>
      <c r="C5" s="34" t="s">
        <v>5</v>
      </c>
      <c r="D5" s="4" t="s">
        <v>31</v>
      </c>
      <c r="E5" s="4">
        <v>45</v>
      </c>
      <c r="F5" s="5">
        <v>598.55999999999995</v>
      </c>
      <c r="G5" s="4">
        <v>3</v>
      </c>
    </row>
    <row r="6" spans="2:9" x14ac:dyDescent="0.25">
      <c r="B6" s="31">
        <v>11003</v>
      </c>
      <c r="C6" s="34" t="s">
        <v>6</v>
      </c>
      <c r="D6" s="4" t="s">
        <v>32</v>
      </c>
      <c r="E6" s="4">
        <v>54</v>
      </c>
      <c r="F6" s="5">
        <v>390.26</v>
      </c>
      <c r="G6" s="4">
        <v>4</v>
      </c>
    </row>
    <row r="7" spans="2:9" x14ac:dyDescent="0.25">
      <c r="B7" s="31">
        <v>11004</v>
      </c>
      <c r="C7" s="34" t="s">
        <v>7</v>
      </c>
      <c r="D7" s="4" t="s">
        <v>33</v>
      </c>
      <c r="E7" s="4">
        <v>33</v>
      </c>
      <c r="F7" s="5">
        <v>1251.98</v>
      </c>
      <c r="G7" s="4">
        <v>2</v>
      </c>
    </row>
    <row r="8" spans="2:9" x14ac:dyDescent="0.25">
      <c r="B8" s="31">
        <v>11005</v>
      </c>
      <c r="C8" s="34" t="s">
        <v>8</v>
      </c>
      <c r="D8" s="4" t="s">
        <v>34</v>
      </c>
      <c r="E8" s="4">
        <v>27</v>
      </c>
      <c r="F8" s="5">
        <v>723.26</v>
      </c>
      <c r="G8" s="4">
        <v>4</v>
      </c>
    </row>
    <row r="9" spans="2:9" x14ac:dyDescent="0.25">
      <c r="B9" s="31">
        <v>11006</v>
      </c>
      <c r="C9" s="35" t="s">
        <v>9</v>
      </c>
      <c r="D9" s="4" t="s">
        <v>35</v>
      </c>
      <c r="E9" s="4">
        <v>32</v>
      </c>
      <c r="F9" s="5">
        <v>1421.35</v>
      </c>
      <c r="G9" s="4">
        <v>2</v>
      </c>
    </row>
    <row r="10" spans="2:9" x14ac:dyDescent="0.25">
      <c r="B10" s="31">
        <v>11007</v>
      </c>
      <c r="C10" s="34" t="s">
        <v>10</v>
      </c>
      <c r="D10" s="4" t="s">
        <v>36</v>
      </c>
      <c r="E10" s="4">
        <v>19</v>
      </c>
      <c r="F10" s="5">
        <v>618.51</v>
      </c>
      <c r="G10" s="4">
        <v>3</v>
      </c>
    </row>
    <row r="11" spans="2:9" ht="12.75" customHeight="1" x14ac:dyDescent="0.25">
      <c r="B11" s="31">
        <v>11008</v>
      </c>
      <c r="C11" s="34" t="s">
        <v>11</v>
      </c>
      <c r="D11" s="4" t="s">
        <v>33</v>
      </c>
      <c r="E11" s="4">
        <v>23</v>
      </c>
      <c r="F11" s="5">
        <v>785.61</v>
      </c>
      <c r="G11" s="4">
        <v>4</v>
      </c>
    </row>
    <row r="12" spans="2:9" x14ac:dyDescent="0.25">
      <c r="B12" s="31">
        <v>11009</v>
      </c>
      <c r="C12" s="34" t="s">
        <v>12</v>
      </c>
      <c r="D12" s="4" t="s">
        <v>31</v>
      </c>
      <c r="E12" s="4">
        <v>49</v>
      </c>
      <c r="F12" s="5">
        <v>1067.43</v>
      </c>
      <c r="G12" s="4">
        <v>2</v>
      </c>
    </row>
    <row r="13" spans="2:9" ht="13.8" thickBot="1" x14ac:dyDescent="0.3">
      <c r="B13" s="32">
        <v>11010</v>
      </c>
      <c r="C13" s="36" t="s">
        <v>13</v>
      </c>
      <c r="D13" s="6" t="s">
        <v>30</v>
      </c>
      <c r="E13" s="6">
        <v>57</v>
      </c>
      <c r="F13" s="7">
        <v>1202.0999999999999</v>
      </c>
      <c r="G13" s="6">
        <v>1</v>
      </c>
    </row>
    <row r="14" spans="2:9" ht="12.75" customHeight="1" x14ac:dyDescent="0.25">
      <c r="D14" s="1"/>
      <c r="E14" s="1"/>
      <c r="F14" s="1"/>
      <c r="G14" s="1"/>
    </row>
    <row r="15" spans="2:9" ht="13.5" customHeight="1" x14ac:dyDescent="0.25">
      <c r="D15" s="1"/>
      <c r="E15" s="1"/>
      <c r="F15" s="1"/>
      <c r="G15" s="1"/>
    </row>
    <row r="16" spans="2:9" x14ac:dyDescent="0.25">
      <c r="B16" s="20" t="s">
        <v>14</v>
      </c>
      <c r="C16" s="43" t="s">
        <v>19</v>
      </c>
      <c r="D16" s="42"/>
      <c r="E16" s="42"/>
      <c r="F16" s="44"/>
      <c r="G16" s="15">
        <f>AVERAGE(F4:F13)</f>
        <v>883.71800000000007</v>
      </c>
      <c r="I16" s="40"/>
    </row>
    <row r="17" spans="2:9" ht="12.75" customHeight="1" x14ac:dyDescent="0.25">
      <c r="D17" s="1"/>
      <c r="E17" s="1"/>
      <c r="F17" s="1"/>
      <c r="G17" s="1"/>
    </row>
    <row r="18" spans="2:9" ht="12.75" customHeight="1" x14ac:dyDescent="0.25">
      <c r="B18" s="21" t="s">
        <v>18</v>
      </c>
      <c r="C18" s="43" t="s">
        <v>24</v>
      </c>
      <c r="D18" s="42"/>
      <c r="E18" s="42"/>
      <c r="F18" s="44"/>
      <c r="G18" s="26">
        <f>MAX(E4:E13)</f>
        <v>57</v>
      </c>
      <c r="I18" s="40"/>
    </row>
    <row r="19" spans="2:9" ht="12.75" customHeight="1" x14ac:dyDescent="0.25">
      <c r="D19" s="1"/>
      <c r="E19" s="1"/>
      <c r="F19" s="1"/>
      <c r="G19" s="1"/>
    </row>
    <row r="20" spans="2:9" x14ac:dyDescent="0.25">
      <c r="B20" s="21" t="s">
        <v>20</v>
      </c>
      <c r="C20" s="43" t="s">
        <v>38</v>
      </c>
      <c r="D20" s="42"/>
      <c r="E20" s="42"/>
      <c r="F20" s="44"/>
      <c r="G20" s="26">
        <f>MIN(E4:E13)</f>
        <v>19</v>
      </c>
      <c r="I20" s="40"/>
    </row>
    <row r="22" spans="2:9" x14ac:dyDescent="0.25">
      <c r="B22" s="21" t="s">
        <v>23</v>
      </c>
      <c r="C22" s="43" t="s">
        <v>37</v>
      </c>
      <c r="D22" s="42"/>
      <c r="E22" s="42"/>
      <c r="F22" s="44"/>
      <c r="G22" s="26">
        <f>SUM(G4:G13)</f>
        <v>30</v>
      </c>
      <c r="I22" s="40"/>
    </row>
    <row r="24" spans="2:9" x14ac:dyDescent="0.25">
      <c r="B24" s="21" t="s">
        <v>25</v>
      </c>
      <c r="C24" s="43" t="s">
        <v>21</v>
      </c>
      <c r="D24" s="52"/>
      <c r="E24" s="52"/>
      <c r="F24" s="53"/>
      <c r="G24" s="26">
        <f>COUNTIF(G4:G13,"&gt;3")</f>
        <v>4</v>
      </c>
      <c r="I24" s="40"/>
    </row>
    <row r="25" spans="2:9" x14ac:dyDescent="0.25">
      <c r="D25" s="17"/>
      <c r="E25" s="1"/>
      <c r="F25" s="1"/>
      <c r="G25" s="1"/>
    </row>
    <row r="26" spans="2:9" ht="26.25" customHeight="1" x14ac:dyDescent="0.25">
      <c r="B26" s="25" t="s">
        <v>28</v>
      </c>
      <c r="C26" s="45" t="s">
        <v>22</v>
      </c>
      <c r="D26" s="46"/>
      <c r="E26" s="46"/>
      <c r="F26" s="47"/>
      <c r="G26" s="27">
        <f>SUMIF(E4:E13,"&gt;40",F4:F13)</f>
        <v>3258.35</v>
      </c>
      <c r="I26" s="40"/>
    </row>
    <row r="27" spans="2:9" x14ac:dyDescent="0.25">
      <c r="D27" s="17"/>
      <c r="E27" s="1"/>
      <c r="F27" s="1"/>
      <c r="G27" s="1"/>
    </row>
    <row r="28" spans="2:9" ht="24.75" customHeight="1" x14ac:dyDescent="0.25">
      <c r="B28" s="25" t="s">
        <v>39</v>
      </c>
      <c r="C28" s="45" t="s">
        <v>43</v>
      </c>
      <c r="D28" s="46"/>
      <c r="E28" s="46"/>
      <c r="F28" s="46"/>
      <c r="G28" s="28"/>
      <c r="I28" s="40"/>
    </row>
    <row r="29" spans="2:9" x14ac:dyDescent="0.25">
      <c r="D29" s="17"/>
      <c r="E29" s="1"/>
      <c r="F29" s="1"/>
      <c r="G29" s="1"/>
    </row>
    <row r="30" spans="2:9" x14ac:dyDescent="0.25">
      <c r="C30" s="18"/>
      <c r="D30" s="19" t="s">
        <v>26</v>
      </c>
      <c r="E30" s="19" t="s">
        <v>0</v>
      </c>
      <c r="G30" s="1"/>
    </row>
    <row r="31" spans="2:9" x14ac:dyDescent="0.25">
      <c r="C31" s="29">
        <v>11005</v>
      </c>
      <c r="D31" s="26" t="str">
        <f>VLOOKUP($C31,$B$4:$G$13,2)</f>
        <v>José</v>
      </c>
      <c r="E31" s="26" t="str">
        <f>VLOOKUP($C31,$B$4:$G$13,3)</f>
        <v>Dermatologia</v>
      </c>
      <c r="G31" s="1"/>
    </row>
    <row r="32" spans="2:9" x14ac:dyDescent="0.25">
      <c r="C32" s="29">
        <v>11001</v>
      </c>
      <c r="D32" s="26" t="str">
        <f>VLOOKUP($C32,$B$4:$G$13,2)</f>
        <v>Abel</v>
      </c>
      <c r="E32" s="26" t="str">
        <f>VLOOKUP($C32,$B$4:$G$13,3)</f>
        <v>Pediatria</v>
      </c>
      <c r="G32" s="1"/>
    </row>
    <row r="33" spans="2:9" x14ac:dyDescent="0.25">
      <c r="C33" s="29">
        <v>11010</v>
      </c>
      <c r="D33" s="26" t="str">
        <f>VLOOKUP($C33,$B$4:$G$13,2)</f>
        <v>Paulo</v>
      </c>
      <c r="E33" s="26" t="str">
        <f>VLOOKUP($C33,$B$4:$G$13,3)</f>
        <v>Pediatria</v>
      </c>
      <c r="G33" s="1"/>
    </row>
    <row r="34" spans="2:9" x14ac:dyDescent="0.25">
      <c r="D34" s="17"/>
      <c r="E34" s="1"/>
      <c r="F34" s="1"/>
      <c r="G34" s="1"/>
    </row>
    <row r="35" spans="2:9" ht="26.25" customHeight="1" x14ac:dyDescent="0.25">
      <c r="B35" s="16" t="s">
        <v>40</v>
      </c>
      <c r="C35" s="41" t="s">
        <v>15</v>
      </c>
      <c r="D35" s="42"/>
      <c r="E35" s="42"/>
      <c r="F35" s="42"/>
      <c r="G35" s="42"/>
      <c r="H35" s="23"/>
      <c r="I35" s="40"/>
    </row>
    <row r="36" spans="2:9" x14ac:dyDescent="0.25">
      <c r="D36" s="1"/>
      <c r="E36" s="1"/>
      <c r="F36" s="1"/>
      <c r="G36" s="1"/>
      <c r="H36" s="22"/>
    </row>
    <row r="37" spans="2:9" x14ac:dyDescent="0.25">
      <c r="D37" s="1"/>
      <c r="E37" s="1"/>
      <c r="F37" s="1"/>
      <c r="G37" s="1"/>
    </row>
    <row r="38" spans="2:9" ht="13.8" thickBot="1" x14ac:dyDescent="0.3">
      <c r="D38" s="1"/>
      <c r="E38" s="1"/>
      <c r="F38" s="1"/>
      <c r="G38" s="1"/>
    </row>
    <row r="39" spans="2:9" ht="13.8" thickBot="1" x14ac:dyDescent="0.3">
      <c r="C39" s="8" t="s">
        <v>16</v>
      </c>
      <c r="D39" s="9" t="s">
        <v>17</v>
      </c>
      <c r="F39" s="1"/>
      <c r="G39" s="1"/>
    </row>
    <row r="40" spans="2:9" x14ac:dyDescent="0.25">
      <c r="B40" s="10" t="s">
        <v>4</v>
      </c>
      <c r="C40" s="11">
        <f>IF(VLOOKUP($B40,$C$4:$G$13,4)&lt;1000,10%,5%)</f>
        <v>0.1</v>
      </c>
      <c r="D40" s="12">
        <f>IF(VLOOKUP($B40,$C$4:$G$13,5)&lt;2,VLOOKUP($B40,$C$4:$G$13,4)*(1+$C40),VLOOKUP($B40,$C$4:$G$13,4))</f>
        <v>778.12</v>
      </c>
      <c r="F40" s="1"/>
      <c r="G40" s="1"/>
    </row>
    <row r="41" spans="2:9" x14ac:dyDescent="0.25">
      <c r="B41" s="13" t="s">
        <v>5</v>
      </c>
      <c r="C41" s="11">
        <f>IF(VLOOKUP($B41,$C$4:$G$13,4)&lt;1000,10%,5%)</f>
        <v>0.1</v>
      </c>
      <c r="D41" s="12">
        <f t="shared" ref="D41:D49" si="0">IF(VLOOKUP($B41,$C$4:$G$13,5)&lt;2,VLOOKUP($B41,$C$4:$G$13,4)*(1+$C41),VLOOKUP($B41,$C$4:$G$13,4))</f>
        <v>598.55999999999995</v>
      </c>
      <c r="F41" s="1"/>
      <c r="G41" s="1"/>
    </row>
    <row r="42" spans="2:9" x14ac:dyDescent="0.25">
      <c r="B42" s="13" t="s">
        <v>6</v>
      </c>
      <c r="C42" s="11">
        <f t="shared" ref="C42:C49" si="1">IF(VLOOKUP($B42,$C$4:$G$13,4)&lt;1000,10%,5%)</f>
        <v>0.05</v>
      </c>
      <c r="D42" s="12">
        <f t="shared" si="0"/>
        <v>1262.2049999999999</v>
      </c>
      <c r="F42" s="1"/>
      <c r="G42" s="1"/>
    </row>
    <row r="43" spans="2:9" x14ac:dyDescent="0.25">
      <c r="B43" s="13" t="s">
        <v>7</v>
      </c>
      <c r="C43" s="11">
        <f t="shared" si="1"/>
        <v>0.1</v>
      </c>
      <c r="D43" s="12">
        <f t="shared" si="0"/>
        <v>598.55999999999995</v>
      </c>
      <c r="F43" s="1"/>
      <c r="G43" s="1"/>
    </row>
    <row r="44" spans="2:9" x14ac:dyDescent="0.25">
      <c r="B44" s="13" t="s">
        <v>8</v>
      </c>
      <c r="C44" s="11">
        <f t="shared" si="1"/>
        <v>0.1</v>
      </c>
      <c r="D44" s="12">
        <f t="shared" si="0"/>
        <v>723.26</v>
      </c>
      <c r="F44" s="1"/>
      <c r="G44" s="1"/>
    </row>
    <row r="45" spans="2:9" x14ac:dyDescent="0.25">
      <c r="B45" s="13" t="s">
        <v>9</v>
      </c>
      <c r="C45" s="11">
        <f t="shared" si="1"/>
        <v>0.1</v>
      </c>
      <c r="D45" s="12">
        <f t="shared" si="0"/>
        <v>598.55999999999995</v>
      </c>
      <c r="F45" s="1"/>
      <c r="G45" s="1"/>
    </row>
    <row r="46" spans="2:9" x14ac:dyDescent="0.25">
      <c r="B46" s="13" t="s">
        <v>10</v>
      </c>
      <c r="C46" s="11">
        <f t="shared" si="1"/>
        <v>0.05</v>
      </c>
      <c r="D46" s="12">
        <f t="shared" si="0"/>
        <v>1067.43</v>
      </c>
      <c r="F46" s="1"/>
      <c r="G46" s="1"/>
    </row>
    <row r="47" spans="2:9" x14ac:dyDescent="0.25">
      <c r="B47" s="13" t="s">
        <v>11</v>
      </c>
      <c r="C47" s="11">
        <f t="shared" si="1"/>
        <v>0.1</v>
      </c>
      <c r="D47" s="12">
        <f t="shared" si="0"/>
        <v>598.55999999999995</v>
      </c>
      <c r="F47" s="1"/>
      <c r="G47" s="1"/>
    </row>
    <row r="48" spans="2:9" x14ac:dyDescent="0.25">
      <c r="B48" s="13" t="s">
        <v>12</v>
      </c>
      <c r="C48" s="11">
        <f t="shared" si="1"/>
        <v>0.1</v>
      </c>
      <c r="D48" s="12">
        <f t="shared" si="0"/>
        <v>598.55999999999995</v>
      </c>
      <c r="F48" s="1"/>
      <c r="G48" s="1"/>
    </row>
    <row r="49" spans="2:9" ht="13.8" thickBot="1" x14ac:dyDescent="0.3">
      <c r="B49" s="14" t="s">
        <v>13</v>
      </c>
      <c r="C49" s="11">
        <f t="shared" si="1"/>
        <v>0.05</v>
      </c>
      <c r="D49" s="12">
        <f t="shared" si="0"/>
        <v>1262.2049999999999</v>
      </c>
      <c r="F49" s="1"/>
      <c r="G49" s="1"/>
    </row>
    <row r="50" spans="2:9" x14ac:dyDescent="0.25">
      <c r="D50" s="1"/>
      <c r="E50" s="1"/>
      <c r="F50" s="1"/>
      <c r="G50" s="1"/>
    </row>
    <row r="51" spans="2:9" x14ac:dyDescent="0.25">
      <c r="B51" s="37" t="s">
        <v>41</v>
      </c>
      <c r="C51" s="38" t="s">
        <v>29</v>
      </c>
      <c r="D51" s="24"/>
      <c r="E51" s="24"/>
      <c r="F51" s="39"/>
      <c r="I51" s="40"/>
    </row>
    <row r="53" spans="2:9" x14ac:dyDescent="0.25">
      <c r="I53" s="1"/>
    </row>
  </sheetData>
  <mergeCells count="14">
    <mergeCell ref="C2:C3"/>
    <mergeCell ref="G2:G3"/>
    <mergeCell ref="C24:F24"/>
    <mergeCell ref="B2:B3"/>
    <mergeCell ref="D2:D3"/>
    <mergeCell ref="E2:E3"/>
    <mergeCell ref="F2:F3"/>
    <mergeCell ref="C35:G35"/>
    <mergeCell ref="C16:F16"/>
    <mergeCell ref="C18:F18"/>
    <mergeCell ref="C20:F20"/>
    <mergeCell ref="C26:F26"/>
    <mergeCell ref="C28:F28"/>
    <mergeCell ref="C22:F22"/>
  </mergeCells>
  <phoneticPr fontId="0" type="noConversion"/>
  <pageMargins left="0.54" right="0.47" top="0.41" bottom="0.3" header="0.39" footer="0.34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53"/>
  <sheetViews>
    <sheetView topLeftCell="A31" workbookViewId="0">
      <selection activeCell="E72" sqref="E72"/>
    </sheetView>
  </sheetViews>
  <sheetFormatPr defaultRowHeight="13.2" x14ac:dyDescent="0.25"/>
  <cols>
    <col min="1" max="1" width="3.5546875" customWidth="1"/>
    <col min="2" max="3" width="11.5546875" customWidth="1"/>
    <col min="4" max="4" width="15" customWidth="1"/>
    <col min="5" max="5" width="14.5546875" customWidth="1"/>
    <col min="6" max="6" width="12" customWidth="1"/>
    <col min="7" max="7" width="13.33203125" customWidth="1"/>
  </cols>
  <sheetData>
    <row r="1" spans="2:9" ht="13.8" thickBot="1" x14ac:dyDescent="0.3">
      <c r="D1" s="1"/>
      <c r="E1" s="1"/>
      <c r="F1" s="1"/>
      <c r="G1" s="1"/>
    </row>
    <row r="2" spans="2:9" x14ac:dyDescent="0.25">
      <c r="B2" s="48" t="s">
        <v>27</v>
      </c>
      <c r="C2" s="48" t="s">
        <v>26</v>
      </c>
      <c r="D2" s="55" t="s">
        <v>0</v>
      </c>
      <c r="E2" s="57" t="s">
        <v>1</v>
      </c>
      <c r="F2" s="57" t="s">
        <v>2</v>
      </c>
      <c r="G2" s="50" t="s">
        <v>3</v>
      </c>
    </row>
    <row r="3" spans="2:9" ht="13.8" thickBot="1" x14ac:dyDescent="0.3">
      <c r="B3" s="54"/>
      <c r="C3" s="49"/>
      <c r="D3" s="56"/>
      <c r="E3" s="58"/>
      <c r="F3" s="58"/>
      <c r="G3" s="51"/>
    </row>
    <row r="4" spans="2:9" x14ac:dyDescent="0.25">
      <c r="B4" s="30">
        <v>11001</v>
      </c>
      <c r="C4" s="33" t="s">
        <v>4</v>
      </c>
      <c r="D4" s="2" t="s">
        <v>30</v>
      </c>
      <c r="E4" s="2">
        <v>26</v>
      </c>
      <c r="F4" s="3">
        <v>778.12</v>
      </c>
      <c r="G4" s="2">
        <v>5</v>
      </c>
    </row>
    <row r="5" spans="2:9" x14ac:dyDescent="0.25">
      <c r="B5" s="31">
        <v>11002</v>
      </c>
      <c r="C5" s="34" t="s">
        <v>5</v>
      </c>
      <c r="D5" s="4" t="s">
        <v>31</v>
      </c>
      <c r="E5" s="4">
        <v>45</v>
      </c>
      <c r="F5" s="5">
        <v>598.55999999999995</v>
      </c>
      <c r="G5" s="4">
        <v>3</v>
      </c>
    </row>
    <row r="6" spans="2:9" x14ac:dyDescent="0.25">
      <c r="B6" s="31">
        <v>11003</v>
      </c>
      <c r="C6" s="34" t="s">
        <v>6</v>
      </c>
      <c r="D6" s="4" t="s">
        <v>32</v>
      </c>
      <c r="E6" s="4">
        <v>54</v>
      </c>
      <c r="F6" s="5">
        <v>390.26</v>
      </c>
      <c r="G6" s="4">
        <v>4</v>
      </c>
    </row>
    <row r="7" spans="2:9" x14ac:dyDescent="0.25">
      <c r="B7" s="31">
        <v>11004</v>
      </c>
      <c r="C7" s="34" t="s">
        <v>7</v>
      </c>
      <c r="D7" s="4" t="s">
        <v>33</v>
      </c>
      <c r="E7" s="4">
        <v>33</v>
      </c>
      <c r="F7" s="5">
        <v>1251.98</v>
      </c>
      <c r="G7" s="4">
        <v>2</v>
      </c>
    </row>
    <row r="8" spans="2:9" x14ac:dyDescent="0.25">
      <c r="B8" s="31">
        <v>11005</v>
      </c>
      <c r="C8" s="34" t="s">
        <v>8</v>
      </c>
      <c r="D8" s="4" t="s">
        <v>34</v>
      </c>
      <c r="E8" s="4">
        <v>27</v>
      </c>
      <c r="F8" s="5">
        <v>723.26</v>
      </c>
      <c r="G8" s="4">
        <v>4</v>
      </c>
    </row>
    <row r="9" spans="2:9" x14ac:dyDescent="0.25">
      <c r="B9" s="31">
        <v>11006</v>
      </c>
      <c r="C9" s="35" t="s">
        <v>9</v>
      </c>
      <c r="D9" s="4" t="s">
        <v>35</v>
      </c>
      <c r="E9" s="4">
        <v>32</v>
      </c>
      <c r="F9" s="5">
        <v>1421.35</v>
      </c>
      <c r="G9" s="4">
        <v>2</v>
      </c>
    </row>
    <row r="10" spans="2:9" x14ac:dyDescent="0.25">
      <c r="B10" s="31">
        <v>11007</v>
      </c>
      <c r="C10" s="34" t="s">
        <v>10</v>
      </c>
      <c r="D10" s="4" t="s">
        <v>36</v>
      </c>
      <c r="E10" s="4">
        <v>19</v>
      </c>
      <c r="F10" s="5">
        <v>618.51</v>
      </c>
      <c r="G10" s="4">
        <v>3</v>
      </c>
    </row>
    <row r="11" spans="2:9" ht="12.75" customHeight="1" x14ac:dyDescent="0.25">
      <c r="B11" s="31">
        <v>11008</v>
      </c>
      <c r="C11" s="34" t="s">
        <v>11</v>
      </c>
      <c r="D11" s="4" t="s">
        <v>33</v>
      </c>
      <c r="E11" s="4">
        <v>23</v>
      </c>
      <c r="F11" s="5">
        <v>785.61</v>
      </c>
      <c r="G11" s="4">
        <v>4</v>
      </c>
    </row>
    <row r="12" spans="2:9" x14ac:dyDescent="0.25">
      <c r="B12" s="31">
        <v>11009</v>
      </c>
      <c r="C12" s="34" t="s">
        <v>12</v>
      </c>
      <c r="D12" s="4" t="s">
        <v>31</v>
      </c>
      <c r="E12" s="4">
        <v>49</v>
      </c>
      <c r="F12" s="5">
        <v>1067.43</v>
      </c>
      <c r="G12" s="4">
        <v>2</v>
      </c>
    </row>
    <row r="13" spans="2:9" ht="13.8" thickBot="1" x14ac:dyDescent="0.3">
      <c r="B13" s="32">
        <v>11010</v>
      </c>
      <c r="C13" s="36" t="s">
        <v>13</v>
      </c>
      <c r="D13" s="6" t="s">
        <v>30</v>
      </c>
      <c r="E13" s="6">
        <v>57</v>
      </c>
      <c r="F13" s="7">
        <v>1202.0999999999999</v>
      </c>
      <c r="G13" s="6">
        <v>1</v>
      </c>
    </row>
    <row r="14" spans="2:9" ht="12.75" customHeight="1" x14ac:dyDescent="0.25">
      <c r="D14" s="1"/>
      <c r="E14" s="1"/>
      <c r="F14" s="1"/>
      <c r="G14" s="1"/>
    </row>
    <row r="15" spans="2:9" ht="13.5" customHeight="1" x14ac:dyDescent="0.25">
      <c r="D15" s="1"/>
      <c r="E15" s="1"/>
      <c r="F15" s="1"/>
      <c r="G15" s="1"/>
    </row>
    <row r="16" spans="2:9" x14ac:dyDescent="0.25">
      <c r="B16" s="20" t="s">
        <v>14</v>
      </c>
      <c r="C16" s="43" t="s">
        <v>19</v>
      </c>
      <c r="D16" s="42"/>
      <c r="E16" s="42"/>
      <c r="F16" s="44"/>
      <c r="G16" s="15">
        <v>883.71800000000007</v>
      </c>
      <c r="I16" s="40"/>
    </row>
    <row r="17" spans="2:9" ht="12.75" customHeight="1" x14ac:dyDescent="0.25">
      <c r="D17" s="1"/>
      <c r="E17" s="1"/>
      <c r="F17" s="1"/>
      <c r="G17" s="1"/>
    </row>
    <row r="18" spans="2:9" ht="12.75" customHeight="1" x14ac:dyDescent="0.25">
      <c r="B18" s="21" t="s">
        <v>18</v>
      </c>
      <c r="C18" s="43" t="s">
        <v>24</v>
      </c>
      <c r="D18" s="42"/>
      <c r="E18" s="42"/>
      <c r="F18" s="44"/>
      <c r="G18" s="26">
        <v>57</v>
      </c>
      <c r="I18" s="40"/>
    </row>
    <row r="19" spans="2:9" ht="12.75" customHeight="1" x14ac:dyDescent="0.25">
      <c r="D19" s="1"/>
      <c r="E19" s="1"/>
      <c r="F19" s="1"/>
      <c r="G19" s="1"/>
    </row>
    <row r="20" spans="2:9" x14ac:dyDescent="0.25">
      <c r="B20" s="21" t="s">
        <v>20</v>
      </c>
      <c r="C20" s="43" t="s">
        <v>38</v>
      </c>
      <c r="D20" s="42"/>
      <c r="E20" s="42"/>
      <c r="F20" s="44"/>
      <c r="G20" s="26">
        <v>19</v>
      </c>
      <c r="I20" s="40"/>
    </row>
    <row r="22" spans="2:9" x14ac:dyDescent="0.25">
      <c r="B22" s="21" t="s">
        <v>23</v>
      </c>
      <c r="C22" s="43" t="s">
        <v>37</v>
      </c>
      <c r="D22" s="42"/>
      <c r="E22" s="42"/>
      <c r="F22" s="44"/>
      <c r="G22" s="26">
        <v>30</v>
      </c>
      <c r="I22" s="40"/>
    </row>
    <row r="24" spans="2:9" x14ac:dyDescent="0.25">
      <c r="B24" s="21" t="s">
        <v>25</v>
      </c>
      <c r="C24" s="43" t="s">
        <v>21</v>
      </c>
      <c r="D24" s="52"/>
      <c r="E24" s="52"/>
      <c r="F24" s="53"/>
      <c r="G24" s="26">
        <v>4</v>
      </c>
      <c r="I24" s="40"/>
    </row>
    <row r="25" spans="2:9" x14ac:dyDescent="0.25">
      <c r="D25" s="17"/>
      <c r="E25" s="1"/>
      <c r="F25" s="1"/>
      <c r="G25" s="1"/>
    </row>
    <row r="26" spans="2:9" ht="26.25" customHeight="1" x14ac:dyDescent="0.25">
      <c r="B26" s="25" t="s">
        <v>28</v>
      </c>
      <c r="C26" s="45" t="s">
        <v>22</v>
      </c>
      <c r="D26" s="46"/>
      <c r="E26" s="46"/>
      <c r="F26" s="47"/>
      <c r="G26" s="27">
        <v>3258.35</v>
      </c>
      <c r="I26" s="40"/>
    </row>
    <row r="27" spans="2:9" x14ac:dyDescent="0.25">
      <c r="D27" s="17"/>
      <c r="E27" s="1"/>
      <c r="F27" s="1"/>
      <c r="G27" s="1"/>
    </row>
    <row r="28" spans="2:9" ht="24.75" customHeight="1" x14ac:dyDescent="0.25">
      <c r="B28" s="25" t="s">
        <v>39</v>
      </c>
      <c r="C28" s="45" t="s">
        <v>42</v>
      </c>
      <c r="D28" s="46"/>
      <c r="E28" s="46"/>
      <c r="F28" s="46"/>
      <c r="G28" s="28"/>
      <c r="I28" s="40"/>
    </row>
    <row r="29" spans="2:9" x14ac:dyDescent="0.25">
      <c r="D29" s="17"/>
      <c r="E29" s="1"/>
      <c r="F29" s="1"/>
      <c r="G29" s="1"/>
    </row>
    <row r="30" spans="2:9" x14ac:dyDescent="0.25">
      <c r="C30" s="18"/>
      <c r="D30" s="19" t="s">
        <v>26</v>
      </c>
      <c r="E30" s="19" t="s">
        <v>0</v>
      </c>
      <c r="G30" s="1"/>
    </row>
    <row r="31" spans="2:9" x14ac:dyDescent="0.25">
      <c r="C31" s="29">
        <v>11005</v>
      </c>
      <c r="D31" s="26" t="str">
        <f t="shared" ref="D31:E33" si="0">VLOOKUP(C31,B$4:C$13,2,0)</f>
        <v>José</v>
      </c>
      <c r="E31" s="26" t="str">
        <f t="shared" si="0"/>
        <v>Dermatologia</v>
      </c>
      <c r="G31" s="1"/>
    </row>
    <row r="32" spans="2:9" x14ac:dyDescent="0.25">
      <c r="C32" s="29">
        <v>11001</v>
      </c>
      <c r="D32" s="26" t="str">
        <f t="shared" si="0"/>
        <v>Abel</v>
      </c>
      <c r="E32" s="26" t="str">
        <f t="shared" si="0"/>
        <v>Pediatria</v>
      </c>
      <c r="G32" s="1"/>
    </row>
    <row r="33" spans="2:9" x14ac:dyDescent="0.25">
      <c r="C33" s="29">
        <v>11010</v>
      </c>
      <c r="D33" s="26" t="str">
        <f t="shared" si="0"/>
        <v>Paulo</v>
      </c>
      <c r="E33" s="26" t="str">
        <f t="shared" si="0"/>
        <v>Pediatria</v>
      </c>
      <c r="G33" s="1"/>
    </row>
    <row r="34" spans="2:9" x14ac:dyDescent="0.25">
      <c r="D34" s="17"/>
      <c r="E34" s="1"/>
      <c r="F34" s="1"/>
      <c r="G34" s="1"/>
    </row>
    <row r="35" spans="2:9" ht="26.25" customHeight="1" x14ac:dyDescent="0.25">
      <c r="B35" s="16" t="s">
        <v>40</v>
      </c>
      <c r="C35" s="41" t="s">
        <v>15</v>
      </c>
      <c r="D35" s="42"/>
      <c r="E35" s="42"/>
      <c r="F35" s="42"/>
      <c r="G35" s="42"/>
      <c r="H35" s="23"/>
      <c r="I35" s="40"/>
    </row>
    <row r="36" spans="2:9" x14ac:dyDescent="0.25">
      <c r="D36" s="1"/>
      <c r="E36" s="1"/>
      <c r="F36" s="1"/>
      <c r="G36" s="1"/>
      <c r="H36" s="22"/>
    </row>
    <row r="37" spans="2:9" x14ac:dyDescent="0.25">
      <c r="D37" s="1"/>
      <c r="E37" s="1"/>
      <c r="F37" s="1"/>
      <c r="G37" s="1"/>
    </row>
    <row r="38" spans="2:9" ht="13.8" thickBot="1" x14ac:dyDescent="0.3">
      <c r="D38" s="1"/>
      <c r="E38" s="1"/>
      <c r="F38" s="1"/>
      <c r="G38" s="1"/>
    </row>
    <row r="39" spans="2:9" ht="13.8" thickBot="1" x14ac:dyDescent="0.3">
      <c r="C39" s="8" t="s">
        <v>16</v>
      </c>
      <c r="D39" s="9" t="s">
        <v>17</v>
      </c>
      <c r="F39" s="1"/>
      <c r="G39" s="1"/>
    </row>
    <row r="40" spans="2:9" x14ac:dyDescent="0.25">
      <c r="B40" s="10" t="s">
        <v>4</v>
      </c>
      <c r="C40" s="11">
        <v>0.1</v>
      </c>
      <c r="D40" s="12">
        <v>778.12</v>
      </c>
      <c r="F40" s="1"/>
      <c r="G40" s="1"/>
    </row>
    <row r="41" spans="2:9" x14ac:dyDescent="0.25">
      <c r="B41" s="13" t="s">
        <v>5</v>
      </c>
      <c r="C41" s="11">
        <v>0.1</v>
      </c>
      <c r="D41" s="12">
        <v>598.55999999999995</v>
      </c>
      <c r="F41" s="1"/>
      <c r="G41" s="1"/>
    </row>
    <row r="42" spans="2:9" x14ac:dyDescent="0.25">
      <c r="B42" s="13" t="s">
        <v>6</v>
      </c>
      <c r="C42" s="11">
        <v>0.1</v>
      </c>
      <c r="D42" s="12">
        <v>390.26</v>
      </c>
      <c r="F42" s="1"/>
      <c r="G42" s="1"/>
    </row>
    <row r="43" spans="2:9" x14ac:dyDescent="0.25">
      <c r="B43" s="13" t="s">
        <v>7</v>
      </c>
      <c r="C43" s="11">
        <v>0.05</v>
      </c>
      <c r="D43" s="12">
        <v>1314.5790000000002</v>
      </c>
      <c r="F43" s="1"/>
      <c r="G43" s="1"/>
    </row>
    <row r="44" spans="2:9" x14ac:dyDescent="0.25">
      <c r="B44" s="13" t="s">
        <v>8</v>
      </c>
      <c r="C44" s="11">
        <v>0.1</v>
      </c>
      <c r="D44" s="12">
        <v>723.26</v>
      </c>
      <c r="F44" s="1"/>
      <c r="G44" s="1"/>
    </row>
    <row r="45" spans="2:9" x14ac:dyDescent="0.25">
      <c r="B45" s="13" t="s">
        <v>9</v>
      </c>
      <c r="C45" s="11">
        <v>0.05</v>
      </c>
      <c r="D45" s="12">
        <v>1492.4175</v>
      </c>
      <c r="F45" s="1"/>
      <c r="G45" s="1"/>
    </row>
    <row r="46" spans="2:9" x14ac:dyDescent="0.25">
      <c r="B46" s="13" t="s">
        <v>10</v>
      </c>
      <c r="C46" s="11">
        <v>0.1</v>
      </c>
      <c r="D46" s="12">
        <v>618.51</v>
      </c>
      <c r="F46" s="1"/>
      <c r="G46" s="1"/>
    </row>
    <row r="47" spans="2:9" x14ac:dyDescent="0.25">
      <c r="B47" s="13" t="s">
        <v>11</v>
      </c>
      <c r="C47" s="11">
        <v>0.1</v>
      </c>
      <c r="D47" s="12">
        <v>785.61</v>
      </c>
      <c r="F47" s="1"/>
      <c r="G47" s="1"/>
    </row>
    <row r="48" spans="2:9" x14ac:dyDescent="0.25">
      <c r="B48" s="13" t="s">
        <v>12</v>
      </c>
      <c r="C48" s="11">
        <v>0.05</v>
      </c>
      <c r="D48" s="12">
        <v>1120.8015</v>
      </c>
      <c r="F48" s="1"/>
      <c r="G48" s="1"/>
    </row>
    <row r="49" spans="2:9" ht="13.8" thickBot="1" x14ac:dyDescent="0.3">
      <c r="B49" s="14" t="s">
        <v>13</v>
      </c>
      <c r="C49" s="11">
        <v>0.05</v>
      </c>
      <c r="D49" s="12">
        <v>1262.2049999999999</v>
      </c>
      <c r="F49" s="1"/>
      <c r="G49" s="1"/>
    </row>
    <row r="50" spans="2:9" x14ac:dyDescent="0.25">
      <c r="D50" s="1"/>
      <c r="E50" s="1"/>
      <c r="F50" s="1"/>
      <c r="G50" s="1"/>
    </row>
    <row r="51" spans="2:9" x14ac:dyDescent="0.25">
      <c r="B51" s="37" t="s">
        <v>41</v>
      </c>
      <c r="C51" s="38" t="s">
        <v>29</v>
      </c>
      <c r="D51" s="24"/>
      <c r="E51" s="24"/>
      <c r="F51" s="39"/>
      <c r="I51" s="40"/>
    </row>
    <row r="53" spans="2:9" x14ac:dyDescent="0.25">
      <c r="I53" s="1"/>
    </row>
  </sheetData>
  <mergeCells count="14">
    <mergeCell ref="G2:G3"/>
    <mergeCell ref="C16:F16"/>
    <mergeCell ref="C18:F18"/>
    <mergeCell ref="C28:F28"/>
    <mergeCell ref="C35:G35"/>
    <mergeCell ref="C20:F20"/>
    <mergeCell ref="C22:F22"/>
    <mergeCell ref="C24:F24"/>
    <mergeCell ref="C26:F26"/>
    <mergeCell ref="B2:B3"/>
    <mergeCell ref="C2:C3"/>
    <mergeCell ref="D2:D3"/>
    <mergeCell ref="E2:E3"/>
    <mergeCell ref="F2:F3"/>
  </mergeCells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Exe3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Carvalho Brito</dc:creator>
  <cp:lastModifiedBy>Daniela Tomás</cp:lastModifiedBy>
  <cp:lastPrinted>2005-06-03T15:21:46Z</cp:lastPrinted>
  <dcterms:created xsi:type="dcterms:W3CDTF">2005-01-30T21:40:03Z</dcterms:created>
  <dcterms:modified xsi:type="dcterms:W3CDTF">2022-03-26T13:45:41Z</dcterms:modified>
</cp:coreProperties>
</file>