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3 - Funções Lookup\"/>
    </mc:Choice>
  </mc:AlternateContent>
  <xr:revisionPtr revIDLastSave="0" documentId="13_ncr:1_{07703F46-90B9-41A4-8ACE-94B80B1335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G31" i="1" s="1"/>
  <c r="G28" i="1"/>
  <c r="G27" i="1"/>
  <c r="G26" i="1"/>
  <c r="G25" i="1"/>
  <c r="G24" i="1"/>
  <c r="G23" i="1"/>
  <c r="G22" i="1"/>
  <c r="G21" i="1"/>
  <c r="F28" i="1"/>
  <c r="F27" i="1"/>
  <c r="F26" i="1"/>
  <c r="F25" i="1"/>
  <c r="F24" i="1"/>
  <c r="F23" i="1"/>
  <c r="F22" i="1"/>
  <c r="F21" i="1"/>
  <c r="E28" i="1"/>
  <c r="E27" i="1"/>
  <c r="E26" i="1"/>
  <c r="E25" i="1"/>
  <c r="E24" i="1"/>
  <c r="E23" i="1"/>
  <c r="E22" i="1"/>
  <c r="E21" i="1"/>
  <c r="E20" i="1"/>
  <c r="D28" i="1"/>
  <c r="D27" i="1"/>
  <c r="D26" i="1"/>
  <c r="D25" i="1"/>
  <c r="D24" i="1"/>
  <c r="D23" i="1"/>
  <c r="D22" i="1"/>
  <c r="D21" i="1"/>
  <c r="D20" i="1"/>
  <c r="C28" i="1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<sst xmlns="http://schemas.openxmlformats.org/spreadsheetml/2006/main" count="27" uniqueCount="17">
  <si>
    <t>TABELA DE PREÇOS</t>
  </si>
  <si>
    <t>TABELA DE DESCONTOS</t>
  </si>
  <si>
    <t>Cod. Produto</t>
  </si>
  <si>
    <t>Designação</t>
  </si>
  <si>
    <t>Tamanho</t>
  </si>
  <si>
    <t>Pr. Unit.</t>
  </si>
  <si>
    <t>TAMANHO</t>
  </si>
  <si>
    <t>Camisa</t>
  </si>
  <si>
    <t>QUANTIDADE</t>
  </si>
  <si>
    <t>Camisola</t>
  </si>
  <si>
    <t>Calça</t>
  </si>
  <si>
    <t>IVA</t>
  </si>
  <si>
    <t>VENDAS DO MÊS DE MAIO DE 2002</t>
  </si>
  <si>
    <t>Qtd.</t>
  </si>
  <si>
    <t>Desconto</t>
  </si>
  <si>
    <t>TOTAL</t>
  </si>
  <si>
    <t>Total c/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</si>
</sst>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Esc.&quot;_-;\-* #,##0.00\ &quot;Esc.&quot;_-;_-* &quot;-&quot;??\ &quot;Esc.&quot;_-;_-@_-"/>
    <numFmt numFmtId="165" formatCode="#,##0.00\ [$€-1]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Continuous"/>
    </xf>
    <xf numFmtId="10" fontId="0" fillId="0" borderId="1" xfId="0" applyNumberFormat="1" applyBorder="1"/>
    <xf numFmtId="0" fontId="1" fillId="2" borderId="1" xfId="0" applyFont="1" applyFill="1" applyBorder="1"/>
    <xf numFmtId="10" fontId="1" fillId="2" borderId="1" xfId="2" applyNumberFormat="1" applyFont="1" applyFill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9" fontId="0" fillId="0" borderId="5" xfId="0" applyNumberFormat="1" applyBorder="1"/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10" fontId="0" fillId="0" borderId="9" xfId="0" applyNumberFormat="1" applyBorder="1"/>
    <xf numFmtId="0" fontId="0" fillId="0" borderId="11" xfId="0" applyBorder="1"/>
    <xf numFmtId="10" fontId="0" fillId="0" borderId="12" xfId="0" applyNumberFormat="1" applyBorder="1"/>
    <xf numFmtId="10" fontId="0" fillId="0" borderId="13" xfId="0" applyNumberFormat="1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Fill="1" applyBorder="1"/>
    <xf numFmtId="165" fontId="0" fillId="0" borderId="9" xfId="1" applyNumberFormat="1" applyFont="1" applyBorder="1"/>
    <xf numFmtId="165" fontId="0" fillId="0" borderId="13" xfId="1" applyNumberFormat="1" applyFont="1" applyBorder="1"/>
    <xf numFmtId="165" fontId="1" fillId="2" borderId="1" xfId="1" applyNumberFormat="1" applyFon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31"/>
  <sheetViews>
    <sheetView tabSelected="1" workbookViewId="0">
      <selection activeCell="I23" sqref="I23"/>
    </sheetView>
  </sheetViews>
  <sheetFormatPr defaultRowHeight="13.2" x14ac:dyDescent="0.25"/>
  <cols>
    <col min="1" max="1" width="12.88671875" customWidth="1"/>
    <col min="2" max="3" width="11.5546875" customWidth="1"/>
    <col min="4" max="4" width="9.5546875" customWidth="1"/>
    <col min="5" max="5" width="8.21875" customWidth="1"/>
    <col min="6" max="6" width="13.109375" customWidth="1"/>
    <col min="7" max="7" width="12" bestFit="1" customWidth="1"/>
    <col min="8" max="9" width="7.21875" customWidth="1"/>
  </cols>
  <sheetData>
    <row r="1" spans="1:9" x14ac:dyDescent="0.25">
      <c r="A1" s="9"/>
      <c r="B1" s="9"/>
      <c r="C1" s="9"/>
      <c r="D1" s="9"/>
      <c r="E1" s="9"/>
      <c r="F1" s="9"/>
      <c r="G1" s="9"/>
    </row>
    <row r="3" spans="1:9" ht="13.8" thickBot="1" x14ac:dyDescent="0.3"/>
    <row r="4" spans="1:9" ht="13.8" thickTop="1" x14ac:dyDescent="0.25">
      <c r="A4" s="14" t="s">
        <v>0</v>
      </c>
      <c r="B4" s="15"/>
      <c r="C4" s="15"/>
      <c r="D4" s="16"/>
      <c r="E4" s="10"/>
      <c r="F4" s="14" t="s">
        <v>1</v>
      </c>
      <c r="G4" s="15"/>
      <c r="H4" s="15"/>
      <c r="I4" s="16"/>
    </row>
    <row r="5" spans="1:9" x14ac:dyDescent="0.25">
      <c r="A5" s="25" t="s">
        <v>2</v>
      </c>
      <c r="B5" s="3" t="s">
        <v>3</v>
      </c>
      <c r="C5" s="3" t="s">
        <v>4</v>
      </c>
      <c r="D5" s="19" t="s">
        <v>5</v>
      </c>
      <c r="E5" s="9"/>
      <c r="F5" s="29"/>
      <c r="G5" s="2" t="s">
        <v>6</v>
      </c>
      <c r="H5" s="5"/>
      <c r="I5" s="17"/>
    </row>
    <row r="6" spans="1:9" x14ac:dyDescent="0.25">
      <c r="A6" s="26">
        <v>1</v>
      </c>
      <c r="B6" s="4" t="s">
        <v>7</v>
      </c>
      <c r="C6" s="34">
        <v>1</v>
      </c>
      <c r="D6" s="30">
        <v>3.9</v>
      </c>
      <c r="E6" s="9"/>
      <c r="F6" s="18" t="s">
        <v>8</v>
      </c>
      <c r="G6" s="3">
        <v>1</v>
      </c>
      <c r="H6" s="3">
        <v>2</v>
      </c>
      <c r="I6" s="19">
        <v>3</v>
      </c>
    </row>
    <row r="7" spans="1:9" x14ac:dyDescent="0.25">
      <c r="A7" s="26">
        <v>2</v>
      </c>
      <c r="B7" s="4" t="s">
        <v>7</v>
      </c>
      <c r="C7" s="34">
        <v>2</v>
      </c>
      <c r="D7" s="30">
        <v>4.2</v>
      </c>
      <c r="E7" s="9"/>
      <c r="F7" s="20">
        <v>50</v>
      </c>
      <c r="G7" s="6">
        <v>5.5E-2</v>
      </c>
      <c r="H7" s="6">
        <v>6.5000000000000002E-2</v>
      </c>
      <c r="I7" s="21">
        <v>7.4999999999999997E-2</v>
      </c>
    </row>
    <row r="8" spans="1:9" x14ac:dyDescent="0.25">
      <c r="A8" s="26">
        <v>3</v>
      </c>
      <c r="B8" s="4" t="s">
        <v>7</v>
      </c>
      <c r="C8" s="34">
        <v>3</v>
      </c>
      <c r="D8" s="30">
        <v>4.45</v>
      </c>
      <c r="E8" s="9"/>
      <c r="F8" s="20">
        <v>100</v>
      </c>
      <c r="G8" s="6">
        <v>5.7500000000000002E-2</v>
      </c>
      <c r="H8" s="6">
        <v>6.7500000000000004E-2</v>
      </c>
      <c r="I8" s="21">
        <v>7.7499999999999999E-2</v>
      </c>
    </row>
    <row r="9" spans="1:9" x14ac:dyDescent="0.25">
      <c r="A9" s="26">
        <v>4</v>
      </c>
      <c r="B9" s="4" t="s">
        <v>9</v>
      </c>
      <c r="C9" s="34">
        <v>1</v>
      </c>
      <c r="D9" s="30">
        <v>8.6</v>
      </c>
      <c r="E9" s="9"/>
      <c r="F9" s="20">
        <v>150</v>
      </c>
      <c r="G9" s="6">
        <v>0.06</v>
      </c>
      <c r="H9" s="6">
        <v>7.0000000000000007E-2</v>
      </c>
      <c r="I9" s="21">
        <v>0.08</v>
      </c>
    </row>
    <row r="10" spans="1:9" x14ac:dyDescent="0.25">
      <c r="A10" s="26">
        <v>5</v>
      </c>
      <c r="B10" s="4" t="s">
        <v>9</v>
      </c>
      <c r="C10" s="34">
        <v>2</v>
      </c>
      <c r="D10" s="30">
        <v>9.5</v>
      </c>
      <c r="E10" s="9"/>
      <c r="F10" s="20">
        <v>200</v>
      </c>
      <c r="G10" s="6">
        <v>6.25E-2</v>
      </c>
      <c r="H10" s="6">
        <v>7.2499999999999995E-2</v>
      </c>
      <c r="I10" s="21">
        <v>8.2500000000000004E-2</v>
      </c>
    </row>
    <row r="11" spans="1:9" x14ac:dyDescent="0.25">
      <c r="A11" s="26">
        <v>6</v>
      </c>
      <c r="B11" s="4" t="s">
        <v>9</v>
      </c>
      <c r="C11" s="34">
        <v>3</v>
      </c>
      <c r="D11" s="30">
        <v>10.25</v>
      </c>
      <c r="E11" s="9"/>
      <c r="F11" s="20">
        <v>250</v>
      </c>
      <c r="G11" s="6">
        <v>6.5000000000000002E-2</v>
      </c>
      <c r="H11" s="6">
        <v>7.4999999999999997E-2</v>
      </c>
      <c r="I11" s="21">
        <v>8.5000000000000006E-2</v>
      </c>
    </row>
    <row r="12" spans="1:9" ht="13.8" thickBot="1" x14ac:dyDescent="0.3">
      <c r="A12" s="26">
        <v>7</v>
      </c>
      <c r="B12" s="4" t="s">
        <v>10</v>
      </c>
      <c r="C12" s="34">
        <v>1</v>
      </c>
      <c r="D12" s="30">
        <v>15</v>
      </c>
      <c r="E12" s="9"/>
      <c r="F12" s="22">
        <v>300</v>
      </c>
      <c r="G12" s="23">
        <v>6.7500000000000004E-2</v>
      </c>
      <c r="H12" s="23">
        <v>7.7499999999999999E-2</v>
      </c>
      <c r="I12" s="24">
        <v>8.7499999999999994E-2</v>
      </c>
    </row>
    <row r="13" spans="1:9" x14ac:dyDescent="0.25">
      <c r="A13" s="26">
        <v>8</v>
      </c>
      <c r="B13" s="4" t="s">
        <v>10</v>
      </c>
      <c r="C13" s="34">
        <v>2</v>
      </c>
      <c r="D13" s="30">
        <v>16</v>
      </c>
      <c r="E13" s="9"/>
    </row>
    <row r="14" spans="1:9" ht="13.8" thickBot="1" x14ac:dyDescent="0.3">
      <c r="A14" s="27">
        <v>9</v>
      </c>
      <c r="B14" s="28" t="s">
        <v>10</v>
      </c>
      <c r="C14" s="35">
        <v>3</v>
      </c>
      <c r="D14" s="31">
        <v>17</v>
      </c>
      <c r="E14" s="9"/>
    </row>
    <row r="15" spans="1:9" ht="13.8" thickBot="1" x14ac:dyDescent="0.3"/>
    <row r="16" spans="1:9" x14ac:dyDescent="0.25">
      <c r="E16" s="12" t="s">
        <v>11</v>
      </c>
    </row>
    <row r="17" spans="1:7" ht="13.8" thickBot="1" x14ac:dyDescent="0.3">
      <c r="E17" s="13">
        <v>0.17</v>
      </c>
    </row>
    <row r="18" spans="1:7" x14ac:dyDescent="0.25">
      <c r="A18" s="2" t="s">
        <v>12</v>
      </c>
      <c r="B18" s="2"/>
      <c r="C18" s="2"/>
      <c r="D18" s="2"/>
      <c r="E18" s="11"/>
      <c r="F18" s="2"/>
      <c r="G18" s="2"/>
    </row>
    <row r="19" spans="1:7" x14ac:dyDescent="0.25">
      <c r="A19" s="3" t="s">
        <v>2</v>
      </c>
      <c r="B19" s="3" t="s">
        <v>13</v>
      </c>
      <c r="C19" s="3" t="s">
        <v>3</v>
      </c>
      <c r="D19" s="3" t="s">
        <v>4</v>
      </c>
      <c r="E19" s="3" t="s">
        <v>5</v>
      </c>
      <c r="F19" s="3" t="s">
        <v>14</v>
      </c>
      <c r="G19" s="33" t="s">
        <v>16</v>
      </c>
    </row>
    <row r="20" spans="1:7" x14ac:dyDescent="0.25">
      <c r="A20" s="4">
        <v>4</v>
      </c>
      <c r="B20" s="4">
        <v>150</v>
      </c>
      <c r="C20" s="7" t="str">
        <f>VLOOKUP($A20,$A$6:$D$14,2,1)</f>
        <v>Camisola</v>
      </c>
      <c r="D20" s="7">
        <f>VLOOKUP($A20,$A$6:$D$14,3,0)</f>
        <v>1</v>
      </c>
      <c r="E20" s="7">
        <f>VLOOKUP($A20,$A$6:$D$14,4,0)</f>
        <v>8.6</v>
      </c>
      <c r="F20" s="8">
        <f>VLOOKUP(B20,$F$7:$I$12,MATCH(D20,$F$6:$I$6,0),1)</f>
        <v>0.06</v>
      </c>
      <c r="G20" s="32">
        <f>E20*B20*(1-F20)*(1+$E$17)</f>
        <v>1418.7419999999997</v>
      </c>
    </row>
    <row r="21" spans="1:7" x14ac:dyDescent="0.25">
      <c r="A21" s="4">
        <v>7</v>
      </c>
      <c r="B21" s="4">
        <v>160</v>
      </c>
      <c r="C21" s="7" t="str">
        <f t="shared" ref="C21:C28" si="0">VLOOKUP($A21,$A$6:$D$14,2,1)</f>
        <v>Calça</v>
      </c>
      <c r="D21" s="7">
        <f t="shared" ref="D21:D28" si="1">VLOOKUP($A21,$A$6:$D$14,3,0)</f>
        <v>1</v>
      </c>
      <c r="E21" s="7">
        <f t="shared" ref="E21:E28" si="2">VLOOKUP($A21,$A$6:$D$14,4,0)</f>
        <v>15</v>
      </c>
      <c r="F21" s="8">
        <f t="shared" ref="F21:F28" si="3">VLOOKUP(B21,$F$7:$I$12,D21+1,1)</f>
        <v>0.06</v>
      </c>
      <c r="G21" s="32">
        <f t="shared" ref="G21:G28" si="4">E21*B21*(1-F21)*(1+$E$17)</f>
        <v>2639.52</v>
      </c>
    </row>
    <row r="22" spans="1:7" x14ac:dyDescent="0.25">
      <c r="A22" s="4">
        <v>8</v>
      </c>
      <c r="B22" s="4">
        <v>170</v>
      </c>
      <c r="C22" s="7" t="str">
        <f t="shared" si="0"/>
        <v>Calça</v>
      </c>
      <c r="D22" s="7">
        <f t="shared" si="1"/>
        <v>2</v>
      </c>
      <c r="E22" s="7">
        <f t="shared" si="2"/>
        <v>16</v>
      </c>
      <c r="F22" s="8">
        <f t="shared" si="3"/>
        <v>7.0000000000000007E-2</v>
      </c>
      <c r="G22" s="32">
        <f t="shared" si="4"/>
        <v>2959.6319999999996</v>
      </c>
    </row>
    <row r="23" spans="1:7" x14ac:dyDescent="0.25">
      <c r="A23" s="4">
        <v>6</v>
      </c>
      <c r="B23" s="4">
        <v>180</v>
      </c>
      <c r="C23" s="7" t="str">
        <f t="shared" si="0"/>
        <v>Camisola</v>
      </c>
      <c r="D23" s="7">
        <f t="shared" si="1"/>
        <v>3</v>
      </c>
      <c r="E23" s="7">
        <f t="shared" si="2"/>
        <v>10.25</v>
      </c>
      <c r="F23" s="8">
        <f t="shared" si="3"/>
        <v>0.08</v>
      </c>
      <c r="G23" s="32">
        <f t="shared" si="4"/>
        <v>1985.9580000000001</v>
      </c>
    </row>
    <row r="24" spans="1:7" x14ac:dyDescent="0.25">
      <c r="A24" s="4">
        <v>5</v>
      </c>
      <c r="B24" s="4">
        <v>190</v>
      </c>
      <c r="C24" s="7" t="str">
        <f t="shared" si="0"/>
        <v>Camisola</v>
      </c>
      <c r="D24" s="7">
        <f t="shared" si="1"/>
        <v>2</v>
      </c>
      <c r="E24" s="7">
        <f t="shared" si="2"/>
        <v>9.5</v>
      </c>
      <c r="F24" s="8">
        <f t="shared" si="3"/>
        <v>7.0000000000000007E-2</v>
      </c>
      <c r="G24" s="32">
        <f t="shared" si="4"/>
        <v>1964.0204999999996</v>
      </c>
    </row>
    <row r="25" spans="1:7" x14ac:dyDescent="0.25">
      <c r="A25" s="4">
        <v>3</v>
      </c>
      <c r="B25" s="4">
        <v>200</v>
      </c>
      <c r="C25" s="7" t="str">
        <f t="shared" si="0"/>
        <v>Camisa</v>
      </c>
      <c r="D25" s="7">
        <f t="shared" si="1"/>
        <v>3</v>
      </c>
      <c r="E25" s="7">
        <f t="shared" si="2"/>
        <v>4.45</v>
      </c>
      <c r="F25" s="8">
        <f t="shared" si="3"/>
        <v>8.2500000000000004E-2</v>
      </c>
      <c r="G25" s="32">
        <f t="shared" si="4"/>
        <v>955.39274999999986</v>
      </c>
    </row>
    <row r="26" spans="1:7" x14ac:dyDescent="0.25">
      <c r="A26" s="4">
        <v>4</v>
      </c>
      <c r="B26" s="4">
        <v>299</v>
      </c>
      <c r="C26" s="7" t="str">
        <f t="shared" si="0"/>
        <v>Camisola</v>
      </c>
      <c r="D26" s="7">
        <f t="shared" si="1"/>
        <v>1</v>
      </c>
      <c r="E26" s="7">
        <f t="shared" si="2"/>
        <v>8.6</v>
      </c>
      <c r="F26" s="8">
        <f t="shared" si="3"/>
        <v>6.5000000000000002E-2</v>
      </c>
      <c r="G26" s="32">
        <f t="shared" si="4"/>
        <v>2812.9830299999999</v>
      </c>
    </row>
    <row r="27" spans="1:7" x14ac:dyDescent="0.25">
      <c r="A27" s="4">
        <v>2</v>
      </c>
      <c r="B27" s="4">
        <v>500</v>
      </c>
      <c r="C27" s="7" t="str">
        <f t="shared" si="0"/>
        <v>Camisa</v>
      </c>
      <c r="D27" s="7">
        <f t="shared" si="1"/>
        <v>2</v>
      </c>
      <c r="E27" s="7">
        <f t="shared" si="2"/>
        <v>4.2</v>
      </c>
      <c r="F27" s="8">
        <f t="shared" si="3"/>
        <v>7.7499999999999999E-2</v>
      </c>
      <c r="G27" s="32">
        <f t="shared" si="4"/>
        <v>2266.5825</v>
      </c>
    </row>
    <row r="28" spans="1:7" x14ac:dyDescent="0.25">
      <c r="A28" s="4">
        <v>1</v>
      </c>
      <c r="B28" s="4">
        <v>230</v>
      </c>
      <c r="C28" s="7" t="str">
        <f t="shared" si="0"/>
        <v>Camisa</v>
      </c>
      <c r="D28" s="7">
        <f t="shared" si="1"/>
        <v>1</v>
      </c>
      <c r="E28" s="7">
        <f t="shared" si="2"/>
        <v>3.9</v>
      </c>
      <c r="F28" s="8">
        <f t="shared" si="3"/>
        <v>6.25E-2</v>
      </c>
      <c r="G28" s="32">
        <f t="shared" si="4"/>
        <v>983.89687499999991</v>
      </c>
    </row>
    <row r="30" spans="1:7" x14ac:dyDescent="0.25">
      <c r="G30" s="1" t="s">
        <v>15</v>
      </c>
    </row>
    <row r="31" spans="1:7" x14ac:dyDescent="0.25">
      <c r="G31" s="32">
        <f>SUM(G20:G28)</f>
        <v>17986.727654999995</v>
      </c>
    </row>
  </sheetData>
  <phoneticPr fontId="3" type="noConversion"/>
  <pageMargins left="0.75" right="0.75" top="0.48" bottom="0.27" header="0.27" footer="0.19"/>
  <pageSetup paperSize="9" scale="89" orientation="landscape" horizontalDpi="300" verticalDpi="300" r:id="rId1"/>
  <headerFooter alignWithMargins="0">
    <oddHeader>&amp;CUniversidade Lusíada - SIM I - 040697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Creal</dc:creator>
  <cp:lastModifiedBy>Daniela Tomás</cp:lastModifiedBy>
  <cp:lastPrinted>1997-06-02T12:56:37Z</cp:lastPrinted>
  <dcterms:created xsi:type="dcterms:W3CDTF">1997-06-01T20:59:10Z</dcterms:created>
  <dcterms:modified xsi:type="dcterms:W3CDTF">2022-03-29T10:54:48Z</dcterms:modified>
</cp:coreProperties>
</file>