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UNI\3ºano\IPC\phase3\"/>
    </mc:Choice>
  </mc:AlternateContent>
  <xr:revisionPtr revIDLastSave="0" documentId="13_ncr:1_{7B2BE9F8-3895-4214-9423-D03304CF3AC5}" xr6:coauthVersionLast="47" xr6:coauthVersionMax="47" xr10:uidLastSave="{00000000-0000-0000-0000-000000000000}"/>
  <bookViews>
    <workbookView xWindow="28680" yWindow="1185" windowWidth="29040" windowHeight="15720" xr2:uid="{6DF166B9-DCAC-479D-8E65-FC409164BF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" i="1" l="1"/>
  <c r="AH3" i="1"/>
  <c r="AI3" i="1"/>
  <c r="AJ3" i="1"/>
  <c r="AK3" i="1"/>
  <c r="AL3" i="1"/>
  <c r="AM5" i="1"/>
  <c r="AF3" i="1"/>
  <c r="AF4" i="1"/>
  <c r="AF5" i="1"/>
  <c r="AG3" i="1"/>
  <c r="AG4" i="1"/>
  <c r="AG5" i="1"/>
  <c r="AH4" i="1"/>
  <c r="AH5" i="1"/>
  <c r="AM4" i="1"/>
  <c r="AM3" i="1"/>
  <c r="AL5" i="1"/>
  <c r="AL4" i="1"/>
  <c r="AK5" i="1"/>
  <c r="AK4" i="1"/>
  <c r="AJ5" i="1"/>
  <c r="AJ4" i="1"/>
  <c r="AI5" i="1"/>
  <c r="AI4" i="1"/>
  <c r="E8" i="1"/>
  <c r="Q8" i="1"/>
  <c r="Q7" i="1"/>
  <c r="Q6" i="1"/>
  <c r="M8" i="1"/>
  <c r="M6" i="1"/>
  <c r="I8" i="1"/>
  <c r="I7" i="1"/>
  <c r="I6" i="1"/>
  <c r="E7" i="1"/>
  <c r="E6" i="1"/>
  <c r="B17" i="1"/>
  <c r="J17" i="1"/>
  <c r="K6" i="1"/>
  <c r="G6" i="1"/>
  <c r="L6" i="1"/>
  <c r="B53" i="1"/>
  <c r="C53" i="1"/>
  <c r="D53" i="1"/>
  <c r="E53" i="1"/>
  <c r="F53" i="1"/>
  <c r="F52" i="1"/>
  <c r="E52" i="1"/>
  <c r="D52" i="1"/>
  <c r="C52" i="1"/>
  <c r="G52" i="1"/>
  <c r="B52" i="1"/>
  <c r="K51" i="1"/>
  <c r="J51" i="1"/>
  <c r="I51" i="1"/>
  <c r="H51" i="1"/>
  <c r="G51" i="1"/>
  <c r="F51" i="1"/>
  <c r="D100" i="1"/>
  <c r="E100" i="1"/>
  <c r="F100" i="1"/>
  <c r="D99" i="1"/>
  <c r="E99" i="1"/>
  <c r="F99" i="1"/>
  <c r="C100" i="1"/>
  <c r="C99" i="1"/>
  <c r="B99" i="1"/>
  <c r="B100" i="1"/>
  <c r="D98" i="1"/>
  <c r="E98" i="1"/>
  <c r="F98" i="1"/>
  <c r="C98" i="1"/>
  <c r="B98" i="1"/>
  <c r="D97" i="1"/>
  <c r="E97" i="1"/>
  <c r="F97" i="1"/>
  <c r="C97" i="1"/>
  <c r="B97" i="1"/>
  <c r="D96" i="1"/>
  <c r="E96" i="1"/>
  <c r="F96" i="1"/>
  <c r="C96" i="1"/>
  <c r="B96" i="1"/>
  <c r="E95" i="1"/>
  <c r="F95" i="1"/>
  <c r="D95" i="1"/>
  <c r="C95" i="1"/>
  <c r="B95" i="1"/>
  <c r="K52" i="1"/>
  <c r="K53" i="1"/>
  <c r="I52" i="1"/>
  <c r="J52" i="1"/>
  <c r="H52" i="1"/>
  <c r="I53" i="1"/>
  <c r="J53" i="1"/>
  <c r="H53" i="1"/>
  <c r="G53" i="1"/>
  <c r="E51" i="1"/>
  <c r="D51" i="1"/>
  <c r="C51" i="1"/>
  <c r="B51" i="1"/>
  <c r="H7" i="1"/>
  <c r="P8" i="1"/>
  <c r="P7" i="1"/>
  <c r="P6" i="1"/>
  <c r="O8" i="1"/>
  <c r="O7" i="1"/>
  <c r="O6" i="1"/>
  <c r="N8" i="1"/>
  <c r="N7" i="1"/>
  <c r="N6" i="1"/>
  <c r="L8" i="1"/>
  <c r="L7" i="1"/>
  <c r="K8" i="1"/>
  <c r="K7" i="1"/>
  <c r="J8" i="1"/>
  <c r="J7" i="1"/>
  <c r="J6" i="1"/>
  <c r="H8" i="1"/>
  <c r="H6" i="1"/>
  <c r="G8" i="1"/>
  <c r="F8" i="1"/>
  <c r="F6" i="1"/>
  <c r="D8" i="1"/>
  <c r="D7" i="1"/>
  <c r="D6" i="1"/>
  <c r="C8" i="1"/>
  <c r="C7" i="1"/>
  <c r="C6" i="1"/>
  <c r="B8" i="1"/>
  <c r="B7" i="1"/>
  <c r="B6" i="1"/>
  <c r="G7" i="1" l="1"/>
  <c r="F7" i="1"/>
</calcChain>
</file>

<file path=xl/sharedStrings.xml><?xml version="1.0" encoding="utf-8"?>
<sst xmlns="http://schemas.openxmlformats.org/spreadsheetml/2006/main" count="234" uniqueCount="55">
  <si>
    <t>Tarefa 1</t>
  </si>
  <si>
    <t>Tarefa 2</t>
  </si>
  <si>
    <t>Tarefa 3</t>
  </si>
  <si>
    <t>Tempo (s)</t>
  </si>
  <si>
    <t>Erros</t>
  </si>
  <si>
    <t>Ajudas</t>
  </si>
  <si>
    <t>Média</t>
  </si>
  <si>
    <t>Desvio Padrão</t>
  </si>
  <si>
    <t>Mediana</t>
  </si>
  <si>
    <t>Cliques</t>
  </si>
  <si>
    <t>Teste 1</t>
  </si>
  <si>
    <t>Teste 2</t>
  </si>
  <si>
    <t>Teste 3</t>
  </si>
  <si>
    <t>Teste 4</t>
  </si>
  <si>
    <t>Teste 5</t>
  </si>
  <si>
    <t>Teste 6</t>
  </si>
  <si>
    <t>Teste 7</t>
  </si>
  <si>
    <t>Teste 8</t>
  </si>
  <si>
    <t>Teste 9</t>
  </si>
  <si>
    <t>Teste 10</t>
  </si>
  <si>
    <t>IC(95%)</t>
  </si>
  <si>
    <t>Eficácia</t>
  </si>
  <si>
    <t>Satisfação</t>
  </si>
  <si>
    <t>Muito eficaz</t>
  </si>
  <si>
    <t>Eficaz</t>
  </si>
  <si>
    <t>Neutro</t>
  </si>
  <si>
    <t>Pouco eficaz</t>
  </si>
  <si>
    <t>Muito pouco eficaz</t>
  </si>
  <si>
    <t>Muito satisfeito</t>
  </si>
  <si>
    <t>Satisfeito</t>
  </si>
  <si>
    <t>Insatisfeito</t>
  </si>
  <si>
    <t>Muito insatisfeito</t>
  </si>
  <si>
    <t>Análise Estatística</t>
  </si>
  <si>
    <r>
      <rPr>
        <b/>
        <sz val="11"/>
        <color theme="1"/>
        <rFont val="Calibri"/>
        <family val="2"/>
        <scheme val="minor"/>
      </rPr>
      <t>Teste 2:</t>
    </r>
    <r>
      <rPr>
        <sz val="11"/>
        <color theme="1"/>
        <rFont val="Calibri"/>
        <family val="2"/>
        <scheme val="minor"/>
      </rPr>
      <t xml:space="preserve"> Tarefa 2 - O tempo para reservar deveria ter até quando queremos fazer a reserva e não a quantidade de tempo.</t>
    </r>
  </si>
  <si>
    <t>Escala de usabilidade</t>
  </si>
  <si>
    <t>Recomendaria.</t>
  </si>
  <si>
    <t>Gostaria de o usar.</t>
  </si>
  <si>
    <t>É consistente.</t>
  </si>
  <si>
    <t>É fácil de usar.</t>
  </si>
  <si>
    <t>É desnecessáriamente complexo.</t>
  </si>
  <si>
    <t>Tem um excelente design.</t>
  </si>
  <si>
    <t>1 -</t>
  </si>
  <si>
    <t>2 -</t>
  </si>
  <si>
    <t>4 -</t>
  </si>
  <si>
    <t>3 -</t>
  </si>
  <si>
    <t>5 -</t>
  </si>
  <si>
    <t>6 -</t>
  </si>
  <si>
    <t>Discordo parcialmente</t>
  </si>
  <si>
    <t>Concordo parcialmente</t>
  </si>
  <si>
    <t>Concordo totalmente</t>
  </si>
  <si>
    <t>Nota:</t>
  </si>
  <si>
    <t>A primeira tarefa realizada pelos utilizadores foi a 3 e a última foi a 1.</t>
  </si>
  <si>
    <t>Discordo totalmente</t>
  </si>
  <si>
    <t>Sugestões/Feedback</t>
  </si>
  <si>
    <t>Muit eficaz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</si>
</sst>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b/>
      <sz val="10"/>
      <color theme="1"/>
      <name val="Calibri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3F3F3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FE2F3"/>
      </patternFill>
    </fill>
    <fill>
      <patternFill patternType="solid">
        <fgColor theme="8" tint="0.39997558519241921"/>
        <bgColor rgb="FFA4C2F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-0.499984740745262"/>
        <bgColor indexed="64"/>
      </patternFill>
    </fill>
  </fills>
  <borders count="39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111">
    <xf numFmtId="0" fontId="0" fillId="0" borderId="0" xfId="0"/>
    <xf numFmtId="2" fontId="1" fillId="3" borderId="1" xfId="0" applyNumberFormat="1" applyFont="1" applyFill="1" applyBorder="1" applyAlignment="1">
      <alignment horizontal="center"/>
    </xf>
    <xf numFmtId="2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2" fontId="1" fillId="4" borderId="4" xfId="0" applyNumberFormat="1" applyFont="1" applyFill="1" applyBorder="1" applyAlignment="1">
      <alignment horizontal="center"/>
    </xf>
    <xf numFmtId="2" fontId="1" fillId="4" borderId="2" xfId="0" applyNumberFormat="1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9" xfId="0" applyNumberFormat="1" applyFont="1" applyFill="1" applyBorder="1" applyAlignment="1">
      <alignment horizontal="center"/>
    </xf>
    <xf numFmtId="2" fontId="1" fillId="4" borderId="10" xfId="0" applyNumberFormat="1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12" xfId="0" applyBorder="1"/>
    <xf numFmtId="2" fontId="1" fillId="3" borderId="13" xfId="0" applyNumberFormat="1" applyFont="1" applyFill="1" applyBorder="1" applyAlignment="1">
      <alignment horizontal="center"/>
    </xf>
    <xf numFmtId="2" fontId="1" fillId="4" borderId="13" xfId="0" applyNumberFormat="1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/>
    </xf>
    <xf numFmtId="0" fontId="6" fillId="4" borderId="10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2" fontId="1" fillId="4" borderId="14" xfId="0" applyNumberFormat="1" applyFont="1" applyFill="1" applyBorder="1" applyAlignment="1">
      <alignment horizontal="center"/>
    </xf>
    <xf numFmtId="2" fontId="1" fillId="4" borderId="15" xfId="0" applyNumberFormat="1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6" xfId="0" applyFont="1" applyFill="1" applyBorder="1" applyAlignment="1">
      <alignment horizontal="center"/>
    </xf>
    <xf numFmtId="2" fontId="1" fillId="3" borderId="17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2" fontId="1" fillId="4" borderId="17" xfId="0" applyNumberFormat="1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0" fontId="6" fillId="4" borderId="27" xfId="0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5" fillId="2" borderId="25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5" fillId="2" borderId="23" xfId="0" applyFont="1" applyFill="1" applyBorder="1" applyAlignment="1">
      <alignment horizontal="center"/>
    </xf>
    <xf numFmtId="0" fontId="5" fillId="2" borderId="26" xfId="0" applyFont="1" applyFill="1" applyBorder="1" applyAlignment="1">
      <alignment horizontal="center"/>
    </xf>
    <xf numFmtId="9" fontId="1" fillId="4" borderId="29" xfId="1" applyFont="1" applyFill="1" applyBorder="1" applyAlignment="1">
      <alignment horizontal="center"/>
    </xf>
    <xf numFmtId="9" fontId="1" fillId="4" borderId="27" xfId="1" applyFont="1" applyFill="1" applyBorder="1" applyAlignment="1">
      <alignment horizontal="center"/>
    </xf>
    <xf numFmtId="9" fontId="1" fillId="4" borderId="30" xfId="1" applyFont="1" applyFill="1" applyBorder="1" applyAlignment="1">
      <alignment horizontal="center"/>
    </xf>
    <xf numFmtId="9" fontId="1" fillId="3" borderId="17" xfId="1" applyFont="1" applyFill="1" applyBorder="1" applyAlignment="1">
      <alignment horizontal="center"/>
    </xf>
    <xf numFmtId="9" fontId="1" fillId="3" borderId="16" xfId="1" applyFont="1" applyFill="1" applyBorder="1" applyAlignment="1">
      <alignment horizontal="center"/>
    </xf>
    <xf numFmtId="9" fontId="1" fillId="4" borderId="3" xfId="1" applyFont="1" applyFill="1" applyBorder="1" applyAlignment="1">
      <alignment horizontal="center"/>
    </xf>
    <xf numFmtId="9" fontId="1" fillId="4" borderId="2" xfId="1" applyFont="1" applyFill="1" applyBorder="1" applyAlignment="1">
      <alignment horizontal="center"/>
    </xf>
    <xf numFmtId="9" fontId="1" fillId="4" borderId="5" xfId="1" applyFont="1" applyFill="1" applyBorder="1" applyAlignment="1">
      <alignment horizontal="center"/>
    </xf>
    <xf numFmtId="9" fontId="1" fillId="3" borderId="1" xfId="1" applyFont="1" applyFill="1" applyBorder="1" applyAlignment="1">
      <alignment horizontal="center"/>
    </xf>
    <xf numFmtId="9" fontId="1" fillId="3" borderId="5" xfId="1" applyFont="1" applyFill="1" applyBorder="1" applyAlignment="1">
      <alignment horizontal="center"/>
    </xf>
    <xf numFmtId="9" fontId="1" fillId="4" borderId="21" xfId="1" applyFont="1" applyFill="1" applyBorder="1" applyAlignment="1">
      <alignment horizontal="center"/>
    </xf>
    <xf numFmtId="9" fontId="1" fillId="4" borderId="28" xfId="1" applyFont="1" applyFill="1" applyBorder="1" applyAlignment="1">
      <alignment horizontal="center"/>
    </xf>
    <xf numFmtId="9" fontId="1" fillId="4" borderId="8" xfId="1" applyFont="1" applyFill="1" applyBorder="1" applyAlignment="1">
      <alignment horizontal="center"/>
    </xf>
    <xf numFmtId="9" fontId="1" fillId="3" borderId="13" xfId="1" applyFont="1" applyFill="1" applyBorder="1" applyAlignment="1">
      <alignment horizontal="center"/>
    </xf>
    <xf numFmtId="9" fontId="1" fillId="3" borderId="8" xfId="1" applyFont="1" applyFill="1" applyBorder="1" applyAlignment="1">
      <alignment horizontal="center"/>
    </xf>
    <xf numFmtId="0" fontId="0" fillId="8" borderId="0" xfId="0" applyFill="1"/>
    <xf numFmtId="0" fontId="8" fillId="8" borderId="0" xfId="0" applyFont="1" applyFill="1" applyAlignment="1">
      <alignment horizontal="right"/>
    </xf>
    <xf numFmtId="0" fontId="6" fillId="4" borderId="31" xfId="0" applyFon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6" fillId="4" borderId="32" xfId="0" applyFont="1" applyFill="1" applyBorder="1" applyAlignment="1">
      <alignment horizontal="center"/>
    </xf>
    <xf numFmtId="0" fontId="0" fillId="9" borderId="0" xfId="0" applyFill="1"/>
    <xf numFmtId="0" fontId="8" fillId="9" borderId="0" xfId="0" applyFont="1" applyFill="1" applyAlignment="1">
      <alignment horizontal="right"/>
    </xf>
    <xf numFmtId="9" fontId="1" fillId="4" borderId="33" xfId="1" applyFont="1" applyFill="1" applyBorder="1" applyAlignment="1">
      <alignment horizontal="center"/>
    </xf>
    <xf numFmtId="0" fontId="3" fillId="6" borderId="34" xfId="0" applyFont="1" applyFill="1" applyBorder="1" applyAlignment="1">
      <alignment horizontal="center"/>
    </xf>
    <xf numFmtId="0" fontId="0" fillId="0" borderId="35" xfId="0" applyBorder="1"/>
    <xf numFmtId="9" fontId="1" fillId="4" borderId="16" xfId="1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23" xfId="0" applyFont="1" applyFill="1" applyBorder="1" applyAlignment="1">
      <alignment horizontal="center"/>
    </xf>
    <xf numFmtId="0" fontId="5" fillId="6" borderId="24" xfId="0" applyFont="1" applyFill="1" applyBorder="1" applyAlignment="1">
      <alignment horizontal="center"/>
    </xf>
    <xf numFmtId="0" fontId="1" fillId="0" borderId="12" xfId="0" applyFont="1" applyBorder="1"/>
    <xf numFmtId="0" fontId="1" fillId="0" borderId="0" xfId="0" applyFont="1"/>
    <xf numFmtId="0" fontId="0" fillId="10" borderId="0" xfId="0" applyFill="1"/>
    <xf numFmtId="2" fontId="0" fillId="0" borderId="0" xfId="0" applyNumberFormat="1"/>
    <xf numFmtId="0" fontId="9" fillId="5" borderId="0" xfId="0" applyFont="1" applyFill="1"/>
    <xf numFmtId="0" fontId="8" fillId="5" borderId="0" xfId="0" applyFont="1" applyFill="1"/>
    <xf numFmtId="0" fontId="3" fillId="7" borderId="18" xfId="0" applyFont="1" applyFill="1" applyBorder="1" applyAlignment="1">
      <alignment horizontal="center"/>
    </xf>
    <xf numFmtId="0" fontId="3" fillId="7" borderId="19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5" fillId="7" borderId="19" xfId="0" applyFont="1" applyFill="1" applyBorder="1" applyAlignment="1">
      <alignment horizontal="center"/>
    </xf>
    <xf numFmtId="0" fontId="5" fillId="7" borderId="20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6" borderId="20" xfId="0" applyFont="1" applyFill="1" applyBorder="1" applyAlignment="1">
      <alignment horizontal="center" vertical="center"/>
    </xf>
    <xf numFmtId="0" fontId="2" fillId="5" borderId="19" xfId="0" applyFont="1" applyFill="1" applyBorder="1"/>
    <xf numFmtId="0" fontId="2" fillId="5" borderId="20" xfId="0" applyFont="1" applyFill="1" applyBorder="1"/>
    <xf numFmtId="0" fontId="1" fillId="0" borderId="16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5" fillId="2" borderId="3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37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DD3609"/>
      <color rgb="FFD63E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Eficácia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Sheet1!$B$50</c:f>
              <c:strCache>
                <c:ptCount val="1"/>
                <c:pt idx="0">
                  <c:v>Muito eficaz</c:v>
                </c:pt>
              </c:strCache>
            </c:strRef>
          </c:tx>
          <c:spPr>
            <a:solidFill>
              <a:srgbClr val="548235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Sheet1!$B$51:$B$53</c:f>
              <c:numCache>
                <c:formatCode>0%</c:formatCode>
                <c:ptCount val="3"/>
                <c:pt idx="0">
                  <c:v>0.7</c:v>
                </c:pt>
                <c:pt idx="1">
                  <c:v>0.7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FF3D-4665-9F75-94DD7D721888}"/>
            </c:ext>
          </c:extLst>
        </c:ser>
        <c:ser>
          <c:idx val="1"/>
          <c:order val="1"/>
          <c:tx>
            <c:strRef>
              <c:f>Sheet1!$C$50</c:f>
              <c:strCache>
                <c:ptCount val="1"/>
                <c:pt idx="0">
                  <c:v>Eficaz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Sheet1!$C$51:$C$53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6-FF3D-4665-9F75-94DD7D721888}"/>
            </c:ext>
          </c:extLst>
        </c:ser>
        <c:ser>
          <c:idx val="2"/>
          <c:order val="2"/>
          <c:tx>
            <c:strRef>
              <c:f>Sheet1!$D$50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Sheet1!$D$51:$D$53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3D-4665-9F75-94DD7D721888}"/>
            </c:ext>
          </c:extLst>
        </c:ser>
        <c:ser>
          <c:idx val="3"/>
          <c:order val="3"/>
          <c:tx>
            <c:strRef>
              <c:f>Sheet1!$E$50</c:f>
              <c:strCache>
                <c:ptCount val="1"/>
                <c:pt idx="0">
                  <c:v>Pouco eficaz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Sheet1!$E$51:$E$53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8-FF3D-4665-9F75-94DD7D721888}"/>
            </c:ext>
          </c:extLst>
        </c:ser>
        <c:ser>
          <c:idx val="4"/>
          <c:order val="4"/>
          <c:tx>
            <c:strRef>
              <c:f>Sheet1!$F$50</c:f>
              <c:strCache>
                <c:ptCount val="1"/>
                <c:pt idx="0">
                  <c:v>Muito pouco eficaz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Sheet1!$F$51:$F$53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F3D-4665-9F75-94DD7D72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Satisfação das Tarefas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Sheet1!$G$50</c:f>
              <c:strCache>
                <c:ptCount val="1"/>
                <c:pt idx="0">
                  <c:v>Muito satisfeito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Sheet1!$G$51:$G$53</c:f>
              <c:numCache>
                <c:formatCode>0%</c:formatCode>
                <c:ptCount val="3"/>
                <c:pt idx="0">
                  <c:v>0.8</c:v>
                </c:pt>
                <c:pt idx="1">
                  <c:v>0.7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D6-4E7E-A6DE-9B6633E1EA43}"/>
            </c:ext>
          </c:extLst>
        </c:ser>
        <c:ser>
          <c:idx val="1"/>
          <c:order val="1"/>
          <c:tx>
            <c:strRef>
              <c:f>Sheet1!$H$50</c:f>
              <c:strCache>
                <c:ptCount val="1"/>
                <c:pt idx="0">
                  <c:v>Satisfeito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Sheet1!$H$51:$H$53</c:f>
              <c:numCache>
                <c:formatCode>0%</c:formatCode>
                <c:ptCount val="3"/>
                <c:pt idx="0">
                  <c:v>0.1</c:v>
                </c:pt>
                <c:pt idx="1">
                  <c:v>0.3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D6-4E7E-A6DE-9B6633E1EA43}"/>
            </c:ext>
          </c:extLst>
        </c:ser>
        <c:ser>
          <c:idx val="2"/>
          <c:order val="2"/>
          <c:tx>
            <c:strRef>
              <c:f>Sheet1!$I$50</c:f>
              <c:strCache>
                <c:ptCount val="1"/>
                <c:pt idx="0">
                  <c:v>Neutro</c:v>
                </c:pt>
              </c:strCache>
            </c:strRef>
          </c:tx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Sheet1!$I$51:$I$53</c:f>
              <c:numCache>
                <c:formatCode>0%</c:formatCode>
                <c:ptCount val="3"/>
                <c:pt idx="0">
                  <c:v>0.1</c:v>
                </c:pt>
                <c:pt idx="1">
                  <c:v>0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D6-4E7E-A6DE-9B6633E1EA43}"/>
            </c:ext>
          </c:extLst>
        </c:ser>
        <c:ser>
          <c:idx val="3"/>
          <c:order val="3"/>
          <c:tx>
            <c:strRef>
              <c:f>Sheet1!$J$50</c:f>
              <c:strCache>
                <c:ptCount val="1"/>
                <c:pt idx="0">
                  <c:v>Insatisfeito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Sheet1!$J$51:$J$53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D6-4E7E-A6DE-9B6633E1EA43}"/>
            </c:ext>
          </c:extLst>
        </c:ser>
        <c:ser>
          <c:idx val="4"/>
          <c:order val="4"/>
          <c:tx>
            <c:strRef>
              <c:f>Sheet1!$K$50</c:f>
              <c:strCache>
                <c:ptCount val="1"/>
                <c:pt idx="0">
                  <c:v>Muito insatisfeito</c:v>
                </c:pt>
              </c:strCache>
            </c:strRef>
          </c:tx>
          <c:spPr>
            <a:solidFill>
              <a:srgbClr val="DD3609"/>
            </a:solidFill>
          </c:spPr>
          <c:invertIfNegative val="0"/>
          <c:cat>
            <c:strRef>
              <c:f>Sheet1!$A$51:$A$53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Sheet1!$K$51:$K$53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D6-4E7E-A6DE-9B6633E1E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chemeClr val="dk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Usabiblidade do Sistema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Sheet1!$B$94</c:f>
              <c:strCache>
                <c:ptCount val="1"/>
                <c:pt idx="0">
                  <c:v>Discordo totalmente</c:v>
                </c:pt>
              </c:strCache>
            </c:strRef>
          </c:tx>
          <c:spPr>
            <a:solidFill>
              <a:srgbClr val="DD3609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Sheet1!$B$95:$B$100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306-4794-A63B-18C7FF1D4A77}"/>
            </c:ext>
          </c:extLst>
        </c:ser>
        <c:ser>
          <c:idx val="1"/>
          <c:order val="1"/>
          <c:tx>
            <c:strRef>
              <c:f>Sheet1!$C$94</c:f>
              <c:strCache>
                <c:ptCount val="1"/>
                <c:pt idx="0">
                  <c:v>Discordo parcialmente</c:v>
                </c:pt>
              </c:strCache>
            </c:strRef>
          </c:tx>
          <c:spPr>
            <a:solidFill>
              <a:srgbClr val="F4B183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Sheet1!$C$95:$C$100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0.4</c:v>
                </c:pt>
                <c:pt idx="5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306-4794-A63B-18C7FF1D4A77}"/>
            </c:ext>
          </c:extLst>
        </c:ser>
        <c:ser>
          <c:idx val="2"/>
          <c:order val="2"/>
          <c:tx>
            <c:strRef>
              <c:f>Sheet1!$D$94</c:f>
              <c:strCache>
                <c:ptCount val="1"/>
                <c:pt idx="0">
                  <c:v>Neutro</c:v>
                </c:pt>
              </c:strCache>
            </c:strRef>
          </c:tx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Sheet1!$D$95:$D$100</c:f>
              <c:numCache>
                <c:formatCode>0%</c:formatCode>
                <c:ptCount val="6"/>
                <c:pt idx="0">
                  <c:v>0.4</c:v>
                </c:pt>
                <c:pt idx="1">
                  <c:v>0</c:v>
                </c:pt>
                <c:pt idx="2">
                  <c:v>0.1</c:v>
                </c:pt>
                <c:pt idx="3">
                  <c:v>0.2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06-4794-A63B-18C7FF1D4A77}"/>
            </c:ext>
          </c:extLst>
        </c:ser>
        <c:ser>
          <c:idx val="3"/>
          <c:order val="3"/>
          <c:tx>
            <c:strRef>
              <c:f>Sheet1!$E$94</c:f>
              <c:strCache>
                <c:ptCount val="1"/>
                <c:pt idx="0">
                  <c:v>Concordo parcialmente</c:v>
                </c:pt>
              </c:strCache>
            </c:strRef>
          </c:tx>
          <c:spPr>
            <a:solidFill>
              <a:srgbClr val="A9D18E"/>
            </a:solidFill>
          </c:spPr>
          <c:invertIfNegative val="1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Sheet1!$E$95:$E$100</c:f>
              <c:numCache>
                <c:formatCode>0%</c:formatCode>
                <c:ptCount val="6"/>
                <c:pt idx="0">
                  <c:v>0.3</c:v>
                </c:pt>
                <c:pt idx="1">
                  <c:v>0.6</c:v>
                </c:pt>
                <c:pt idx="2">
                  <c:v>0.3</c:v>
                </c:pt>
                <c:pt idx="3">
                  <c:v>0.4</c:v>
                </c:pt>
                <c:pt idx="4">
                  <c:v>0</c:v>
                </c:pt>
                <c:pt idx="5">
                  <c:v>0.4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9306-4794-A63B-18C7FF1D4A77}"/>
            </c:ext>
          </c:extLst>
        </c:ser>
        <c:ser>
          <c:idx val="4"/>
          <c:order val="4"/>
          <c:tx>
            <c:strRef>
              <c:f>Sheet1!$F$94</c:f>
              <c:strCache>
                <c:ptCount val="1"/>
                <c:pt idx="0">
                  <c:v>Concordo totalmente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numRef>
              <c:f>Sheet1!$A$95:$A$100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Sheet1!$F$95:$F$100</c:f>
              <c:numCache>
                <c:formatCode>0%</c:formatCode>
                <c:ptCount val="6"/>
                <c:pt idx="0">
                  <c:v>0.3</c:v>
                </c:pt>
                <c:pt idx="1">
                  <c:v>0.4</c:v>
                </c:pt>
                <c:pt idx="2">
                  <c:v>0.6</c:v>
                </c:pt>
                <c:pt idx="3">
                  <c:v>0.4</c:v>
                </c:pt>
                <c:pt idx="4">
                  <c:v>0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06-4794-A63B-18C7FF1D4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lvl="0">
              <a:defRPr sz="1800" b="0" i="0" u="none" strike="noStrike" kern="1200" baseline="0">
                <a:solidFill>
                  <a:srgbClr val="757575"/>
                </a:solidFill>
                <a:latin typeface="+mn-lt"/>
                <a:ea typeface="+mn-ea"/>
                <a:cs typeface="+mn-cs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Tempo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Sheet1!$B$5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Sheet1!$AG$3:$AG$5</c:f>
                <c:numCache>
                  <c:formatCode>General</c:formatCode>
                  <c:ptCount val="3"/>
                  <c:pt idx="0">
                    <c:v>8.9399999999999977</c:v>
                  </c:pt>
                  <c:pt idx="1">
                    <c:v>7.5200000000000031</c:v>
                  </c:pt>
                  <c:pt idx="2">
                    <c:v>8.2999999999999972</c:v>
                  </c:pt>
                </c:numCache>
              </c:numRef>
            </c:plus>
            <c:minus>
              <c:numRef>
                <c:f>Sheet1!$AF$3:$AF$5</c:f>
                <c:numCache>
                  <c:formatCode>General</c:formatCode>
                  <c:ptCount val="3"/>
                  <c:pt idx="0">
                    <c:v>8.9400000000000013</c:v>
                  </c:pt>
                  <c:pt idx="1">
                    <c:v>7.519999999999996</c:v>
                  </c:pt>
                  <c:pt idx="2">
                    <c:v>8.3000000000000043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Sheet1!$B$6:$B$8</c:f>
              <c:numCache>
                <c:formatCode>0.00</c:formatCode>
                <c:ptCount val="3"/>
                <c:pt idx="0">
                  <c:v>31.1</c:v>
                </c:pt>
                <c:pt idx="1">
                  <c:v>40.9</c:v>
                </c:pt>
                <c:pt idx="2">
                  <c:v>34.200000000000003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D-4B68-9907-39A142700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spPr>
                  <a:solidFill>
                    <a:schemeClr val="accent5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D3D-4B68-9907-39A1427001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spPr>
                  <a:solidFill>
                    <a:schemeClr val="accent5">
                      <a:shade val="7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D3D-4B68-9907-39A14270012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spPr>
                  <a:solidFill>
                    <a:schemeClr val="accent5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D3D-4B68-9907-39A14270012B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spPr>
                  <a:solidFill>
                    <a:schemeClr val="accent5">
                      <a:tint val="93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D3D-4B68-9907-39A14270012B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spPr>
                  <a:solidFill>
                    <a:schemeClr val="accent5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D3D-4B68-9907-39A14270012B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spPr>
                  <a:solidFill>
                    <a:schemeClr val="accent5">
                      <a:tint val="6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D3D-4B68-9907-39A14270012B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spPr>
                  <a:solidFill>
                    <a:schemeClr val="accent5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D3D-4B68-9907-39A14270012B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7B7B7"/>
              </a:solidFill>
              <a:prstDash val="solid"/>
              <a:round/>
            </a:ln>
            <a:effectLst/>
          </c:spPr>
        </c:majorGridlines>
        <c:minorGridlines>
          <c:spPr>
            <a:ln w="6350" cap="flat" cmpd="sng" algn="ctr">
              <a:solidFill>
                <a:srgbClr val="CCCCCC">
                  <a:alpha val="0"/>
                </a:srgbClr>
              </a:solidFill>
              <a:prstDash val="solid"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 lvl="0">
                  <a:defRPr sz="1000" b="0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lvl="0">
              <a:defRPr sz="1000" b="0" i="0" u="none" strike="noStrike" kern="1200" baseline="0">
                <a:solidFill>
                  <a:srgbClr val="000000"/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7652765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zero"/>
    <c:showDLblsOverMax val="1"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Cliques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4"/>
          <c:order val="4"/>
          <c:tx>
            <c:strRef>
              <c:f>Sheet1!$F$5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Sheet1!$AI$3:$AI$5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1.3100000000000005</c:v>
                  </c:pt>
                </c:numCache>
              </c:numRef>
            </c:plus>
            <c:minus>
              <c:numRef>
                <c:f>Sheet1!$AH$3:$AH$5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0.23000000000000043</c:v>
                  </c:pt>
                  <c:pt idx="2">
                    <c:v>1.3099999999999996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Sheet1!$F$6:$F$8</c:f>
              <c:numCache>
                <c:formatCode>0.00</c:formatCode>
                <c:ptCount val="3"/>
                <c:pt idx="0">
                  <c:v>9</c:v>
                </c:pt>
                <c:pt idx="1">
                  <c:v>14.1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E5-45DE-AFFA-847A41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5E5-45DE-AFFA-847A41F835A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5E5-45DE-AFFA-847A41F835A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5E5-45DE-AFFA-847A41F835A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5E5-45DE-AFFA-847A41F835A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5E5-45DE-AFFA-847A41F835A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5E5-45DE-AFFA-847A41F835A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5E5-45DE-AFFA-847A41F835A6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Erros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Sheet1!$J$5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Sheet1!$AK$3:$AK$5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</c:v>
                  </c:pt>
                  <c:pt idx="2">
                    <c:v>0.50000000000000011</c:v>
                  </c:pt>
                </c:numCache>
              </c:numRef>
            </c:plus>
            <c:minus>
              <c:numRef>
                <c:f>Sheet1!$AJ$3:$AJ$5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0.30000000000000004</c:v>
                  </c:pt>
                  <c:pt idx="2">
                    <c:v>0.5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Sheet1!$J$6:$J$8</c:f>
              <c:numCache>
                <c:formatCode>0.00</c:formatCode>
                <c:ptCount val="3"/>
                <c:pt idx="0">
                  <c:v>0</c:v>
                </c:pt>
                <c:pt idx="1">
                  <c:v>0.2</c:v>
                </c:pt>
                <c:pt idx="2">
                  <c:v>0.6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307-4B67-80B8-7B60F5D2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9307-4B67-80B8-7B60F5D2A6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Sheet1!$L$6:$L$8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307-4B67-80B8-7B60F5D2A6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Sheet1!$M$4:$M$5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307-4B67-80B8-7B60F5D2A661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pt-PT" b="0">
                <a:solidFill>
                  <a:srgbClr val="757575"/>
                </a:solidFill>
                <a:latin typeface="+mn-lt"/>
              </a:rPr>
              <a:t>Média Ajudas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12"/>
          <c:order val="12"/>
          <c:tx>
            <c:strRef>
              <c:f>Sheet1!$N$4:$N$5</c:f>
              <c:strCache>
                <c:ptCount val="2"/>
                <c:pt idx="0">
                  <c:v>Ajudas</c:v>
                </c:pt>
                <c:pt idx="1">
                  <c:v>Média</c:v>
                </c:pt>
              </c:strCache>
            </c:strRef>
          </c:tx>
          <c:spPr>
            <a:solidFill>
              <a:schemeClr val="accent5"/>
            </a:solidFill>
          </c:spPr>
          <c:invertIfNegative val="0"/>
          <c:errBars>
            <c:errBarType val="both"/>
            <c:errValType val="cust"/>
            <c:noEndCap val="0"/>
            <c:plus>
              <c:numRef>
                <c:f>Sheet1!$AL$3:$AL$5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</c:v>
                  </c:pt>
                </c:numCache>
              </c:numRef>
            </c:plus>
            <c:minus>
              <c:numRef>
                <c:f>Sheet1!$AM$3:$AM$5</c:f>
                <c:numCache>
                  <c:formatCode>General</c:formatCode>
                  <c:ptCount val="3"/>
                  <c:pt idx="0">
                    <c:v>0</c:v>
                  </c:pt>
                  <c:pt idx="1">
                    <c:v>0</c:v>
                  </c:pt>
                  <c:pt idx="2">
                    <c:v>0.35000000000000009</c:v>
                  </c:pt>
                </c:numCache>
              </c:numRef>
            </c:minus>
            <c:spPr>
              <a:ln w="12700">
                <a:solidFill>
                  <a:srgbClr val="002060"/>
                </a:solidFill>
              </a:ln>
            </c:spPr>
          </c:errBars>
          <c:cat>
            <c:strRef>
              <c:f>Sheet1!$A$6:$A$8</c:f>
              <c:strCache>
                <c:ptCount val="3"/>
                <c:pt idx="0">
                  <c:v>Tarefa 1</c:v>
                </c:pt>
                <c:pt idx="1">
                  <c:v>Tarefa 2</c:v>
                </c:pt>
                <c:pt idx="2">
                  <c:v>Tarefa 3</c:v>
                </c:pt>
              </c:strCache>
            </c:strRef>
          </c:cat>
          <c:val>
            <c:numRef>
              <c:f>Sheet1!$N$6:$N$8</c:f>
              <c:numCache>
                <c:formatCode>0.00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9CD-480A-8488-71DA40307F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76527654"/>
        <c:axId val="15340942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Sheet1!$B$4:$B$5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Sheet1!$B$6:$B$8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31.1</c:v>
                      </c:pt>
                      <c:pt idx="1">
                        <c:v>40.9</c:v>
                      </c:pt>
                      <c:pt idx="2">
                        <c:v>34.200000000000003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9CD-480A-8488-71DA40307F4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Sheet1!$C$4:$C$5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Sheet1!$C$6:$C$8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12.493998559308384</c:v>
                      </c:pt>
                      <c:pt idx="1">
                        <c:v>10.514011814927954</c:v>
                      </c:pt>
                      <c:pt idx="2">
                        <c:v>11.602681682362155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9CD-480A-8488-71DA40307F4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Sheet1!$D$4:$D$5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Sheet1!$D$6:$D$8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29.5</c:v>
                      </c:pt>
                      <c:pt idx="1">
                        <c:v>40.5</c:v>
                      </c:pt>
                      <c:pt idx="2">
                        <c:v>34.5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9CD-480A-8488-71DA40307F4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Sheet1!$E$4:$E$5</c15:sqref>
                        </c15:formulaRef>
                      </c:ext>
                    </c:extLst>
                    <c:strCache>
                      <c:ptCount val="2"/>
                      <c:pt idx="0">
                        <c:v>Tempo (s)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Sheet1!$E$6:$E$8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9CD-480A-8488-71DA40307F42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Sheet1!$F$4:$F$5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Média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Sheet1!$F$6:$F$8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9</c:v>
                      </c:pt>
                      <c:pt idx="1">
                        <c:v>14.1</c:v>
                      </c:pt>
                      <c:pt idx="2">
                        <c:v>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9CD-480A-8488-71DA40307F42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Sheet1!$G$4:$G$5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Sheet1!$G$6:$G$8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0.31622776601683789</c:v>
                      </c:pt>
                      <c:pt idx="2">
                        <c:v>1.8257418583505538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D9CD-480A-8488-71DA40307F42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Sheet1!$H$4:$H$5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Sheet1!$H$6:$H$8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9</c:v>
                      </c:pt>
                      <c:pt idx="1">
                        <c:v>14</c:v>
                      </c:pt>
                      <c:pt idx="2">
                        <c:v>7.5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D9CD-480A-8488-71DA40307F42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Sheet1!$I$4:$I$5</c15:sqref>
                        </c15:formulaRef>
                      </c:ext>
                    </c:extLst>
                    <c:strCache>
                      <c:ptCount val="2"/>
                      <c:pt idx="0">
                        <c:v>Cliques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Sheet1!$I$6:$I$8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D9CD-480A-8488-71DA40307F42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Sheet1!$J$4:$J$5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Média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Sheet1!$J$6:$J$8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0.2</c:v>
                      </c:pt>
                      <c:pt idx="2">
                        <c:v>0.6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D9CD-480A-8488-71DA40307F42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Sheet1!$K$4:$K$5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Sheet1!$K$6:$K$8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0.4216370213557839</c:v>
                      </c:pt>
                      <c:pt idx="2">
                        <c:v>0.69920589878010109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D9CD-480A-8488-71DA40307F42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Sheet1!$L$4:$L$5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Sheet1!$L$6:$L$8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D9CD-480A-8488-71DA40307F42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Sheet1!$M$4:$M$5</c15:sqref>
                        </c15:formulaRef>
                      </c:ext>
                    </c:extLst>
                    <c:strCache>
                      <c:ptCount val="2"/>
                      <c:pt idx="0">
                        <c:v>Erros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Sheet1!$M$6:$M$8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D9CD-480A-8488-71DA40307F42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Sheet1!$O$4:$O$5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Desvio Padrão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Sheet1!$O$6:$O$8</c15:sqref>
                        </c15:formulaRef>
                      </c:ext>
                    </c:extLst>
                    <c:numCache>
                      <c:formatCode>0.00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0.48304589153964789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1-D9CD-480A-8488-71DA40307F42}"/>
                  </c:ext>
                </c:extLst>
              </c15:ser>
            </c15:filteredBarSeries>
            <c15:filteredB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Sheet1!$P$4:$P$5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Mediana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Sheet1!$P$6:$P$8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2-D9CD-480A-8488-71DA40307F42}"/>
                  </c:ext>
                </c:extLst>
              </c15:ser>
            </c15:filteredBarSeries>
            <c15:filteredB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Sheet1!$Q$4:$Q$5</c15:sqref>
                        </c15:formulaRef>
                      </c:ext>
                    </c:extLst>
                    <c:strCache>
                      <c:ptCount val="2"/>
                      <c:pt idx="0">
                        <c:v>Ajudas</c:v>
                      </c:pt>
                      <c:pt idx="1">
                        <c:v>IC(95%)</c:v>
                      </c:pt>
                    </c:strCache>
                  </c:strRef>
                </c:tx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Sheet1!$A$6:$A$8</c15:sqref>
                        </c15:formulaRef>
                      </c:ext>
                    </c:extLst>
                    <c:strCache>
                      <c:ptCount val="3"/>
                      <c:pt idx="0">
                        <c:v>Tarefa 1</c:v>
                      </c:pt>
                      <c:pt idx="1">
                        <c:v>Tarefa 2</c:v>
                      </c:pt>
                      <c:pt idx="2">
                        <c:v>Tarefa 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Sheet1!$Q$6:$Q$8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3-D9CD-480A-8488-71DA40307F42}"/>
                  </c:ext>
                </c:extLst>
              </c15:ser>
            </c15:filteredBarSeries>
          </c:ext>
        </c:extLst>
      </c:barChart>
      <c:catAx>
        <c:axId val="1476527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53409426"/>
        <c:crosses val="autoZero"/>
        <c:auto val="1"/>
        <c:lblAlgn val="ctr"/>
        <c:lblOffset val="100"/>
        <c:noMultiLvlLbl val="1"/>
      </c:catAx>
      <c:valAx>
        <c:axId val="1534094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pt-PT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pt-PT"/>
          </a:p>
        </c:txPr>
        <c:crossAx val="147652765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190502</xdr:colOff>
      <xdr:row>69</xdr:row>
      <xdr:rowOff>10982</xdr:rowOff>
    </xdr:from>
    <xdr:ext cx="5715000" cy="35337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8E6D7758-7F3B-4B39-8402-A59897968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789902</xdr:colOff>
      <xdr:row>69</xdr:row>
      <xdr:rowOff>11205</xdr:rowOff>
    </xdr:from>
    <xdr:ext cx="5715000" cy="35337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7F5B9108-1F7B-47B6-92F3-19D7BA872D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216498</xdr:colOff>
      <xdr:row>116</xdr:row>
      <xdr:rowOff>29809</xdr:rowOff>
    </xdr:from>
    <xdr:ext cx="5715000" cy="35337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AA0B1512-EF6C-4DA8-9152-5C42001A7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189283</xdr:colOff>
      <xdr:row>24</xdr:row>
      <xdr:rowOff>22413</xdr:rowOff>
    </xdr:from>
    <xdr:ext cx="5715000" cy="35337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E4320C3A-3328-4646-AFD2-CF936A1F5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5</xdr:col>
      <xdr:colOff>1071377</xdr:colOff>
      <xdr:row>24</xdr:row>
      <xdr:rowOff>10023</xdr:rowOff>
    </xdr:from>
    <xdr:ext cx="5715000" cy="35337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DCDE85B0-B0D6-4562-B60A-7053E86BF1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11</xdr:col>
      <xdr:colOff>620486</xdr:colOff>
      <xdr:row>24</xdr:row>
      <xdr:rowOff>10887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7E58050-E9AB-49AB-82AE-1453B097D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18</xdr:col>
      <xdr:colOff>1</xdr:colOff>
      <xdr:row>23</xdr:row>
      <xdr:rowOff>163286</xdr:rowOff>
    </xdr:from>
    <xdr:ext cx="5715000" cy="35337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B79F2ACA-3AAE-4961-BEC4-8CFF517528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987B9C-46B6-48DF-892A-073BDF9D62B0}">
  <dimension ref="A1:AM151"/>
  <sheetViews>
    <sheetView tabSelected="1" zoomScale="70" zoomScaleNormal="70" workbookViewId="0">
      <selection activeCell="P17" sqref="P17"/>
    </sheetView>
  </sheetViews>
  <sheetFormatPr defaultRowHeight="14.4" x14ac:dyDescent="0.3"/>
  <cols>
    <col min="1" max="17" width="15.77734375" customWidth="1"/>
  </cols>
  <sheetData>
    <row r="1" spans="1:39" ht="25.8" x14ac:dyDescent="0.5">
      <c r="A1" s="84" t="s">
        <v>32</v>
      </c>
      <c r="B1" s="85"/>
      <c r="D1" s="72" t="s">
        <v>50</v>
      </c>
      <c r="E1" s="71" t="s">
        <v>51</v>
      </c>
      <c r="F1" s="71"/>
      <c r="G1" s="71"/>
      <c r="H1" s="71"/>
      <c r="I1" s="71"/>
    </row>
    <row r="3" spans="1:39" ht="15" thickBot="1" x14ac:dyDescent="0.35">
      <c r="AF3" s="83">
        <f>B6-ROUND(B6-_xlfn.CONFIDENCE.T(0.05,C6,10),2)</f>
        <v>8.9400000000000013</v>
      </c>
      <c r="AG3" s="83">
        <f>ROUND(B6+_xlfn.CONFIDENCE.T(0.05,C6,10),2)-B6</f>
        <v>8.9399999999999977</v>
      </c>
      <c r="AH3" s="83" t="e">
        <f>F6-ROUND(F6-_xlfn.CONFIDENCE.T(0.05,G6,10),2)</f>
        <v>#NUM!</v>
      </c>
      <c r="AI3" s="83" t="e">
        <f>ROUND(F6+_xlfn.CONFIDENCE.T(0.05,G6,10),2)-F6</f>
        <v>#NUM!</v>
      </c>
      <c r="AJ3" s="83" t="e">
        <f>J6-ROUND(J6-_xlfn.CONFIDENCE.T(0.05,K6,10),2)</f>
        <v>#NUM!</v>
      </c>
      <c r="AK3" s="83" t="e">
        <f>ROUND(J6+_xlfn.CONFIDENCE.T(0.05,K6,10),2)-J6</f>
        <v>#NUM!</v>
      </c>
      <c r="AL3" s="83" t="e">
        <f>N6-ROUND(N6-_xlfn.CONFIDENCE.T(0.05,O6,10),2)</f>
        <v>#NUM!</v>
      </c>
      <c r="AM3" s="83" t="e">
        <f>ROUND(N6+_xlfn.CONFIDENCE.T(0.05,O6,10),2)-N6</f>
        <v>#NUM!</v>
      </c>
    </row>
    <row r="4" spans="1:39" ht="15" thickBot="1" x14ac:dyDescent="0.35">
      <c r="A4" s="81"/>
      <c r="B4" s="86" t="s">
        <v>3</v>
      </c>
      <c r="C4" s="98"/>
      <c r="D4" s="98"/>
      <c r="E4" s="99"/>
      <c r="F4" s="93" t="s">
        <v>9</v>
      </c>
      <c r="G4" s="98"/>
      <c r="H4" s="98"/>
      <c r="I4" s="99"/>
      <c r="J4" s="86" t="s">
        <v>4</v>
      </c>
      <c r="K4" s="87"/>
      <c r="L4" s="87"/>
      <c r="M4" s="88"/>
      <c r="N4" s="86" t="s">
        <v>5</v>
      </c>
      <c r="O4" s="87"/>
      <c r="P4" s="87"/>
      <c r="Q4" s="88"/>
      <c r="AF4" s="83">
        <f>B7-ROUND(B7-_xlfn.CONFIDENCE.T(0.05,C7,10),2)</f>
        <v>7.519999999999996</v>
      </c>
      <c r="AG4" s="83">
        <f>ROUND(B7+_xlfn.CONFIDENCE.T(0.05,C7,10),2)-B7</f>
        <v>7.5200000000000031</v>
      </c>
      <c r="AH4" s="83">
        <f>F7-ROUND(F7-_xlfn.CONFIDENCE.T(0.05,G7,10),2)</f>
        <v>0.23000000000000043</v>
      </c>
      <c r="AI4" s="83">
        <f>ROUND(F7+_xlfn.CONFIDENCE.T(0.05,G7,10),2)-F7</f>
        <v>0.23000000000000043</v>
      </c>
      <c r="AJ4" s="83">
        <f>J7-ROUND(J7-_xlfn.CONFIDENCE.T(0.05,K7,10),2)</f>
        <v>0.30000000000000004</v>
      </c>
      <c r="AK4" s="83">
        <f>ROUND(J7+_xlfn.CONFIDENCE.T(0.05,K7,10),2)-J7</f>
        <v>0.3</v>
      </c>
      <c r="AL4" s="83" t="e">
        <f>N7-ROUND(N7-_xlfn.CONFIDENCE.T(0.05,O7,10),2)</f>
        <v>#NUM!</v>
      </c>
      <c r="AM4" s="83" t="e">
        <f>ROUND(N7+_xlfn.CONFIDENCE.T(0.05,O7,10),2)-N7</f>
        <v>#NUM!</v>
      </c>
    </row>
    <row r="5" spans="1:39" ht="15" thickBot="1" x14ac:dyDescent="0.35">
      <c r="B5" s="46" t="s">
        <v>6</v>
      </c>
      <c r="C5" s="49" t="s">
        <v>7</v>
      </c>
      <c r="D5" s="49" t="s">
        <v>8</v>
      </c>
      <c r="E5" s="48" t="s">
        <v>20</v>
      </c>
      <c r="F5" s="47" t="s">
        <v>6</v>
      </c>
      <c r="G5" s="49" t="s">
        <v>7</v>
      </c>
      <c r="H5" s="49" t="s">
        <v>8</v>
      </c>
      <c r="I5" s="48" t="s">
        <v>20</v>
      </c>
      <c r="J5" s="47" t="s">
        <v>6</v>
      </c>
      <c r="K5" s="49" t="s">
        <v>7</v>
      </c>
      <c r="L5" s="107" t="s">
        <v>8</v>
      </c>
      <c r="M5" s="48" t="s">
        <v>20</v>
      </c>
      <c r="N5" s="47" t="s">
        <v>6</v>
      </c>
      <c r="O5" s="49" t="s">
        <v>7</v>
      </c>
      <c r="P5" s="107" t="s">
        <v>8</v>
      </c>
      <c r="Q5" s="48" t="s">
        <v>20</v>
      </c>
      <c r="AF5" s="83">
        <f>B8-ROUND(B8-_xlfn.CONFIDENCE.T(0.05,C8,10),2)</f>
        <v>8.3000000000000043</v>
      </c>
      <c r="AG5" s="83">
        <f>ROUND(B8+_xlfn.CONFIDENCE.T(0.05,C8,10),2)-B8</f>
        <v>8.2999999999999972</v>
      </c>
      <c r="AH5" s="83">
        <f>F8-ROUND(F8-_xlfn.CONFIDENCE.T(0.05,G8,10),2)</f>
        <v>1.3099999999999996</v>
      </c>
      <c r="AI5" s="83">
        <f>ROUND(F8+_xlfn.CONFIDENCE.T(0.05,G8,10),2)-F8</f>
        <v>1.3100000000000005</v>
      </c>
      <c r="AJ5" s="83">
        <f>J8-ROUND(J8-_xlfn.CONFIDENCE.T(0.05,K8,10),2)</f>
        <v>0.5</v>
      </c>
      <c r="AK5" s="83">
        <f>ROUND(J8+_xlfn.CONFIDENCE.T(0.05,K8,10),2)-J8</f>
        <v>0.50000000000000011</v>
      </c>
      <c r="AL5" s="83">
        <f>N8-ROUND(N8-_xlfn.CONFIDENCE.T(0.05,O8,10),2)</f>
        <v>0.35</v>
      </c>
      <c r="AM5" s="83">
        <f>ROUND(N8+_xlfn.CONFIDENCE.T(0.05,O8,10),2)-N8</f>
        <v>0.35000000000000009</v>
      </c>
    </row>
    <row r="6" spans="1:39" x14ac:dyDescent="0.3">
      <c r="A6" s="18" t="s">
        <v>0</v>
      </c>
      <c r="B6" s="33">
        <f>AVERAGE(B13:B22)</f>
        <v>31.1</v>
      </c>
      <c r="C6" s="34">
        <f>_xlfn.STDEV.S(B13:B22)</f>
        <v>12.493998559308384</v>
      </c>
      <c r="D6" s="35">
        <f>MEDIAN(B13:B22)</f>
        <v>29.5</v>
      </c>
      <c r="E6" s="36" t="str">
        <f>IF(OR(ISERROR(ROUND(B6-_xlfn.CONFIDENCE.T(0.05,C6,10),2)), ISERROR(ROUND(B6+_xlfn.CONFIDENCE.T(0.05,C6,10),2))),"-","[" &amp; ROUND(B6-_xlfn.CONFIDENCE.T(0.05,C6,10),2) &amp;" - " &amp; ROUND(B6+_xlfn.CONFIDENCE.T(0.05,C6,10),2) &amp;"]")</f>
        <v>[22,16 - 40,04]</v>
      </c>
      <c r="F6" s="37">
        <f>AVERAGE(C13:C22)</f>
        <v>9</v>
      </c>
      <c r="G6" s="38">
        <f>_xlfn.STDEV.S(C13:C22)</f>
        <v>0</v>
      </c>
      <c r="H6" s="39">
        <f>MEDIAN(C13:C22)</f>
        <v>9</v>
      </c>
      <c r="I6" s="36" t="str">
        <f>IF(OR(ISERROR(ROUND(F6-_xlfn.CONFIDENCE.T(0.05,G6,10),2)), ISERROR(ROUND(F6+_xlfn.CONFIDENCE.T(0.05,G6,10),2))),"-","[" &amp; ROUND(F6-_xlfn.CONFIDENCE.T(0.05,G6,10),2) &amp;" - " &amp; ROUND(F6+_xlfn.CONFIDENCE.T(0.05,G6,10),2) &amp;"]")</f>
        <v>-</v>
      </c>
      <c r="J6" s="40">
        <f>AVERAGE(D13:D22)</f>
        <v>0</v>
      </c>
      <c r="K6" s="34">
        <f>_xlfn.STDEV.S(D13:D22)</f>
        <v>0</v>
      </c>
      <c r="L6" s="106">
        <f>MEDIAN(D13:D22)</f>
        <v>0</v>
      </c>
      <c r="M6" s="36" t="str">
        <f>IF(OR(ISERROR(ROUND(J6-_xlfn.CONFIDENCE.T(0.05,K6,10),2)), ISERROR(ROUND(J6+_xlfn.CONFIDENCE.T(0.05,K6,10),2))),"-","[" &amp; ROUND(J6-_xlfn.CONFIDENCE.T(0.05,K6,10),2) &amp;" - " &amp; ROUND(J6+_xlfn.CONFIDENCE.T(0.05,K6,10),2) &amp;"]")</f>
        <v>-</v>
      </c>
      <c r="N6" s="37">
        <f>AVERAGE(E13:E22)</f>
        <v>0</v>
      </c>
      <c r="O6" s="38">
        <f>_xlfn.STDEV.S(E13:E22)</f>
        <v>0</v>
      </c>
      <c r="P6" s="108">
        <f>MEDIAN(E13:E22)</f>
        <v>0</v>
      </c>
      <c r="Q6" s="36" t="str">
        <f>IF(OR(ISERROR(ROUND(N6-_xlfn.CONFIDENCE.T(0.05,O6,10),2)), ISERROR(ROUND(N6+_xlfn.CONFIDENCE.T(0.05,O6,10),2))),"-","[" &amp; ROUND(N6-_xlfn.CONFIDENCE.T(0.05,O6,10),2) &amp;" - " &amp; ROUND(N6+_xlfn.CONFIDENCE.T(0.05,O6,10),2) &amp;"]")</f>
        <v>-</v>
      </c>
    </row>
    <row r="7" spans="1:39" x14ac:dyDescent="0.3">
      <c r="A7" s="16" t="s">
        <v>1</v>
      </c>
      <c r="B7" s="4">
        <f>AVERAGE(F13:F22)</f>
        <v>40.9</v>
      </c>
      <c r="C7" s="5">
        <f>_xlfn.STDEV.S(F13:F22)</f>
        <v>10.514011814927954</v>
      </c>
      <c r="D7" s="6">
        <f>MEDIAN(F13:F22)</f>
        <v>40.5</v>
      </c>
      <c r="E7" s="36" t="str">
        <f t="shared" ref="E7:E8" si="0">IF(OR(ISERROR(ROUND(B7-_xlfn.CONFIDENCE.T(0.05,C7,10),2)), ISERROR(ROUND(B7+_xlfn.CONFIDENCE.T(0.05,C7,10),2))),"-","[" &amp; ROUND(B7-_xlfn.CONFIDENCE.T(0.05,C7,10),2) &amp;" - " &amp; ROUND(B7+_xlfn.CONFIDENCE.T(0.05,C7,10),2) &amp;"]")</f>
        <v>[33,38 - 48,42]</v>
      </c>
      <c r="F7" s="1">
        <f>AVERAGE(G13:G22)</f>
        <v>14.1</v>
      </c>
      <c r="G7" s="2">
        <f>_xlfn.STDEV.S(G13:G22)</f>
        <v>0.31622776601683789</v>
      </c>
      <c r="H7" s="3">
        <f>MEDIAN(G13:G22)</f>
        <v>14</v>
      </c>
      <c r="I7" s="36" t="str">
        <f t="shared" ref="I7:I8" si="1">IF(OR(ISERROR(ROUND(F7-_xlfn.CONFIDENCE.T(0.05,G7,10),2)), ISERROR(ROUND(F7+_xlfn.CONFIDENCE.T(0.05,G7,10),2))),"-","[" &amp; ROUND(F7-_xlfn.CONFIDENCE.T(0.05,G7,10),2) &amp;" - " &amp; ROUND(F7+_xlfn.CONFIDENCE.T(0.05,G7,10),2) &amp;"]")</f>
        <v>[13,87 - 14,33]</v>
      </c>
      <c r="J7" s="8">
        <f>AVERAGE(H13:H22)</f>
        <v>0.2</v>
      </c>
      <c r="K7" s="5">
        <f>_xlfn.STDEV.S(H13:H22)</f>
        <v>0.4216370213557839</v>
      </c>
      <c r="L7" s="6">
        <f>MEDIAN(H13:H22)</f>
        <v>0</v>
      </c>
      <c r="M7" s="36" t="str">
        <f>IF(OR(ISERROR(ROUND(J7-_xlfn.CONFIDENCE.T(0.05,K7,10),2)), ISERROR(ROUND(J7+_xlfn.CONFIDENCE.T(0.05,K7,10),2))),"-","[" &amp; ROUND(J7-_xlfn.CONFIDENCE.T(0.05,K7,10),2) &amp;" - " &amp; ROUND(J7+_xlfn.CONFIDENCE.T(0.05,K7,10),2) &amp;"]")</f>
        <v>[-0,1 - 0,5]</v>
      </c>
      <c r="N7" s="1">
        <f>AVERAGE(I13:I22)</f>
        <v>0</v>
      </c>
      <c r="O7" s="2">
        <f>_xlfn.STDEV.S(I13:I22)</f>
        <v>0</v>
      </c>
      <c r="P7" s="109">
        <f>MEDIAN(I13:I22)</f>
        <v>0</v>
      </c>
      <c r="Q7" s="36" t="str">
        <f t="shared" ref="Q7:Q8" si="2">IF(OR(ISERROR(ROUND(N7-_xlfn.CONFIDENCE.T(0.05,O7,10),2)), ISERROR(ROUND(N7+_xlfn.CONFIDENCE.T(0.05,O7,10),2))),"-","[" &amp; ROUND(N7-_xlfn.CONFIDENCE.T(0.05,O7,10),2) &amp;" - " &amp; ROUND(N7+_xlfn.CONFIDENCE.T(0.05,O7,10),2) &amp;"]")</f>
        <v>-</v>
      </c>
    </row>
    <row r="8" spans="1:39" ht="15" thickBot="1" x14ac:dyDescent="0.35">
      <c r="A8" s="17" t="s">
        <v>2</v>
      </c>
      <c r="B8" s="10">
        <f>AVERAGE(J13:J22)</f>
        <v>34.200000000000003</v>
      </c>
      <c r="C8" s="11">
        <f>_xlfn.STDEV.S(J13:J22)</f>
        <v>11.602681682362155</v>
      </c>
      <c r="D8" s="12">
        <f>MEDIAN(J13:J22)</f>
        <v>34.5</v>
      </c>
      <c r="E8" s="13" t="str">
        <f>IF(OR(ISERROR(ROUND(B8-_xlfn.CONFIDENCE.T(0.05,C8,10),2)), ISERROR(ROUND(B8+_xlfn.CONFIDENCE.T(0.05,C8,10),2))),"-","[" &amp; ROUND(B8-_xlfn.CONFIDENCE.T(0.05,C8,10),2) &amp;" - " &amp; ROUND(B8+_xlfn.CONFIDENCE.T(0.05,C8,10),2) &amp;"]")</f>
        <v>[25,9 - 42,5]</v>
      </c>
      <c r="F8" s="24">
        <f>AVERAGE(K13:K22)</f>
        <v>8</v>
      </c>
      <c r="G8" s="14">
        <f>_xlfn.STDEV.S(K13:K22)</f>
        <v>1.8257418583505538</v>
      </c>
      <c r="H8" s="15">
        <f>MEDIAN(K13:K22)</f>
        <v>7.5</v>
      </c>
      <c r="I8" s="13" t="str">
        <f t="shared" si="1"/>
        <v>[6,69 - 9,31]</v>
      </c>
      <c r="J8" s="25">
        <f>AVERAGE(L13:L22)</f>
        <v>0.6</v>
      </c>
      <c r="K8" s="11">
        <f>_xlfn.STDEV.S(L13:L22)</f>
        <v>0.69920589878010109</v>
      </c>
      <c r="L8" s="12">
        <f>MEDIAN(L13:L22)</f>
        <v>0.5</v>
      </c>
      <c r="M8" s="13" t="str">
        <f t="shared" ref="M7:M8" si="3">IF(OR(ISERROR(ROUND(J8-_xlfn.CONFIDENCE.T(0.05,K8,10),2)), ISERROR(ROUND(J8+_xlfn.CONFIDENCE.T(0.05,K8,10),2))),"-","[" &amp; ROUND(J8-_xlfn.CONFIDENCE.T(0.05,K8,10),2) &amp;" - " &amp; ROUND(J8+_xlfn.CONFIDENCE.T(0.05,K8,10),2) &amp;"]")</f>
        <v>[0,1 - 1,1]</v>
      </c>
      <c r="N8" s="24">
        <f>AVERAGE(M13:M22)</f>
        <v>0.7</v>
      </c>
      <c r="O8" s="14">
        <f>_xlfn.STDEV.S(M13:M22)</f>
        <v>0.48304589153964789</v>
      </c>
      <c r="P8" s="110">
        <f>MEDIAN(M13:M22)</f>
        <v>1</v>
      </c>
      <c r="Q8" s="13" t="str">
        <f t="shared" si="2"/>
        <v>[0,35 - 1,05]</v>
      </c>
    </row>
    <row r="10" spans="1:39" ht="15" thickBot="1" x14ac:dyDescent="0.35"/>
    <row r="11" spans="1:39" ht="15" thickBot="1" x14ac:dyDescent="0.35">
      <c r="A11" s="80"/>
      <c r="B11" s="89" t="s">
        <v>0</v>
      </c>
      <c r="C11" s="90"/>
      <c r="D11" s="90"/>
      <c r="E11" s="91"/>
      <c r="F11" s="89" t="s">
        <v>1</v>
      </c>
      <c r="G11" s="90"/>
      <c r="H11" s="90"/>
      <c r="I11" s="91"/>
      <c r="J11" s="89" t="s">
        <v>2</v>
      </c>
      <c r="K11" s="90"/>
      <c r="L11" s="90"/>
      <c r="M11" s="91"/>
    </row>
    <row r="12" spans="1:39" ht="15" thickBot="1" x14ac:dyDescent="0.35">
      <c r="A12" s="23"/>
      <c r="B12" s="46" t="s">
        <v>3</v>
      </c>
      <c r="C12" s="49" t="s">
        <v>9</v>
      </c>
      <c r="D12" s="49" t="s">
        <v>4</v>
      </c>
      <c r="E12" s="48" t="s">
        <v>5</v>
      </c>
      <c r="F12" s="47" t="s">
        <v>3</v>
      </c>
      <c r="G12" s="49" t="s">
        <v>9</v>
      </c>
      <c r="H12" s="49" t="s">
        <v>4</v>
      </c>
      <c r="I12" s="48" t="s">
        <v>5</v>
      </c>
      <c r="J12" s="47" t="s">
        <v>3</v>
      </c>
      <c r="K12" s="49" t="s">
        <v>9</v>
      </c>
      <c r="L12" s="49" t="s">
        <v>4</v>
      </c>
      <c r="M12" s="48" t="s">
        <v>5</v>
      </c>
    </row>
    <row r="13" spans="1:39" ht="14.4" customHeight="1" x14ac:dyDescent="0.3">
      <c r="A13" s="20" t="s">
        <v>10</v>
      </c>
      <c r="B13" s="41">
        <v>31</v>
      </c>
      <c r="C13" s="35">
        <v>9</v>
      </c>
      <c r="D13" s="35">
        <v>0</v>
      </c>
      <c r="E13" s="100">
        <v>0</v>
      </c>
      <c r="F13" s="41">
        <v>30</v>
      </c>
      <c r="G13" s="101">
        <v>14</v>
      </c>
      <c r="H13" s="35">
        <v>0</v>
      </c>
      <c r="I13" s="36">
        <v>0</v>
      </c>
      <c r="J13" s="41">
        <v>16</v>
      </c>
      <c r="K13" s="35">
        <v>7</v>
      </c>
      <c r="L13" s="35">
        <v>0</v>
      </c>
      <c r="M13" s="100">
        <v>1</v>
      </c>
    </row>
    <row r="14" spans="1:39" x14ac:dyDescent="0.3">
      <c r="A14" s="19" t="s">
        <v>11</v>
      </c>
      <c r="B14" s="9">
        <v>29</v>
      </c>
      <c r="C14" s="102">
        <v>9</v>
      </c>
      <c r="D14" s="6">
        <v>0</v>
      </c>
      <c r="E14" s="7">
        <v>0</v>
      </c>
      <c r="F14" s="9">
        <v>36</v>
      </c>
      <c r="G14" s="102">
        <v>14</v>
      </c>
      <c r="H14" s="6">
        <v>1</v>
      </c>
      <c r="I14" s="7">
        <v>0</v>
      </c>
      <c r="J14" s="9">
        <v>29</v>
      </c>
      <c r="K14" s="102">
        <v>8</v>
      </c>
      <c r="L14" s="6">
        <v>1</v>
      </c>
      <c r="M14" s="7">
        <v>1</v>
      </c>
    </row>
    <row r="15" spans="1:39" x14ac:dyDescent="0.3">
      <c r="A15" s="19" t="s">
        <v>12</v>
      </c>
      <c r="B15" s="9">
        <v>30</v>
      </c>
      <c r="C15" s="102">
        <v>9</v>
      </c>
      <c r="D15" s="6">
        <v>0</v>
      </c>
      <c r="E15" s="7">
        <v>0</v>
      </c>
      <c r="F15" s="9">
        <v>48</v>
      </c>
      <c r="G15" s="102">
        <v>14</v>
      </c>
      <c r="H15" s="6">
        <v>0</v>
      </c>
      <c r="I15" s="7">
        <v>0</v>
      </c>
      <c r="J15" s="9">
        <v>40</v>
      </c>
      <c r="K15" s="102">
        <v>8</v>
      </c>
      <c r="L15" s="6">
        <v>1</v>
      </c>
      <c r="M15" s="7">
        <v>1</v>
      </c>
    </row>
    <row r="16" spans="1:39" x14ac:dyDescent="0.3">
      <c r="A16" s="19" t="s">
        <v>13</v>
      </c>
      <c r="B16" s="9">
        <v>25</v>
      </c>
      <c r="C16" s="102">
        <v>9</v>
      </c>
      <c r="D16" s="6">
        <v>0</v>
      </c>
      <c r="E16" s="7">
        <v>0</v>
      </c>
      <c r="F16" s="9">
        <v>58</v>
      </c>
      <c r="G16" s="102">
        <v>15</v>
      </c>
      <c r="H16" s="6">
        <v>1</v>
      </c>
      <c r="I16" s="7">
        <v>0</v>
      </c>
      <c r="J16" s="9">
        <v>34</v>
      </c>
      <c r="K16" s="102">
        <v>7</v>
      </c>
      <c r="L16" s="6">
        <v>0</v>
      </c>
      <c r="M16" s="7">
        <v>0</v>
      </c>
    </row>
    <row r="17" spans="1:13" x14ac:dyDescent="0.3">
      <c r="A17" s="19" t="s">
        <v>14</v>
      </c>
      <c r="B17" s="9">
        <f>48-5</f>
        <v>43</v>
      </c>
      <c r="C17" s="102">
        <v>9</v>
      </c>
      <c r="D17" s="6">
        <v>0</v>
      </c>
      <c r="E17" s="7">
        <v>0</v>
      </c>
      <c r="F17" s="9">
        <v>48</v>
      </c>
      <c r="G17" s="102">
        <v>14</v>
      </c>
      <c r="H17" s="6">
        <v>0</v>
      </c>
      <c r="I17" s="7">
        <v>0</v>
      </c>
      <c r="J17" s="9">
        <f>37-2</f>
        <v>35</v>
      </c>
      <c r="K17" s="102">
        <v>7</v>
      </c>
      <c r="L17" s="6">
        <v>0</v>
      </c>
      <c r="M17" s="7">
        <v>0</v>
      </c>
    </row>
    <row r="18" spans="1:13" x14ac:dyDescent="0.3">
      <c r="A18" s="19" t="s">
        <v>15</v>
      </c>
      <c r="B18" s="9">
        <v>23</v>
      </c>
      <c r="C18" s="102">
        <v>9</v>
      </c>
      <c r="D18" s="6">
        <v>0</v>
      </c>
      <c r="E18" s="7">
        <v>0</v>
      </c>
      <c r="F18" s="9">
        <v>45</v>
      </c>
      <c r="G18" s="102">
        <v>14</v>
      </c>
      <c r="H18" s="6">
        <v>0</v>
      </c>
      <c r="I18" s="7">
        <v>0</v>
      </c>
      <c r="J18" s="9">
        <v>55</v>
      </c>
      <c r="K18" s="102">
        <v>8</v>
      </c>
      <c r="L18" s="6">
        <v>1</v>
      </c>
      <c r="M18" s="7">
        <v>1</v>
      </c>
    </row>
    <row r="19" spans="1:13" x14ac:dyDescent="0.3">
      <c r="A19" s="19" t="s">
        <v>16</v>
      </c>
      <c r="B19" s="9">
        <v>15</v>
      </c>
      <c r="C19" s="102">
        <v>9</v>
      </c>
      <c r="D19" s="6">
        <v>0</v>
      </c>
      <c r="E19" s="7">
        <v>0</v>
      </c>
      <c r="F19" s="9">
        <v>29</v>
      </c>
      <c r="G19" s="102">
        <v>14</v>
      </c>
      <c r="H19" s="6">
        <v>0</v>
      </c>
      <c r="I19" s="7">
        <v>0</v>
      </c>
      <c r="J19" s="9">
        <v>23</v>
      </c>
      <c r="K19" s="102">
        <v>7</v>
      </c>
      <c r="L19" s="6">
        <v>0</v>
      </c>
      <c r="M19" s="7">
        <v>0</v>
      </c>
    </row>
    <row r="20" spans="1:13" x14ac:dyDescent="0.3">
      <c r="A20" s="19" t="s">
        <v>17</v>
      </c>
      <c r="B20" s="9">
        <v>35</v>
      </c>
      <c r="C20" s="102">
        <v>9</v>
      </c>
      <c r="D20" s="6">
        <v>0</v>
      </c>
      <c r="E20" s="7">
        <v>0</v>
      </c>
      <c r="F20" s="9">
        <v>52</v>
      </c>
      <c r="G20" s="102">
        <v>14</v>
      </c>
      <c r="H20" s="6">
        <v>0</v>
      </c>
      <c r="I20" s="7">
        <v>0</v>
      </c>
      <c r="J20" s="9">
        <v>42</v>
      </c>
      <c r="K20" s="102">
        <v>7</v>
      </c>
      <c r="L20" s="6">
        <v>0</v>
      </c>
      <c r="M20" s="7">
        <v>1</v>
      </c>
    </row>
    <row r="21" spans="1:13" x14ac:dyDescent="0.3">
      <c r="A21" s="19" t="s">
        <v>18</v>
      </c>
      <c r="B21" s="9">
        <v>21</v>
      </c>
      <c r="C21" s="102">
        <v>9</v>
      </c>
      <c r="D21" s="6">
        <v>0</v>
      </c>
      <c r="E21" s="7">
        <v>0</v>
      </c>
      <c r="F21" s="9">
        <v>32</v>
      </c>
      <c r="G21" s="102">
        <v>14</v>
      </c>
      <c r="H21" s="6">
        <v>0</v>
      </c>
      <c r="I21" s="7">
        <v>0</v>
      </c>
      <c r="J21" s="9">
        <v>44</v>
      </c>
      <c r="K21" s="102">
        <v>13</v>
      </c>
      <c r="L21" s="102">
        <v>2</v>
      </c>
      <c r="M21" s="7">
        <v>1</v>
      </c>
    </row>
    <row r="22" spans="1:13" ht="15" thickBot="1" x14ac:dyDescent="0.35">
      <c r="A22" s="21" t="s">
        <v>19</v>
      </c>
      <c r="B22" s="22">
        <v>59</v>
      </c>
      <c r="C22" s="103">
        <v>9</v>
      </c>
      <c r="D22" s="12">
        <v>0</v>
      </c>
      <c r="E22" s="104">
        <v>0</v>
      </c>
      <c r="F22" s="105">
        <v>31</v>
      </c>
      <c r="G22" s="103">
        <v>14</v>
      </c>
      <c r="H22" s="103">
        <v>0</v>
      </c>
      <c r="I22" s="104">
        <v>0</v>
      </c>
      <c r="J22" s="105">
        <v>24</v>
      </c>
      <c r="K22" s="103">
        <v>8</v>
      </c>
      <c r="L22" s="103">
        <v>1</v>
      </c>
      <c r="M22" s="104">
        <v>1</v>
      </c>
    </row>
    <row r="38" spans="1:29" ht="14.4" customHeight="1" x14ac:dyDescent="0.3"/>
    <row r="46" spans="1:29" x14ac:dyDescent="0.3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  <c r="AA46" s="82"/>
      <c r="AB46" s="82"/>
      <c r="AC46" s="82"/>
    </row>
    <row r="48" spans="1:29" ht="15" thickBot="1" x14ac:dyDescent="0.35"/>
    <row r="49" spans="1:11" ht="15" thickBot="1" x14ac:dyDescent="0.35">
      <c r="A49" s="81"/>
      <c r="B49" s="92" t="s">
        <v>21</v>
      </c>
      <c r="C49" s="93"/>
      <c r="D49" s="93"/>
      <c r="E49" s="93"/>
      <c r="F49" s="94"/>
      <c r="G49" s="92" t="s">
        <v>22</v>
      </c>
      <c r="H49" s="93"/>
      <c r="I49" s="93"/>
      <c r="J49" s="93"/>
      <c r="K49" s="94"/>
    </row>
    <row r="50" spans="1:11" ht="15" thickBot="1" x14ac:dyDescent="0.35">
      <c r="B50" s="46" t="s">
        <v>23</v>
      </c>
      <c r="C50" s="47" t="s">
        <v>24</v>
      </c>
      <c r="D50" s="49" t="s">
        <v>25</v>
      </c>
      <c r="E50" s="49" t="s">
        <v>26</v>
      </c>
      <c r="F50" s="48" t="s">
        <v>27</v>
      </c>
      <c r="G50" s="50" t="s">
        <v>28</v>
      </c>
      <c r="H50" s="47" t="s">
        <v>29</v>
      </c>
      <c r="I50" s="49" t="s">
        <v>25</v>
      </c>
      <c r="J50" s="49" t="s">
        <v>30</v>
      </c>
      <c r="K50" s="48" t="s">
        <v>31</v>
      </c>
    </row>
    <row r="51" spans="1:11" x14ac:dyDescent="0.3">
      <c r="A51" s="18" t="s">
        <v>0</v>
      </c>
      <c r="B51" s="51">
        <f>COUNTIF($B58:$B67,B$50)/10</f>
        <v>0.7</v>
      </c>
      <c r="C51" s="52">
        <f>COUNTIF($B58:$B67,C$50)/10</f>
        <v>0.1</v>
      </c>
      <c r="D51" s="52">
        <f>COUNTIF($B58:$B67,D$50)/10</f>
        <v>0.1</v>
      </c>
      <c r="E51" s="52">
        <f>COUNTIF($B58:$B67,E$50)/10</f>
        <v>0</v>
      </c>
      <c r="F51" s="53">
        <f>COUNTIF($B58:$B67,F$50)/10</f>
        <v>0</v>
      </c>
      <c r="G51" s="54">
        <f>COUNTIF($E58:$E67,G$50)/10</f>
        <v>0.8</v>
      </c>
      <c r="H51" s="54">
        <f>COUNTIF($E58:$E67,H$50)/10</f>
        <v>0.1</v>
      </c>
      <c r="I51" s="54">
        <f>COUNTIF($E58:$E67,I$50)/10</f>
        <v>0.1</v>
      </c>
      <c r="J51" s="54">
        <f>COUNTIF($E58:$E67,J$50)/10</f>
        <v>0</v>
      </c>
      <c r="K51" s="55">
        <f>COUNTIF($E58:$E67,K$50)/10</f>
        <v>0</v>
      </c>
    </row>
    <row r="52" spans="1:11" x14ac:dyDescent="0.3">
      <c r="A52" s="16" t="s">
        <v>1</v>
      </c>
      <c r="B52" s="56">
        <f>COUNTIF($C58:$C67,B$50)/10</f>
        <v>0.7</v>
      </c>
      <c r="C52" s="57">
        <f>COUNTIF($C58:$C67,C$50)/10</f>
        <v>0.3</v>
      </c>
      <c r="D52" s="57">
        <f>COUNTIF($C58:$C67,D$50)/10</f>
        <v>0</v>
      </c>
      <c r="E52" s="57">
        <f>COUNTIF($C58:$C67,E$50)/10</f>
        <v>0</v>
      </c>
      <c r="F52" s="58">
        <f>COUNTIF($C58:$C67,F$50)/10</f>
        <v>0</v>
      </c>
      <c r="G52" s="59">
        <f>COUNTIF(F58:F67,G$50)/10</f>
        <v>0.7</v>
      </c>
      <c r="H52" s="59">
        <f>COUNTIF($F58:$F67,H$50)/10</f>
        <v>0.3</v>
      </c>
      <c r="I52" s="59">
        <f>COUNTIF($F58:$F67,I$50)/10</f>
        <v>0</v>
      </c>
      <c r="J52" s="59">
        <f>COUNTIF($F58:$F67,J$50)/10</f>
        <v>0</v>
      </c>
      <c r="K52" s="60">
        <f>COUNTIF($F58:$F67,K$50)/10</f>
        <v>0</v>
      </c>
    </row>
    <row r="53" spans="1:11" ht="15" thickBot="1" x14ac:dyDescent="0.35">
      <c r="A53" s="17" t="s">
        <v>2</v>
      </c>
      <c r="B53" s="61">
        <f>COUNTIF($D58:$D67,B$50)/10</f>
        <v>0.3</v>
      </c>
      <c r="C53" s="62">
        <f>COUNTIF($D58:$D67,C$50)/10</f>
        <v>0.7</v>
      </c>
      <c r="D53" s="62">
        <f>COUNTIF($D58:$D67,D$50)/10</f>
        <v>0</v>
      </c>
      <c r="E53" s="62">
        <f>COUNTIF($D58:$D67,E$50)/10</f>
        <v>0</v>
      </c>
      <c r="F53" s="63">
        <f>COUNTIF($D58:$D67,F$50)/10</f>
        <v>0</v>
      </c>
      <c r="G53" s="64">
        <f>COUNTIF($G58:$G67,G$50)/10</f>
        <v>0.6</v>
      </c>
      <c r="H53" s="64">
        <f>COUNTIF($G58:$G67,H$50)/10</f>
        <v>0.3</v>
      </c>
      <c r="I53" s="64">
        <f>COUNTIF($G58:$G67,I$50)/10</f>
        <v>0.1</v>
      </c>
      <c r="J53" s="64">
        <f>COUNTIF($G58:$G67,J$50)/10</f>
        <v>0</v>
      </c>
      <c r="K53" s="65">
        <f>COUNTIF($G58:$G67,K$50)/10</f>
        <v>0</v>
      </c>
    </row>
    <row r="55" spans="1:11" ht="15" thickBot="1" x14ac:dyDescent="0.35"/>
    <row r="56" spans="1:11" ht="15" thickBot="1" x14ac:dyDescent="0.35">
      <c r="A56" s="81"/>
      <c r="B56" s="95" t="s">
        <v>21</v>
      </c>
      <c r="C56" s="96"/>
      <c r="D56" s="97"/>
      <c r="E56" s="95" t="s">
        <v>22</v>
      </c>
      <c r="F56" s="96"/>
      <c r="G56" s="97"/>
    </row>
    <row r="57" spans="1:11" ht="15" thickBot="1" x14ac:dyDescent="0.35">
      <c r="B57" s="46" t="s">
        <v>0</v>
      </c>
      <c r="C57" s="47" t="s">
        <v>1</v>
      </c>
      <c r="D57" s="48" t="s">
        <v>2</v>
      </c>
      <c r="E57" s="46" t="s">
        <v>0</v>
      </c>
      <c r="F57" s="47" t="s">
        <v>1</v>
      </c>
      <c r="G57" s="48" t="s">
        <v>2</v>
      </c>
    </row>
    <row r="58" spans="1:11" x14ac:dyDescent="0.3">
      <c r="A58" s="20" t="s">
        <v>10</v>
      </c>
      <c r="B58" s="42" t="s">
        <v>25</v>
      </c>
      <c r="C58" s="43" t="s">
        <v>24</v>
      </c>
      <c r="D58" s="44" t="s">
        <v>24</v>
      </c>
      <c r="E58" s="45" t="s">
        <v>25</v>
      </c>
      <c r="F58" s="43" t="s">
        <v>29</v>
      </c>
      <c r="G58" s="44" t="s">
        <v>29</v>
      </c>
    </row>
    <row r="59" spans="1:11" x14ac:dyDescent="0.3">
      <c r="A59" s="19" t="s">
        <v>11</v>
      </c>
      <c r="B59" s="27" t="s">
        <v>24</v>
      </c>
      <c r="C59" s="27" t="s">
        <v>24</v>
      </c>
      <c r="D59" s="28" t="s">
        <v>24</v>
      </c>
      <c r="E59" s="29" t="s">
        <v>29</v>
      </c>
      <c r="F59" s="27" t="s">
        <v>29</v>
      </c>
      <c r="G59" s="28" t="s">
        <v>25</v>
      </c>
    </row>
    <row r="60" spans="1:11" x14ac:dyDescent="0.3">
      <c r="A60" s="19" t="s">
        <v>12</v>
      </c>
      <c r="B60" s="26" t="s">
        <v>54</v>
      </c>
      <c r="C60" s="29" t="s">
        <v>23</v>
      </c>
      <c r="D60" s="28" t="s">
        <v>24</v>
      </c>
      <c r="E60" s="26" t="s">
        <v>28</v>
      </c>
      <c r="F60" s="29" t="s">
        <v>28</v>
      </c>
      <c r="G60" s="28" t="s">
        <v>29</v>
      </c>
    </row>
    <row r="61" spans="1:11" x14ac:dyDescent="0.3">
      <c r="A61" s="19" t="s">
        <v>13</v>
      </c>
      <c r="B61" s="26" t="s">
        <v>23</v>
      </c>
      <c r="C61" s="27" t="s">
        <v>24</v>
      </c>
      <c r="D61" s="28" t="s">
        <v>24</v>
      </c>
      <c r="E61" s="26" t="s">
        <v>28</v>
      </c>
      <c r="F61" s="29" t="s">
        <v>28</v>
      </c>
      <c r="G61" s="28" t="s">
        <v>28</v>
      </c>
    </row>
    <row r="62" spans="1:11" x14ac:dyDescent="0.3">
      <c r="A62" s="19" t="s">
        <v>14</v>
      </c>
      <c r="B62" s="26" t="s">
        <v>23</v>
      </c>
      <c r="C62" s="29" t="s">
        <v>23</v>
      </c>
      <c r="D62" s="28" t="s">
        <v>23</v>
      </c>
      <c r="E62" s="26" t="s">
        <v>28</v>
      </c>
      <c r="F62" s="29" t="s">
        <v>28</v>
      </c>
      <c r="G62" s="28" t="s">
        <v>28</v>
      </c>
    </row>
    <row r="63" spans="1:11" x14ac:dyDescent="0.3">
      <c r="A63" s="19" t="s">
        <v>15</v>
      </c>
      <c r="B63" s="26" t="s">
        <v>23</v>
      </c>
      <c r="C63" s="29" t="s">
        <v>23</v>
      </c>
      <c r="D63" s="28" t="s">
        <v>23</v>
      </c>
      <c r="E63" s="26" t="s">
        <v>28</v>
      </c>
      <c r="F63" s="29" t="s">
        <v>28</v>
      </c>
      <c r="G63" s="28" t="s">
        <v>28</v>
      </c>
    </row>
    <row r="64" spans="1:11" x14ac:dyDescent="0.3">
      <c r="A64" s="19" t="s">
        <v>16</v>
      </c>
      <c r="B64" s="26" t="s">
        <v>23</v>
      </c>
      <c r="C64" s="29" t="s">
        <v>23</v>
      </c>
      <c r="D64" s="28" t="s">
        <v>23</v>
      </c>
      <c r="E64" s="26" t="s">
        <v>28</v>
      </c>
      <c r="F64" s="29" t="s">
        <v>28</v>
      </c>
      <c r="G64" s="28" t="s">
        <v>28</v>
      </c>
    </row>
    <row r="65" spans="1:7" x14ac:dyDescent="0.3">
      <c r="A65" s="19" t="s">
        <v>17</v>
      </c>
      <c r="B65" s="26" t="s">
        <v>23</v>
      </c>
      <c r="C65" s="29" t="s">
        <v>23</v>
      </c>
      <c r="D65" s="28" t="s">
        <v>24</v>
      </c>
      <c r="E65" s="26" t="s">
        <v>28</v>
      </c>
      <c r="F65" s="29" t="s">
        <v>28</v>
      </c>
      <c r="G65" s="28" t="s">
        <v>29</v>
      </c>
    </row>
    <row r="66" spans="1:7" x14ac:dyDescent="0.3">
      <c r="A66" s="19" t="s">
        <v>18</v>
      </c>
      <c r="B66" s="26" t="s">
        <v>23</v>
      </c>
      <c r="C66" s="29" t="s">
        <v>23</v>
      </c>
      <c r="D66" s="28" t="s">
        <v>24</v>
      </c>
      <c r="E66" s="26" t="s">
        <v>28</v>
      </c>
      <c r="F66" s="29" t="s">
        <v>28</v>
      </c>
      <c r="G66" s="28" t="s">
        <v>28</v>
      </c>
    </row>
    <row r="67" spans="1:7" ht="15" thickBot="1" x14ac:dyDescent="0.35">
      <c r="A67" s="21" t="s">
        <v>19</v>
      </c>
      <c r="B67" s="30" t="s">
        <v>23</v>
      </c>
      <c r="C67" s="31" t="s">
        <v>23</v>
      </c>
      <c r="D67" s="32" t="s">
        <v>24</v>
      </c>
      <c r="E67" s="30" t="s">
        <v>28</v>
      </c>
      <c r="F67" s="31" t="s">
        <v>29</v>
      </c>
      <c r="G67" s="32" t="s">
        <v>28</v>
      </c>
    </row>
    <row r="91" spans="1:29" x14ac:dyDescent="0.3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  <c r="AA91" s="82"/>
      <c r="AB91" s="82"/>
      <c r="AC91" s="82"/>
    </row>
    <row r="93" spans="1:29" ht="15" thickBot="1" x14ac:dyDescent="0.35"/>
    <row r="94" spans="1:29" ht="15" thickBot="1" x14ac:dyDescent="0.35">
      <c r="A94" s="75"/>
      <c r="B94" s="77" t="s">
        <v>52</v>
      </c>
      <c r="C94" s="77" t="s">
        <v>47</v>
      </c>
      <c r="D94" s="78" t="s">
        <v>25</v>
      </c>
      <c r="E94" s="78" t="s">
        <v>48</v>
      </c>
      <c r="F94" s="79" t="s">
        <v>49</v>
      </c>
    </row>
    <row r="95" spans="1:29" x14ac:dyDescent="0.3">
      <c r="A95" s="18">
        <v>1</v>
      </c>
      <c r="B95" s="51">
        <f>COUNTIF($B105:$B114,B$94)/10</f>
        <v>0</v>
      </c>
      <c r="C95" s="52">
        <f>COUNTIF($B105:$B114,C$94)/10</f>
        <v>0</v>
      </c>
      <c r="D95" s="52">
        <f>COUNTIF($B105:$B114,D$94)/10</f>
        <v>0.4</v>
      </c>
      <c r="E95" s="52">
        <f>COUNTIF($B105:$B114,E$94)/10</f>
        <v>0.3</v>
      </c>
      <c r="F95" s="76">
        <f>COUNTIF($B105:$B114,F$94)/10</f>
        <v>0.3</v>
      </c>
    </row>
    <row r="96" spans="1:29" x14ac:dyDescent="0.3">
      <c r="A96" s="16">
        <v>2</v>
      </c>
      <c r="B96" s="51">
        <f>COUNTIF($C105:$C114,B$94)/10</f>
        <v>0</v>
      </c>
      <c r="C96" s="57">
        <f>COUNTIF($C105:$C114,C$94)/10</f>
        <v>0</v>
      </c>
      <c r="D96" s="57">
        <f>COUNTIF($C105:$C114,D$94)/10</f>
        <v>0</v>
      </c>
      <c r="E96" s="57">
        <f>COUNTIF($C105:$C114,E$94)/10</f>
        <v>0.6</v>
      </c>
      <c r="F96" s="58">
        <f>COUNTIF($C105:$C114,F$94)/10</f>
        <v>0.4</v>
      </c>
    </row>
    <row r="97" spans="1:7" x14ac:dyDescent="0.3">
      <c r="A97" s="16">
        <v>3</v>
      </c>
      <c r="B97" s="56">
        <f>COUNTIF($D105:$D114,B$94)/10</f>
        <v>0</v>
      </c>
      <c r="C97" s="73">
        <f>COUNTIF($D105:$D114,C$94)/10</f>
        <v>0</v>
      </c>
      <c r="D97" s="73">
        <f>COUNTIF($D105:$D114,D$94)/10</f>
        <v>0.1</v>
      </c>
      <c r="E97" s="73">
        <f>COUNTIF($D105:$D114,E$94)/10</f>
        <v>0.3</v>
      </c>
      <c r="F97" s="58">
        <f>COUNTIF($D105:$D114,F$94)/10</f>
        <v>0.6</v>
      </c>
    </row>
    <row r="98" spans="1:7" x14ac:dyDescent="0.3">
      <c r="A98" s="74">
        <v>4</v>
      </c>
      <c r="B98" s="51">
        <f>COUNTIF($E105:$E114,B$94)/10</f>
        <v>0</v>
      </c>
      <c r="C98" s="52">
        <f>COUNTIF($E105:$E114,C$94)/10</f>
        <v>0</v>
      </c>
      <c r="D98" s="52">
        <f>COUNTIF($E105:$E114,D$94)/10</f>
        <v>0.2</v>
      </c>
      <c r="E98" s="52">
        <f>COUNTIF($E105:$E114,E$94)/10</f>
        <v>0.4</v>
      </c>
      <c r="F98" s="76">
        <f>COUNTIF($E105:$E114,F$94)/10</f>
        <v>0.4</v>
      </c>
    </row>
    <row r="99" spans="1:7" x14ac:dyDescent="0.3">
      <c r="A99" s="16">
        <v>5</v>
      </c>
      <c r="B99" s="56">
        <f>COUNTIF($F105:$F114,B$94)/10</f>
        <v>0.6</v>
      </c>
      <c r="C99" s="57">
        <f>COUNTIF($F105:$F114,C$94)/10</f>
        <v>0.4</v>
      </c>
      <c r="D99" s="57">
        <f>COUNTIF($F105:$F114,D$94)/10</f>
        <v>0</v>
      </c>
      <c r="E99" s="57">
        <f>COUNTIF($F105:$F114,E$94)/10</f>
        <v>0</v>
      </c>
      <c r="F99" s="58">
        <f>COUNTIF($F105:$F114,F$94)/10</f>
        <v>0</v>
      </c>
    </row>
    <row r="100" spans="1:7" ht="15" thickBot="1" x14ac:dyDescent="0.35">
      <c r="A100" s="17">
        <v>6</v>
      </c>
      <c r="B100" s="61">
        <f>COUNTIF($G105:$G114,B$94)/10</f>
        <v>0</v>
      </c>
      <c r="C100" s="62">
        <f>COUNTIF($G105:$G114,C$94)/10</f>
        <v>0</v>
      </c>
      <c r="D100" s="62">
        <f>COUNTIF($G105:$G114,D$94)/10</f>
        <v>0.3</v>
      </c>
      <c r="E100" s="62">
        <f>COUNTIF($G105:$G114,E$94)/10</f>
        <v>0.4</v>
      </c>
      <c r="F100" s="63">
        <f>COUNTIF($G105:$G114,F$94)/10</f>
        <v>0.3</v>
      </c>
    </row>
    <row r="102" spans="1:7" ht="15" thickBot="1" x14ac:dyDescent="0.35"/>
    <row r="103" spans="1:7" ht="15" thickBot="1" x14ac:dyDescent="0.35">
      <c r="A103" s="81"/>
      <c r="B103" s="95" t="s">
        <v>34</v>
      </c>
      <c r="C103" s="96"/>
      <c r="D103" s="96"/>
      <c r="E103" s="96"/>
      <c r="F103" s="96"/>
      <c r="G103" s="97"/>
    </row>
    <row r="104" spans="1:7" ht="15" thickBot="1" x14ac:dyDescent="0.35">
      <c r="B104" s="46">
        <v>1</v>
      </c>
      <c r="C104" s="47">
        <v>2</v>
      </c>
      <c r="D104" s="48">
        <v>3</v>
      </c>
      <c r="E104" s="46">
        <v>4</v>
      </c>
      <c r="F104" s="47">
        <v>5</v>
      </c>
      <c r="G104" s="48">
        <v>6</v>
      </c>
    </row>
    <row r="105" spans="1:7" x14ac:dyDescent="0.3">
      <c r="A105" s="20" t="s">
        <v>10</v>
      </c>
      <c r="B105" s="42" t="s">
        <v>48</v>
      </c>
      <c r="C105" s="43" t="s">
        <v>48</v>
      </c>
      <c r="D105" s="70" t="s">
        <v>49</v>
      </c>
      <c r="E105" s="68" t="s">
        <v>25</v>
      </c>
      <c r="F105" s="43" t="s">
        <v>47</v>
      </c>
      <c r="G105" s="44" t="s">
        <v>25</v>
      </c>
    </row>
    <row r="106" spans="1:7" x14ac:dyDescent="0.3">
      <c r="A106" s="19" t="s">
        <v>11</v>
      </c>
      <c r="B106" s="42" t="s">
        <v>48</v>
      </c>
      <c r="C106" s="43" t="s">
        <v>48</v>
      </c>
      <c r="D106" s="43" t="s">
        <v>48</v>
      </c>
      <c r="E106" s="29" t="s">
        <v>25</v>
      </c>
      <c r="F106" s="27" t="s">
        <v>47</v>
      </c>
      <c r="G106" s="28" t="s">
        <v>25</v>
      </c>
    </row>
    <row r="107" spans="1:7" x14ac:dyDescent="0.3">
      <c r="A107" s="19" t="s">
        <v>12</v>
      </c>
      <c r="B107" s="26" t="s">
        <v>25</v>
      </c>
      <c r="C107" s="43" t="s">
        <v>48</v>
      </c>
      <c r="D107" s="27" t="s">
        <v>49</v>
      </c>
      <c r="E107" s="29" t="s">
        <v>48</v>
      </c>
      <c r="F107" s="29" t="s">
        <v>52</v>
      </c>
      <c r="G107" s="28" t="s">
        <v>49</v>
      </c>
    </row>
    <row r="108" spans="1:7" x14ac:dyDescent="0.3">
      <c r="A108" s="19" t="s">
        <v>13</v>
      </c>
      <c r="B108" s="26" t="s">
        <v>25</v>
      </c>
      <c r="C108" s="43" t="s">
        <v>48</v>
      </c>
      <c r="D108" s="27" t="s">
        <v>49</v>
      </c>
      <c r="E108" s="29" t="s">
        <v>49</v>
      </c>
      <c r="F108" s="29" t="s">
        <v>52</v>
      </c>
      <c r="G108" s="28" t="s">
        <v>48</v>
      </c>
    </row>
    <row r="109" spans="1:7" x14ac:dyDescent="0.3">
      <c r="A109" s="19" t="s">
        <v>14</v>
      </c>
      <c r="B109" s="26" t="s">
        <v>48</v>
      </c>
      <c r="C109" s="43" t="s">
        <v>48</v>
      </c>
      <c r="D109" s="27" t="s">
        <v>48</v>
      </c>
      <c r="E109" s="29" t="s">
        <v>49</v>
      </c>
      <c r="F109" s="29" t="s">
        <v>52</v>
      </c>
      <c r="G109" s="28" t="s">
        <v>48</v>
      </c>
    </row>
    <row r="110" spans="1:7" x14ac:dyDescent="0.3">
      <c r="A110" s="19" t="s">
        <v>15</v>
      </c>
      <c r="B110" s="26" t="s">
        <v>25</v>
      </c>
      <c r="C110" s="43" t="s">
        <v>48</v>
      </c>
      <c r="D110" s="27" t="s">
        <v>49</v>
      </c>
      <c r="E110" s="29" t="s">
        <v>48</v>
      </c>
      <c r="F110" s="29" t="s">
        <v>47</v>
      </c>
      <c r="G110" s="28" t="s">
        <v>49</v>
      </c>
    </row>
    <row r="111" spans="1:7" x14ac:dyDescent="0.3">
      <c r="A111" s="19" t="s">
        <v>16</v>
      </c>
      <c r="B111" s="26" t="s">
        <v>49</v>
      </c>
      <c r="C111" s="27" t="s">
        <v>49</v>
      </c>
      <c r="D111" s="27" t="s">
        <v>49</v>
      </c>
      <c r="E111" s="27" t="s">
        <v>49</v>
      </c>
      <c r="F111" s="29" t="s">
        <v>52</v>
      </c>
      <c r="G111" s="28" t="s">
        <v>48</v>
      </c>
    </row>
    <row r="112" spans="1:7" x14ac:dyDescent="0.3">
      <c r="A112" s="19" t="s">
        <v>17</v>
      </c>
      <c r="B112" s="26" t="s">
        <v>25</v>
      </c>
      <c r="C112" s="27" t="s">
        <v>49</v>
      </c>
      <c r="D112" s="27" t="s">
        <v>48</v>
      </c>
      <c r="E112" s="27" t="s">
        <v>48</v>
      </c>
      <c r="F112" s="29" t="s">
        <v>52</v>
      </c>
      <c r="G112" s="28" t="s">
        <v>25</v>
      </c>
    </row>
    <row r="113" spans="1:7" x14ac:dyDescent="0.3">
      <c r="A113" s="19" t="s">
        <v>18</v>
      </c>
      <c r="B113" s="26" t="s">
        <v>49</v>
      </c>
      <c r="C113" s="27" t="s">
        <v>49</v>
      </c>
      <c r="D113" s="27" t="s">
        <v>49</v>
      </c>
      <c r="E113" s="27" t="s">
        <v>49</v>
      </c>
      <c r="F113" s="29" t="s">
        <v>52</v>
      </c>
      <c r="G113" s="28" t="s">
        <v>49</v>
      </c>
    </row>
    <row r="114" spans="1:7" ht="15" thickBot="1" x14ac:dyDescent="0.35">
      <c r="A114" s="21" t="s">
        <v>19</v>
      </c>
      <c r="B114" s="30" t="s">
        <v>49</v>
      </c>
      <c r="C114" s="31" t="s">
        <v>49</v>
      </c>
      <c r="D114" s="31" t="s">
        <v>25</v>
      </c>
      <c r="E114" s="69" t="s">
        <v>48</v>
      </c>
      <c r="F114" s="31" t="s">
        <v>47</v>
      </c>
      <c r="G114" s="32" t="s">
        <v>48</v>
      </c>
    </row>
    <row r="139" spans="1:4" x14ac:dyDescent="0.3">
      <c r="A139" s="67" t="s">
        <v>41</v>
      </c>
      <c r="B139" s="66" t="s">
        <v>36</v>
      </c>
      <c r="C139" s="66"/>
      <c r="D139" s="66"/>
    </row>
    <row r="140" spans="1:4" x14ac:dyDescent="0.3">
      <c r="A140" s="67" t="s">
        <v>42</v>
      </c>
      <c r="B140" s="66" t="s">
        <v>35</v>
      </c>
      <c r="C140" s="66"/>
      <c r="D140" s="66"/>
    </row>
    <row r="141" spans="1:4" x14ac:dyDescent="0.3">
      <c r="A141" s="67" t="s">
        <v>44</v>
      </c>
      <c r="B141" s="66" t="s">
        <v>37</v>
      </c>
      <c r="C141" s="66"/>
      <c r="D141" s="66"/>
    </row>
    <row r="142" spans="1:4" x14ac:dyDescent="0.3">
      <c r="A142" s="67" t="s">
        <v>43</v>
      </c>
      <c r="B142" s="66" t="s">
        <v>38</v>
      </c>
      <c r="C142" s="66"/>
      <c r="D142" s="66"/>
    </row>
    <row r="143" spans="1:4" x14ac:dyDescent="0.3">
      <c r="A143" s="67" t="s">
        <v>45</v>
      </c>
      <c r="B143" s="66" t="s">
        <v>39</v>
      </c>
      <c r="C143" s="66"/>
      <c r="D143" s="66"/>
    </row>
    <row r="144" spans="1:4" x14ac:dyDescent="0.3">
      <c r="A144" s="67" t="s">
        <v>46</v>
      </c>
      <c r="B144" s="66" t="s">
        <v>40</v>
      </c>
      <c r="C144" s="66"/>
      <c r="D144" s="66"/>
    </row>
    <row r="149" spans="1:3" ht="25.8" x14ac:dyDescent="0.5">
      <c r="A149" s="84" t="s">
        <v>53</v>
      </c>
      <c r="B149" s="85"/>
      <c r="C149" s="85"/>
    </row>
    <row r="151" spans="1:3" x14ac:dyDescent="0.3">
      <c r="A151" t="s">
        <v>33</v>
      </c>
    </row>
  </sheetData>
  <mergeCells count="12">
    <mergeCell ref="B56:D56"/>
    <mergeCell ref="E56:G56"/>
    <mergeCell ref="B4:E4"/>
    <mergeCell ref="F4:I4"/>
    <mergeCell ref="B103:G103"/>
    <mergeCell ref="B11:E11"/>
    <mergeCell ref="F11:I11"/>
    <mergeCell ref="J4:M4"/>
    <mergeCell ref="J11:M11"/>
    <mergeCell ref="B49:F49"/>
    <mergeCell ref="G49:K49"/>
    <mergeCell ref="N4:Q4"/>
  </mergeCells>
  <phoneticPr fontId="4" type="noConversion"/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Daniela Tomás</dc:creator>
  <cp:lastModifiedBy>Daniela Tomás</cp:lastModifiedBy>
  <dcterms:created xsi:type="dcterms:W3CDTF">2022-12-06T09:37:35Z</dcterms:created>
  <dcterms:modified xsi:type="dcterms:W3CDTF">2022-12-10T19:51:24Z</dcterms:modified>
</cp:coreProperties>
</file>