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_Andres\1_Universidad\MUSE\CE1\"/>
    </mc:Choice>
  </mc:AlternateContent>
  <xr:revisionPtr revIDLastSave="0" documentId="8_{075170D8-45A8-420A-A70B-C7A0BBA77FBB}" xr6:coauthVersionLast="47" xr6:coauthVersionMax="47" xr10:uidLastSave="{00000000-0000-0000-0000-000000000000}"/>
  <bookViews>
    <workbookView xWindow="1068" yWindow="-108" windowWidth="22080" windowHeight="13176" activeTab="1" xr2:uid="{00000000-000D-0000-FFFF-FFFF00000000}"/>
  </bookViews>
  <sheets>
    <sheet name="OBC" sheetId="1" r:id="rId1"/>
    <sheet name="SP" sheetId="2" r:id="rId2"/>
    <sheet name="ADCS" sheetId="3" r:id="rId3"/>
    <sheet name="BAT" sheetId="4" r:id="rId4"/>
    <sheet name="COM" sheetId="6" r:id="rId5"/>
    <sheet name="Power_and_Mass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5" l="1"/>
  <c r="C29" i="5"/>
  <c r="C28" i="5"/>
  <c r="C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tc={B309CC7C-56A2-4763-8C1C-7F6FE7D3894E}</author>
    <author>tc={B6AB5E86-B847-4AED-91C9-9AC0183B66DF}</author>
    <author>tc={1FCC9A22-CF1D-4C0A-A62D-A2158F7D4121}</author>
  </authors>
  <commentList>
    <comment ref="D9" authorId="0" shapeId="0" xr:uid="{B309CC7C-56A2-4763-8C1C-7F6FE7D3894E}">
      <text>
        <t>[Threaded comment]
Your version of Excel allows you to read this threaded comment; however, any edits to it will get removed if the file is opened in a newer version of Excel. Learn more: https://go.microsoft.com/fwlink/?linkid=870924
Comment:
    He mandado un correo a ver si nos dan más info sobre el procesador, así podemos ver la cache y esas mierdas</t>
      </text>
    </comment>
    <comment ref="F9" authorId="1" shapeId="0" xr:uid="{B6AB5E86-B847-4AED-91C9-9AC0183B66DF}">
      <text>
        <t>[Threaded comment]
Your version of Excel allows you to read this threaded comment; however, any edits to it will get removed if the file is opened in a newer version of Excel. Learn more: https://go.microsoft.com/fwlink/?linkid=870924
Comment:
    Viene dentro de "Code Storage", la he puesto aqui porque no se donde meterla si no</t>
      </text>
    </comment>
    <comment ref="G9" authorId="2" shapeId="0" xr:uid="{1FCC9A22-CF1D-4C0A-A62D-A2158F7D4121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CUANTOS? AAAH NO SE SABE</t>
      </text>
    </comment>
  </commentList>
</comments>
</file>

<file path=xl/sharedStrings.xml><?xml version="1.0" encoding="utf-8"?>
<sst xmlns="http://schemas.openxmlformats.org/spreadsheetml/2006/main" count="172" uniqueCount="126">
  <si>
    <t>OBC</t>
  </si>
  <si>
    <t>Nombre</t>
  </si>
  <si>
    <t>CPU</t>
  </si>
  <si>
    <t>RAM</t>
  </si>
  <si>
    <t>ROM</t>
  </si>
  <si>
    <t>GPIO</t>
  </si>
  <si>
    <t>ADC/DAC</t>
  </si>
  <si>
    <t>Puertos</t>
  </si>
  <si>
    <t>Radio</t>
  </si>
  <si>
    <t>Corriente</t>
  </si>
  <si>
    <t>Conector potencia</t>
  </si>
  <si>
    <t>Precio</t>
  </si>
  <si>
    <t>Referencias</t>
  </si>
  <si>
    <t>Raspberry Pi Zero</t>
  </si>
  <si>
    <t>ARM1, Broadcom BCM2835
Single-core 1GHz</t>
  </si>
  <si>
    <t>512 MB</t>
  </si>
  <si>
    <t>Puerto para micro SD</t>
  </si>
  <si>
    <t>40 (HAT-Compatible)</t>
  </si>
  <si>
    <t>-</t>
  </si>
  <si>
    <t>Micro USB OTG port
CSI camera connector (v1.3 only) 
Mini HDMI</t>
  </si>
  <si>
    <t>https://www.raspberrypi.org/products/raspberry-pi-zero/</t>
  </si>
  <si>
    <t>https://www.kubii.es/1401-raspberry-pi-zero-v13-kubii-3272496006973.html?src=raspberrypi</t>
  </si>
  <si>
    <t>Arduino PORTENTA H7</t>
  </si>
  <si>
    <t>8 MB SDRAM</t>
  </si>
  <si>
    <t>16 MB NOR Flash
Interface for SD Card connector (through expansion port only).</t>
  </si>
  <si>
    <t>3× ADCs with 16-bit max. resolution (up to 36 channels, up to 3.6 MSPS)
2× 12-bit DAC (1 MHz)</t>
  </si>
  <si>
    <t>UART: 4x ports (2 with flow control)
Ethernet PHY: 10 / 100 Mbps (through expansion port only)
High-density Connectors: Two 80 pin connectors will expose all of the board's peripherals to other devices
Camera Interface: 8-bit, up to 80 MHz</t>
  </si>
  <si>
    <t>Radio module: Murata 1DX dual WiFi 802.11b/g/n 65 Mbps and Bluetooth 5.1 BR/EDR/LE</t>
  </si>
  <si>
    <t>2.95 μA in Standby mode (Backup SRAM OFF, RTC/LSE ON)</t>
  </si>
  <si>
    <t>Li-Po Single Cell, 3.7V 700mAh Minimum (integrated charger)</t>
  </si>
  <si>
    <t>https://store.arduino.cc/portenta-h7</t>
  </si>
  <si>
    <t>http://www.ece3sat.com/</t>
  </si>
  <si>
    <t>Paneles solares</t>
  </si>
  <si>
    <t>Voltaje [V]</t>
  </si>
  <si>
    <t>Potencia [W]</t>
  </si>
  <si>
    <t>Factor de empaquetamiento</t>
  </si>
  <si>
    <t>Eficiencia</t>
  </si>
  <si>
    <t>Triple Junction Gallium Arsenide  TASC cells (Spectrolab) (Top Panels)</t>
  </si>
  <si>
    <t>7-8 (nominal per side)</t>
  </si>
  <si>
    <t>1.2-1.4 (produced per side)</t>
  </si>
  <si>
    <t>$2.50 per cell (~$80 per side)</t>
  </si>
  <si>
    <t>http://www.spectrolab.com/DataSheets/PV/PV_NM_TASC_ITJ.pdf</t>
  </si>
  <si>
    <t>Triple Junction Gallium Arsenide TrixolX Solar Wings (TrisolX) (Side Panels)</t>
  </si>
  <si>
    <t>7-8 V nominal per panel</t>
  </si>
  <si>
    <t>0.5-0.7 (produced per side)</t>
  </si>
  <si>
    <t>$4.00 per cell ($96 per side)</t>
  </si>
  <si>
    <t>http://trisolx.com/wp-content/uploads/2015/03/TrisolX-Solar-Wing-Data-Sheet1.pdf</t>
  </si>
  <si>
    <t>https://brownspace.org/power/</t>
  </si>
  <si>
    <t>BEESAT</t>
  </si>
  <si>
    <t>https://eoportal.org/web/eoportal/satellite-missions/b/beesat-1</t>
  </si>
  <si>
    <t>Sistema de control</t>
  </si>
  <si>
    <t>RPM</t>
  </si>
  <si>
    <t>Nm</t>
  </si>
  <si>
    <t>https://www.amazon.es/GoolRC-8700KV-escobillas-Racing-Quadcopter/dp/B078PFZWG6</t>
  </si>
  <si>
    <t>Determinación de actitud</t>
  </si>
  <si>
    <t>Acelerómetro</t>
  </si>
  <si>
    <t>Giroscopio</t>
  </si>
  <si>
    <t>Magnetómetro</t>
  </si>
  <si>
    <t>MPU 9250</t>
  </si>
  <si>
    <t>https://www.amazon.com/HiLetgo-Gyroscope-Acceleration-Accelerator-Magnetometer/dp/B01I1J0Z7Y</t>
  </si>
  <si>
    <t>Adafruit BNO055</t>
  </si>
  <si>
    <t>https://www.amazon.es/Adafruit-9-Dof-orientaci%C3%B3n-absoluta-ADA2472/dp/B017PEIGIG/ref=sr_1_1?__mk_es_ES=%C3%85M%C3%85%C5%BD%C3%95%C3%91&amp;dchild=1&amp;keywords=Adafruit+BNO055&amp;qid=1623430856&amp;sr=8-1</t>
  </si>
  <si>
    <t>SUBSISTEMA</t>
  </si>
  <si>
    <t>P [mW]</t>
  </si>
  <si>
    <t>Source</t>
  </si>
  <si>
    <t>ADCS</t>
  </si>
  <si>
    <t>Magnetorquer</t>
  </si>
  <si>
    <t>657182.pdf</t>
  </si>
  <si>
    <t>RW</t>
  </si>
  <si>
    <t>8985474.pdf</t>
  </si>
  <si>
    <t>Magnetometro</t>
  </si>
  <si>
    <t>Sun Sensor</t>
  </si>
  <si>
    <t>Raspberry</t>
  </si>
  <si>
    <t>http://www.pidramble.com/wiki/benchmarks/power-consumption</t>
  </si>
  <si>
    <t>Arduino</t>
  </si>
  <si>
    <t>COM</t>
  </si>
  <si>
    <t>Transceptor</t>
  </si>
  <si>
    <t>Antenna</t>
  </si>
  <si>
    <t>https://www.isispace.nl/product/cubesat-antenna-system-1u-3u/</t>
  </si>
  <si>
    <t>TOTAL [W]</t>
  </si>
  <si>
    <t>M [g]</t>
  </si>
  <si>
    <t>Valor aprox de BCT Micro Reaction Wheel</t>
  </si>
  <si>
    <t>https://www.tomshardware.com/features/raspberry-pi-zero</t>
  </si>
  <si>
    <t>https://www.tme.eu/en/details/abx00042/arduino-solutions/arduino/arduino-portenta-h7/</t>
  </si>
  <si>
    <t>https://space-for-space.com/product/murgas-the-space-transceiver/</t>
  </si>
  <si>
    <t>https://www.isispace.nl/wp-content/uploads/2021/01/ISIS-ANTS-DSH-0001-Antenna_System_Datasheet-04_00.pdf</t>
  </si>
  <si>
    <t>SOLAR PANELS</t>
  </si>
  <si>
    <t>436 MHz</t>
  </si>
  <si>
    <t>UHF</t>
  </si>
  <si>
    <t>5000 (máximo)</t>
  </si>
  <si>
    <t> 3.3</t>
  </si>
  <si>
    <t>Potencia [mW]</t>
  </si>
  <si>
    <t>https://www.isispace.nl/product/isis-cubesat-solar-panels/</t>
  </si>
  <si>
    <t>Giroscopo: 3.2mA
Acelerómetro: 450µA
Magnetómetro: 280µA
Total: 3.5 mA</t>
  </si>
  <si>
    <t>Masa [g]</t>
  </si>
  <si>
    <t>16.4
150 (por rueda mecanizada)</t>
  </si>
  <si>
    <t>3 – 5</t>
  </si>
  <si>
    <t>3 ejes
Precisión simple (16-bit )</t>
  </si>
  <si>
    <t>0.11 g</t>
  </si>
  <si>
    <t>https://eu.mouser.com/ProductDetail/TDK-InvenSense/MPU-9250?qs=u4fy%2FsgLU9OhGjFkQSZssA==</t>
  </si>
  <si>
    <t>https://www.robotistan.com/adafruit-bno055-9-dof-absolute-orientation-imu#:~:text=Weight%3A%203%20gr,%3A%200x28%20(default)%20or%200x29</t>
  </si>
  <si>
    <t xml:space="preserve"> datasheet (PDF)</t>
  </si>
  <si>
    <t>12.3 mA</t>
  </si>
  <si>
    <t>7.14 €
+ rueda mecanizada</t>
  </si>
  <si>
    <t>GoolRC 1104 8700KV 2S + rueda mecanizada</t>
  </si>
  <si>
    <t>64021 rpm a 8 V
11998 rpm a 1. 9 V</t>
  </si>
  <si>
    <t xml:space="preserve">8-1.9 </t>
  </si>
  <si>
    <t xml:space="preserve">0.74 mNm a 8 V
</t>
  </si>
  <si>
    <t>32.5 (max)
3 (min)</t>
  </si>
  <si>
    <t>PDF</t>
  </si>
  <si>
    <t>ISIS Small satellite solar panels</t>
  </si>
  <si>
    <t>Masa[g]</t>
  </si>
  <si>
    <t>0.234 por celda (12 celdas: 2.808)
34 de la PCB
+ electrónica asociada</t>
  </si>
  <si>
    <t>3V (5V and 8V on demand)</t>
  </si>
  <si>
    <t>0.4239 por celda (12 celdas: 5.087)
34 de la PCB
+ electrónica asociada</t>
  </si>
  <si>
    <t>PDF azurspace</t>
  </si>
  <si>
    <t>ISIS On Board Computer</t>
  </si>
  <si>
    <t>64 MB SDRAM</t>
  </si>
  <si>
    <t>1 MB NOR Flash</t>
  </si>
  <si>
    <t>400MHz 32-bit AT91SAM9G20
32-Kbyte Data Cache, 32-Kbyte Instruction Cache</t>
  </si>
  <si>
    <t>8 channel - 10 bit</t>
  </si>
  <si>
    <t>SPI: Master mode up to 8 slaves
I2C: Master / Slave
UART:  6 external, 8 internal USB2.0 60MB/s r/w</t>
  </si>
  <si>
    <t>Datasheet</t>
  </si>
  <si>
    <t>STM32H747XI dual Cortex®-M7+M4 32bit low power Arm® MCU 
Chrom-ART graphical hardware Accelerator™
22x timers and watchdogs
16 KB de Cache</t>
  </si>
  <si>
    <t>https://www.isispace.nl/product/on-board-computer/</t>
  </si>
  <si>
    <t>€4.400 – € 6.850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</si>
</sst>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;[Red]\-#,##0.00\ [$€-1]"/>
    <numFmt numFmtId="165" formatCode="#,##0\ [$€-1];[Red]\-#,##0\ [$€-1]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46D69"/>
      <name val="Inherit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2" fillId="0" borderId="0" xfId="0" applyFont="1" applyAlignment="1">
      <alignment horizontal="left" vertical="center" wrapText="1" indent="1"/>
    </xf>
    <xf numFmtId="0" fontId="0" fillId="0" borderId="1" xfId="0" applyFill="1" applyBorder="1" applyAlignment="1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0" borderId="1" xfId="1" applyBorder="1" applyAlignment="1">
      <alignment horizontal="left" vertical="center" wrapText="1"/>
    </xf>
    <xf numFmtId="0" fontId="1" fillId="0" borderId="3" xfId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4" xfId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0" borderId="0" xfId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.brasian@alumnos.upm.es" id="{B4DA2817-5AFD-4FA7-86C3-EF6090AD5118}" userId="andrea.brasian@alumnos.upm.es" providerId="None"/>
  <person displayName="diego.mataix.caballero@alumnos.upm.es" id="{320D54B1-1557-41A6-AA75-29439C6887FE}" userId="diego.mataix.caballe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C8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1-06-07T10:47:46.21" personId="{320D54B1-1557-41A6-AA75-29439C6887FE}" id="{B309CC7C-56A2-4763-8C1C-7F6FE7D3894E}">
    <text>He mandado un correo a ver si nos dan más info sobre el procesador, así podemos ver la cache y esas mierdas</text>
  </threadedComment>
  <threadedComment ref="F9" dT="2021-06-06T22:10:44.16" personId="{B4DA2817-5AFD-4FA7-86C3-EF6090AD5118}" id="{B6AB5E86-B847-4AED-91C9-9AC0183B66DF}">
    <text>Viene dentro de "Code Storage", la he puesto aqui porque no se donde meterla si no</text>
  </threadedComment>
  <threadedComment ref="G9" dT="2021-06-06T22:05:09.38" personId="{B4DA2817-5AFD-4FA7-86C3-EF6090AD5118}" id="{1FCC9A22-CF1D-4C0A-A62D-A2158F7D4121}">
    <text>CUANTOS? AAAH NO SE SABE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://www.ece3sat.com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store.arduino.cc/portenta-h7" TargetMode="External"/><Relationship Id="rId1" Type="http://schemas.openxmlformats.org/officeDocument/2006/relationships/hyperlink" Target="https://www.kubii.es/1401-raspberry-pi-zero-v13-kubii-3272496006973.html?src=raspberrypi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aspberrypi.org/products/raspberry-pi-zer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pectrolab.com/DataSheets/PV/PV_NM_TASC_ITJ.pdf" TargetMode="External"/><Relationship Id="rId1" Type="http://schemas.openxmlformats.org/officeDocument/2006/relationships/hyperlink" Target="https://brownspace.org/pow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oportal.org/web/eoportal/satellite-missions/b/beesat-1" TargetMode="External"/><Relationship Id="rId2" Type="http://schemas.openxmlformats.org/officeDocument/2006/relationships/hyperlink" Target="https://www.amazon.es/GoolRC-8700KV-escobillas-Racing-Quadcopter/dp/B078PFZWG6" TargetMode="External"/><Relationship Id="rId1" Type="http://schemas.openxmlformats.org/officeDocument/2006/relationships/hyperlink" Target="https://www.amazon.es/Adafruit-9-Dof-orientaci%C3%B3n-absoluta-ADA2472/dp/B017PEIGIG/ref=sr_1_1?__mk_es_ES=%C3%85M%C3%85%C5%BD%C3%95%C3%91&amp;dchild=1&amp;keywords=Adafruit+BNO055&amp;qid=1623430856&amp;sr=8-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mazon.com/HiLetgo-Gyroscope-Acceleration-Accelerator-Magnetometer/dp/B01I1J0Z7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mshardware.com/features/raspberry-pi-zero" TargetMode="External"/><Relationship Id="rId7" Type="http://schemas.openxmlformats.org/officeDocument/2006/relationships/hyperlink" Target="https://www.isispace.nl/product/isis-cubesat-solar-panels/" TargetMode="External"/><Relationship Id="rId2" Type="http://schemas.openxmlformats.org/officeDocument/2006/relationships/hyperlink" Target="https://www.isispace.nl/product/cubesat-antenna-system-1u-3u/" TargetMode="External"/><Relationship Id="rId1" Type="http://schemas.openxmlformats.org/officeDocument/2006/relationships/hyperlink" Target="http://www.pidramble.com/wiki/benchmarks/power-consumption" TargetMode="External"/><Relationship Id="rId6" Type="http://schemas.openxmlformats.org/officeDocument/2006/relationships/hyperlink" Target="https://space-for-space.com/product/murgas-the-space-transceiver/" TargetMode="External"/><Relationship Id="rId5" Type="http://schemas.openxmlformats.org/officeDocument/2006/relationships/hyperlink" Target="https://www.tme.eu/en/details/abx00042/arduino-solutions/arduino/arduino-portenta-h7/" TargetMode="External"/><Relationship Id="rId4" Type="http://schemas.openxmlformats.org/officeDocument/2006/relationships/hyperlink" Target="https://www.isispace.nl/wp-content/uploads/2021/01/ISIS-ANTS-DSH-0001-Antenna_System_Datasheet-04_0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S13"/>
  <sheetViews>
    <sheetView topLeftCell="G1" workbookViewId="0">
      <selection activeCell="Q9" sqref="Q9"/>
    </sheetView>
  </sheetViews>
  <sheetFormatPr defaultRowHeight="14.4"/>
  <cols>
    <col min="1" max="1" width="12.33203125" customWidth="1"/>
    <col min="2" max="2" width="9.88671875" customWidth="1"/>
    <col min="3" max="3" width="20.5546875" customWidth="1"/>
    <col min="4" max="4" width="56" customWidth="1"/>
    <col min="5" max="5" width="12.6640625" customWidth="1"/>
    <col min="6" max="6" width="21.6640625" customWidth="1"/>
    <col min="7" max="8" width="18" customWidth="1"/>
    <col min="9" max="9" width="31" customWidth="1"/>
    <col min="10" max="10" width="40.44140625" customWidth="1"/>
    <col min="11" max="11" width="16" customWidth="1"/>
    <col min="12" max="12" width="11.33203125" customWidth="1"/>
    <col min="13" max="13" width="0" hidden="1" customWidth="1"/>
    <col min="14" max="14" width="19.44140625" customWidth="1"/>
    <col min="15" max="16" width="16.33203125" customWidth="1"/>
    <col min="17" max="17" width="15.33203125" customWidth="1"/>
    <col min="18" max="18" width="13.109375" customWidth="1"/>
  </cols>
  <sheetData>
    <row r="5" spans="3:19">
      <c r="C5" s="25" t="s">
        <v>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3:19">
      <c r="C6" s="18" t="s">
        <v>1</v>
      </c>
      <c r="D6" s="18" t="s">
        <v>2</v>
      </c>
      <c r="E6" s="18" t="s">
        <v>3</v>
      </c>
      <c r="F6" s="18" t="s">
        <v>4</v>
      </c>
      <c r="G6" s="18" t="s">
        <v>5</v>
      </c>
      <c r="H6" s="18" t="s">
        <v>6</v>
      </c>
      <c r="I6" s="18" t="s">
        <v>7</v>
      </c>
      <c r="J6" s="18" t="s">
        <v>8</v>
      </c>
      <c r="K6" s="7" t="s">
        <v>94</v>
      </c>
      <c r="L6" s="21" t="s">
        <v>33</v>
      </c>
      <c r="M6" s="18"/>
      <c r="N6" s="18" t="s">
        <v>9</v>
      </c>
      <c r="O6" s="18" t="s">
        <v>10</v>
      </c>
      <c r="P6" s="21" t="s">
        <v>91</v>
      </c>
      <c r="Q6" s="18" t="s">
        <v>11</v>
      </c>
      <c r="R6" s="24" t="s">
        <v>12</v>
      </c>
      <c r="S6" s="24"/>
    </row>
    <row r="7" spans="3:19" ht="48" customHeight="1">
      <c r="C7" s="18" t="s">
        <v>13</v>
      </c>
      <c r="D7" s="2" t="s">
        <v>14</v>
      </c>
      <c r="E7" s="19" t="s">
        <v>15</v>
      </c>
      <c r="F7" s="18" t="s">
        <v>16</v>
      </c>
      <c r="G7" s="19" t="s">
        <v>17</v>
      </c>
      <c r="H7" s="19" t="s">
        <v>18</v>
      </c>
      <c r="I7" s="2" t="s">
        <v>19</v>
      </c>
      <c r="J7" s="19" t="s">
        <v>18</v>
      </c>
      <c r="K7" s="36">
        <v>9</v>
      </c>
      <c r="L7" s="21" t="s">
        <v>90</v>
      </c>
      <c r="M7" s="18"/>
      <c r="N7" s="18"/>
      <c r="O7" s="18"/>
      <c r="P7" s="36">
        <v>400</v>
      </c>
      <c r="Q7" s="3">
        <v>5.5</v>
      </c>
      <c r="R7" s="16" t="s">
        <v>20</v>
      </c>
      <c r="S7" s="2" t="s">
        <v>21</v>
      </c>
    </row>
    <row r="8" spans="3:19" ht="115.2">
      <c r="C8" s="18" t="s">
        <v>22</v>
      </c>
      <c r="D8" s="2" t="s">
        <v>123</v>
      </c>
      <c r="E8" s="19" t="s">
        <v>23</v>
      </c>
      <c r="F8" s="2" t="s">
        <v>24</v>
      </c>
      <c r="G8" s="19">
        <v>28</v>
      </c>
      <c r="H8" s="2" t="s">
        <v>25</v>
      </c>
      <c r="I8" s="2" t="s">
        <v>26</v>
      </c>
      <c r="J8" s="2" t="s">
        <v>27</v>
      </c>
      <c r="K8" s="21">
        <v>29.7</v>
      </c>
      <c r="L8" s="21">
        <v>5</v>
      </c>
      <c r="M8" s="18"/>
      <c r="N8" s="2" t="s">
        <v>28</v>
      </c>
      <c r="O8" s="2" t="s">
        <v>29</v>
      </c>
      <c r="P8" s="21" t="s">
        <v>89</v>
      </c>
      <c r="Q8" s="3">
        <v>89.9</v>
      </c>
      <c r="R8" s="2" t="s">
        <v>30</v>
      </c>
      <c r="S8" s="18" t="s">
        <v>122</v>
      </c>
    </row>
    <row r="9" spans="3:19" ht="57.6">
      <c r="C9" s="2" t="s">
        <v>116</v>
      </c>
      <c r="D9" s="2" t="s">
        <v>119</v>
      </c>
      <c r="E9" s="2" t="s">
        <v>117</v>
      </c>
      <c r="F9" s="2" t="s">
        <v>118</v>
      </c>
      <c r="G9" s="2">
        <v>104</v>
      </c>
      <c r="H9" s="2" t="s">
        <v>120</v>
      </c>
      <c r="I9" s="2" t="s">
        <v>121</v>
      </c>
      <c r="J9" s="2"/>
      <c r="K9" s="43">
        <v>94</v>
      </c>
      <c r="L9" s="43">
        <v>3.3</v>
      </c>
      <c r="M9" s="2"/>
      <c r="N9" s="2"/>
      <c r="O9" s="2"/>
      <c r="P9" s="43">
        <v>400</v>
      </c>
      <c r="Q9" s="2" t="s">
        <v>125</v>
      </c>
      <c r="R9" s="16" t="s">
        <v>124</v>
      </c>
      <c r="S9" s="9"/>
    </row>
    <row r="13" spans="3:19">
      <c r="C13" s="1" t="s">
        <v>31</v>
      </c>
    </row>
  </sheetData>
  <mergeCells count="2">
    <mergeCell ref="R6:S6"/>
    <mergeCell ref="C5:S5"/>
  </mergeCells>
  <hyperlinks>
    <hyperlink ref="S7" r:id="rId1" xr:uid="{924C6F16-A457-4F1F-A332-93FFDB724740}"/>
    <hyperlink ref="R8" r:id="rId2" xr:uid="{06AC088C-EB80-42D5-9B59-8950139B9363}"/>
    <hyperlink ref="C13" r:id="rId3" xr:uid="{71AF0ED1-10AE-4B21-884C-A74E4A09EFAD}"/>
    <hyperlink ref="R7" r:id="rId4" xr:uid="{2F7693B1-855B-4883-A4FE-D7AC6BD10E1A}"/>
  </hyperlinks>
  <pageMargins left="0.7" right="0.7" top="0.75" bottom="0.75" header="0.3" footer="0.3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A60A-3439-421E-9B10-5ADED8220E72}">
  <dimension ref="B4:K21"/>
  <sheetViews>
    <sheetView tabSelected="1" workbookViewId="0">
      <selection activeCell="F8" sqref="F8"/>
    </sheetView>
  </sheetViews>
  <sheetFormatPr defaultRowHeight="14.4"/>
  <cols>
    <col min="3" max="3" width="29.44140625" customWidth="1"/>
    <col min="4" max="4" width="12.33203125" customWidth="1"/>
    <col min="5" max="5" width="27" customWidth="1"/>
    <col min="6" max="6" width="5.88671875" customWidth="1"/>
    <col min="7" max="7" width="12.109375" customWidth="1"/>
    <col min="8" max="8" width="30" customWidth="1"/>
    <col min="9" max="9" width="16.5546875" customWidth="1"/>
    <col min="10" max="10" width="27.109375" customWidth="1"/>
  </cols>
  <sheetData>
    <row r="4" spans="2:11">
      <c r="C4" s="42" t="s">
        <v>32</v>
      </c>
      <c r="D4" s="42"/>
      <c r="E4" s="42"/>
      <c r="F4" s="42"/>
      <c r="G4" s="42"/>
      <c r="H4" s="42"/>
      <c r="I4" s="42"/>
      <c r="J4" s="42"/>
      <c r="K4" s="42"/>
    </row>
    <row r="5" spans="2:11">
      <c r="C5" s="5" t="s">
        <v>1</v>
      </c>
      <c r="D5" s="6" t="s">
        <v>33</v>
      </c>
      <c r="E5" s="6" t="s">
        <v>34</v>
      </c>
      <c r="F5" s="6" t="s">
        <v>35</v>
      </c>
      <c r="G5" s="6" t="s">
        <v>36</v>
      </c>
      <c r="H5" s="6" t="s">
        <v>111</v>
      </c>
      <c r="I5" s="6" t="s">
        <v>11</v>
      </c>
      <c r="J5" s="41" t="s">
        <v>12</v>
      </c>
      <c r="K5" s="41"/>
    </row>
    <row r="6" spans="2:11" ht="43.2">
      <c r="C6" s="7" t="s">
        <v>37</v>
      </c>
      <c r="D6" s="7" t="s">
        <v>38</v>
      </c>
      <c r="E6" s="7" t="s">
        <v>39</v>
      </c>
      <c r="F6" s="8">
        <v>0.6</v>
      </c>
      <c r="G6" s="8">
        <v>0.27</v>
      </c>
      <c r="H6" s="8" t="s">
        <v>112</v>
      </c>
      <c r="I6" s="20" t="s">
        <v>40</v>
      </c>
      <c r="J6" s="16" t="s">
        <v>41</v>
      </c>
      <c r="K6" s="9"/>
    </row>
    <row r="7" spans="2:11" ht="81.599999999999994" customHeight="1">
      <c r="C7" s="7" t="s">
        <v>42</v>
      </c>
      <c r="D7" s="7" t="s">
        <v>43</v>
      </c>
      <c r="E7" s="7" t="s">
        <v>44</v>
      </c>
      <c r="F7" s="8">
        <v>0.65</v>
      </c>
      <c r="G7" s="8">
        <v>0.27</v>
      </c>
      <c r="H7" s="8" t="s">
        <v>114</v>
      </c>
      <c r="I7" s="20" t="s">
        <v>45</v>
      </c>
      <c r="J7" s="2" t="s">
        <v>46</v>
      </c>
      <c r="K7" s="2" t="s">
        <v>115</v>
      </c>
    </row>
    <row r="8" spans="2:11" ht="28.8">
      <c r="C8" s="7" t="s">
        <v>110</v>
      </c>
      <c r="D8" s="7" t="s">
        <v>113</v>
      </c>
      <c r="E8" s="44">
        <v>2.2999999999999998</v>
      </c>
      <c r="F8" s="22"/>
      <c r="G8" s="8">
        <v>0.3</v>
      </c>
      <c r="H8" s="22">
        <v>50</v>
      </c>
      <c r="I8" s="13">
        <v>2500</v>
      </c>
      <c r="J8" s="7" t="s">
        <v>92</v>
      </c>
      <c r="K8" s="9"/>
    </row>
    <row r="12" spans="2:11">
      <c r="C12" s="1" t="s">
        <v>47</v>
      </c>
    </row>
    <row r="13" spans="2:11">
      <c r="B13" t="s">
        <v>48</v>
      </c>
      <c r="C13" t="s">
        <v>49</v>
      </c>
    </row>
    <row r="21" spans="4:4">
      <c r="D21" s="4"/>
    </row>
  </sheetData>
  <mergeCells count="2">
    <mergeCell ref="J5:K5"/>
    <mergeCell ref="C4:K4"/>
  </mergeCells>
  <hyperlinks>
    <hyperlink ref="C12" r:id="rId1" xr:uid="{92568551-EDE4-470C-9862-FB5F78A046EC}"/>
    <hyperlink ref="J6" r:id="rId2" xr:uid="{0700B528-A235-42F9-9BDF-73B562D7A5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86C6-F9EB-4353-9E2C-BC0DDACCC34F}">
  <dimension ref="B3:N15"/>
  <sheetViews>
    <sheetView workbookViewId="0">
      <selection activeCell="C6" sqref="C6"/>
    </sheetView>
  </sheetViews>
  <sheetFormatPr defaultRowHeight="14.4"/>
  <cols>
    <col min="2" max="2" width="15.33203125" customWidth="1"/>
    <col min="3" max="3" width="23.33203125" customWidth="1"/>
    <col min="4" max="4" width="22.21875" customWidth="1"/>
    <col min="5" max="5" width="21.21875" customWidth="1"/>
    <col min="6" max="6" width="23.5546875" customWidth="1"/>
    <col min="7" max="7" width="18.21875" customWidth="1"/>
    <col min="8" max="8" width="13.88671875" customWidth="1"/>
    <col min="9" max="9" width="22.44140625" customWidth="1"/>
    <col min="10" max="10" width="13.5546875" customWidth="1"/>
    <col min="11" max="11" width="12.6640625" customWidth="1"/>
    <col min="12" max="12" width="43.44140625" customWidth="1"/>
    <col min="13" max="13" width="29.33203125" customWidth="1"/>
  </cols>
  <sheetData>
    <row r="3" spans="2:14">
      <c r="C3" s="26" t="s">
        <v>50</v>
      </c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4">
      <c r="C4" s="7" t="s">
        <v>1</v>
      </c>
      <c r="D4" s="7" t="s">
        <v>51</v>
      </c>
      <c r="E4" s="7" t="s">
        <v>52</v>
      </c>
      <c r="F4" s="7"/>
      <c r="G4" s="7" t="s">
        <v>94</v>
      </c>
      <c r="H4" s="7" t="s">
        <v>33</v>
      </c>
      <c r="I4" s="7" t="s">
        <v>9</v>
      </c>
      <c r="J4" s="7" t="s">
        <v>91</v>
      </c>
      <c r="K4" s="7" t="s">
        <v>11</v>
      </c>
      <c r="L4" s="26" t="s">
        <v>12</v>
      </c>
      <c r="M4" s="26"/>
    </row>
    <row r="5" spans="2:14" ht="43.2">
      <c r="B5" s="11"/>
      <c r="C5" s="7" t="s">
        <v>104</v>
      </c>
      <c r="D5" s="7" t="s">
        <v>105</v>
      </c>
      <c r="E5" s="7" t="s">
        <v>107</v>
      </c>
      <c r="F5" s="7"/>
      <c r="G5" s="7" t="s">
        <v>95</v>
      </c>
      <c r="H5" s="22" t="s">
        <v>106</v>
      </c>
      <c r="I5" s="22">
        <v>0.375</v>
      </c>
      <c r="J5" s="22" t="s">
        <v>108</v>
      </c>
      <c r="K5" s="12" t="s">
        <v>103</v>
      </c>
      <c r="L5" s="16" t="s">
        <v>53</v>
      </c>
      <c r="M5" s="2" t="s">
        <v>109</v>
      </c>
    </row>
    <row r="6" spans="2:14">
      <c r="B6" s="11"/>
      <c r="C6" s="11"/>
      <c r="D6" s="11"/>
      <c r="E6" s="11"/>
      <c r="F6" s="11"/>
      <c r="G6" s="37"/>
      <c r="H6" s="11"/>
      <c r="I6" s="37"/>
      <c r="J6" s="11"/>
      <c r="K6" s="38"/>
      <c r="L6" s="39"/>
      <c r="M6" s="40"/>
    </row>
    <row r="7" spans="2:14">
      <c r="B7" s="11"/>
      <c r="C7" s="11"/>
      <c r="D7" s="11"/>
      <c r="E7" s="11"/>
      <c r="F7" s="11"/>
      <c r="G7" s="37"/>
      <c r="H7" s="11"/>
      <c r="I7" s="37"/>
      <c r="J7" s="11"/>
      <c r="K7" s="38"/>
      <c r="L7" s="39"/>
      <c r="M7" s="40"/>
    </row>
    <row r="9" spans="2:14">
      <c r="C9" s="26" t="s">
        <v>54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2:14">
      <c r="C10" s="7" t="s">
        <v>1</v>
      </c>
      <c r="D10" s="7" t="s">
        <v>55</v>
      </c>
      <c r="E10" s="7" t="s">
        <v>56</v>
      </c>
      <c r="F10" s="7" t="s">
        <v>57</v>
      </c>
      <c r="G10" s="7" t="s">
        <v>94</v>
      </c>
      <c r="H10" s="10" t="s">
        <v>33</v>
      </c>
      <c r="I10" s="10" t="s">
        <v>9</v>
      </c>
      <c r="J10" s="10" t="s">
        <v>91</v>
      </c>
      <c r="K10" s="10" t="s">
        <v>11</v>
      </c>
      <c r="L10" s="25" t="s">
        <v>12</v>
      </c>
      <c r="M10" s="25"/>
      <c r="N10" s="25"/>
    </row>
    <row r="11" spans="2:14" ht="57.6">
      <c r="B11" s="27"/>
      <c r="C11" s="7" t="s">
        <v>58</v>
      </c>
      <c r="D11" s="20" t="s">
        <v>97</v>
      </c>
      <c r="E11" s="22" t="s">
        <v>97</v>
      </c>
      <c r="F11" s="22" t="s">
        <v>97</v>
      </c>
      <c r="G11" s="22" t="s">
        <v>98</v>
      </c>
      <c r="H11" s="22" t="s">
        <v>96</v>
      </c>
      <c r="I11" s="22" t="s">
        <v>93</v>
      </c>
      <c r="J11" s="20">
        <v>8.75</v>
      </c>
      <c r="K11" s="12">
        <v>8.99</v>
      </c>
      <c r="L11" s="2" t="s">
        <v>59</v>
      </c>
      <c r="M11" s="2" t="s">
        <v>99</v>
      </c>
      <c r="N11" s="2" t="s">
        <v>101</v>
      </c>
    </row>
    <row r="12" spans="2:14" ht="86.4">
      <c r="B12" s="27"/>
      <c r="C12" s="7" t="s">
        <v>60</v>
      </c>
      <c r="D12" s="22" t="s">
        <v>97</v>
      </c>
      <c r="E12" s="22" t="s">
        <v>97</v>
      </c>
      <c r="F12" s="22" t="s">
        <v>97</v>
      </c>
      <c r="G12" s="20">
        <v>3</v>
      </c>
      <c r="H12" s="20">
        <v>3</v>
      </c>
      <c r="I12" s="20" t="s">
        <v>102</v>
      </c>
      <c r="J12" s="20">
        <v>36.9</v>
      </c>
      <c r="K12" s="13">
        <v>50</v>
      </c>
      <c r="L12" s="2" t="s">
        <v>61</v>
      </c>
      <c r="M12" s="2" t="s">
        <v>100</v>
      </c>
      <c r="N12" s="2" t="s">
        <v>101</v>
      </c>
    </row>
    <row r="15" spans="2:14">
      <c r="C15" t="s">
        <v>48</v>
      </c>
      <c r="D15" s="1" t="s">
        <v>49</v>
      </c>
    </row>
  </sheetData>
  <mergeCells count="5">
    <mergeCell ref="L4:M4"/>
    <mergeCell ref="C3:M3"/>
    <mergeCell ref="B11:B12"/>
    <mergeCell ref="L10:N10"/>
    <mergeCell ref="C9:N9"/>
  </mergeCells>
  <hyperlinks>
    <hyperlink ref="L12" r:id="rId1" xr:uid="{6505F836-C090-4495-A249-7751803FA463}"/>
    <hyperlink ref="L5" r:id="rId2" xr:uid="{A9C36F63-890F-4165-AC96-17F8C1A6502F}"/>
    <hyperlink ref="D15" r:id="rId3" xr:uid="{B3B38AB4-94FF-4DFA-A5E0-97F1484B847A}"/>
    <hyperlink ref="L11" r:id="rId4" xr:uid="{2DB449B7-2B47-4478-AE79-BCA9D237D1D4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819C-14B0-4014-A6EE-1BCDB39E8ED9}">
  <dimension ref="A1"/>
  <sheetViews>
    <sheetView workbookViewId="0">
      <selection activeCell="F18" sqref="F18"/>
    </sheetView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B759-A6A0-403D-8BA3-9A37F3D5CDA1}">
  <dimension ref="B3:C23"/>
  <sheetViews>
    <sheetView workbookViewId="0">
      <selection activeCell="C6" sqref="C6"/>
    </sheetView>
  </sheetViews>
  <sheetFormatPr defaultRowHeight="14.4"/>
  <sheetData>
    <row r="3" spans="3:3">
      <c r="C3" t="s">
        <v>8</v>
      </c>
    </row>
    <row r="6" spans="3:3">
      <c r="C6" t="s">
        <v>77</v>
      </c>
    </row>
    <row r="23" spans="2:3">
      <c r="B23" t="s">
        <v>87</v>
      </c>
      <c r="C23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7480-CBC2-4ACA-BF3F-2EE66B94CB8F}">
  <dimension ref="A1:D29"/>
  <sheetViews>
    <sheetView topLeftCell="A4" workbookViewId="0">
      <selection activeCell="C20" sqref="C20"/>
    </sheetView>
  </sheetViews>
  <sheetFormatPr defaultRowHeight="14.4"/>
  <cols>
    <col min="2" max="2" width="14" bestFit="1" customWidth="1"/>
    <col min="4" max="4" width="11.6640625" bestFit="1" customWidth="1"/>
  </cols>
  <sheetData>
    <row r="1" spans="1:4">
      <c r="A1" s="32" t="s">
        <v>62</v>
      </c>
      <c r="B1" s="32"/>
      <c r="C1" s="33" t="s">
        <v>63</v>
      </c>
      <c r="D1" s="33" t="s">
        <v>64</v>
      </c>
    </row>
    <row r="2" spans="1:4">
      <c r="A2" s="35" t="s">
        <v>65</v>
      </c>
      <c r="B2" s="35"/>
      <c r="C2" s="34"/>
      <c r="D2" s="34"/>
    </row>
    <row r="3" spans="1:4">
      <c r="A3" s="14"/>
      <c r="B3" s="14" t="s">
        <v>66</v>
      </c>
      <c r="C3" s="14">
        <v>200</v>
      </c>
      <c r="D3" s="14" t="s">
        <v>67</v>
      </c>
    </row>
    <row r="4" spans="1:4">
      <c r="A4" s="14"/>
      <c r="B4" s="14" t="s">
        <v>68</v>
      </c>
      <c r="C4" s="14">
        <v>3</v>
      </c>
      <c r="D4" s="14" t="s">
        <v>69</v>
      </c>
    </row>
    <row r="5" spans="1:4">
      <c r="A5" s="14"/>
      <c r="B5" s="14" t="s">
        <v>70</v>
      </c>
      <c r="C5" s="14"/>
      <c r="D5" s="14"/>
    </row>
    <row r="6" spans="1:4">
      <c r="A6" s="14"/>
      <c r="B6" s="14" t="s">
        <v>71</v>
      </c>
      <c r="C6" s="14"/>
      <c r="D6" s="14"/>
    </row>
    <row r="7" spans="1:4">
      <c r="A7" s="28" t="s">
        <v>0</v>
      </c>
      <c r="B7" s="29"/>
      <c r="C7" s="14"/>
      <c r="D7" s="14"/>
    </row>
    <row r="8" spans="1:4">
      <c r="A8" s="14"/>
      <c r="B8" s="14" t="s">
        <v>72</v>
      </c>
      <c r="C8" s="14">
        <v>400</v>
      </c>
      <c r="D8" s="17" t="s">
        <v>73</v>
      </c>
    </row>
    <row r="9" spans="1:4">
      <c r="A9" s="15"/>
      <c r="B9" s="15" t="s">
        <v>74</v>
      </c>
      <c r="C9" s="15">
        <v>5000</v>
      </c>
      <c r="D9" s="15"/>
    </row>
    <row r="10" spans="1:4">
      <c r="A10" s="28" t="s">
        <v>75</v>
      </c>
      <c r="B10" s="29"/>
      <c r="C10" s="14"/>
      <c r="D10" s="14"/>
    </row>
    <row r="11" spans="1:4">
      <c r="A11" s="15"/>
      <c r="B11" s="15" t="s">
        <v>76</v>
      </c>
      <c r="C11" s="15">
        <v>1500</v>
      </c>
      <c r="D11" s="15"/>
    </row>
    <row r="12" spans="1:4">
      <c r="A12" s="15"/>
      <c r="B12" s="15" t="s">
        <v>77</v>
      </c>
      <c r="C12" s="15">
        <v>40</v>
      </c>
      <c r="D12" s="23" t="s">
        <v>78</v>
      </c>
    </row>
    <row r="13" spans="1:4">
      <c r="A13" s="30" t="s">
        <v>79</v>
      </c>
      <c r="B13" s="30"/>
      <c r="C13" s="31">
        <f>SUM(C3:C6,C8,C11)/1000</f>
        <v>2.1030000000000002</v>
      </c>
      <c r="D13" s="31"/>
    </row>
    <row r="16" spans="1:4">
      <c r="A16" s="32" t="s">
        <v>62</v>
      </c>
      <c r="B16" s="32"/>
      <c r="C16" s="33" t="s">
        <v>80</v>
      </c>
      <c r="D16" s="33" t="s">
        <v>64</v>
      </c>
    </row>
    <row r="17" spans="1:4">
      <c r="A17" s="35" t="s">
        <v>65</v>
      </c>
      <c r="B17" s="35"/>
      <c r="C17" s="34"/>
      <c r="D17" s="34"/>
    </row>
    <row r="18" spans="1:4">
      <c r="A18" s="14"/>
      <c r="B18" s="14" t="s">
        <v>66</v>
      </c>
      <c r="C18" s="14">
        <v>28</v>
      </c>
      <c r="D18" s="14" t="s">
        <v>67</v>
      </c>
    </row>
    <row r="19" spans="1:4">
      <c r="A19" s="14"/>
      <c r="B19" s="14" t="s">
        <v>68</v>
      </c>
      <c r="C19" s="14">
        <f>150*3</f>
        <v>450</v>
      </c>
      <c r="D19" s="14" t="s">
        <v>81</v>
      </c>
    </row>
    <row r="20" spans="1:4">
      <c r="A20" s="14"/>
      <c r="B20" s="14" t="s">
        <v>70</v>
      </c>
      <c r="C20" s="14"/>
      <c r="D20" s="14"/>
    </row>
    <row r="21" spans="1:4">
      <c r="A21" s="14"/>
      <c r="B21" s="14" t="s">
        <v>71</v>
      </c>
      <c r="C21" s="14"/>
      <c r="D21" s="14"/>
    </row>
    <row r="22" spans="1:4">
      <c r="A22" s="28" t="s">
        <v>0</v>
      </c>
      <c r="B22" s="29"/>
      <c r="C22" s="14"/>
      <c r="D22" s="14"/>
    </row>
    <row r="23" spans="1:4">
      <c r="A23" s="14"/>
      <c r="B23" s="14" t="s">
        <v>72</v>
      </c>
      <c r="C23" s="14">
        <v>9</v>
      </c>
      <c r="D23" s="17" t="s">
        <v>82</v>
      </c>
    </row>
    <row r="24" spans="1:4">
      <c r="A24" s="15"/>
      <c r="B24" s="15" t="s">
        <v>74</v>
      </c>
      <c r="C24" s="15">
        <v>29.7</v>
      </c>
      <c r="D24" s="23" t="s">
        <v>83</v>
      </c>
    </row>
    <row r="25" spans="1:4">
      <c r="A25" s="28" t="s">
        <v>75</v>
      </c>
      <c r="B25" s="29"/>
      <c r="C25" s="14"/>
      <c r="D25" s="14"/>
    </row>
    <row r="26" spans="1:4">
      <c r="A26" s="15"/>
      <c r="B26" s="15" t="s">
        <v>76</v>
      </c>
      <c r="C26" s="15">
        <v>25</v>
      </c>
      <c r="D26" s="23" t="s">
        <v>84</v>
      </c>
    </row>
    <row r="27" spans="1:4">
      <c r="A27" s="15"/>
      <c r="B27" s="15" t="s">
        <v>77</v>
      </c>
      <c r="C27" s="15">
        <v>100</v>
      </c>
      <c r="D27" s="23" t="s">
        <v>85</v>
      </c>
    </row>
    <row r="28" spans="1:4">
      <c r="A28" s="28" t="s">
        <v>86</v>
      </c>
      <c r="B28" s="29"/>
      <c r="C28" s="15">
        <f>50*3</f>
        <v>150</v>
      </c>
      <c r="D28" s="23" t="s">
        <v>92</v>
      </c>
    </row>
    <row r="29" spans="1:4">
      <c r="A29" s="30" t="s">
        <v>79</v>
      </c>
      <c r="B29" s="30"/>
      <c r="C29" s="31">
        <f>SUM(C18:C21,C23,C26:C27,C28)/1000</f>
        <v>0.76200000000000001</v>
      </c>
      <c r="D29" s="31"/>
    </row>
  </sheetData>
  <mergeCells count="17">
    <mergeCell ref="A10:B10"/>
    <mergeCell ref="A13:B13"/>
    <mergeCell ref="C13:D13"/>
    <mergeCell ref="A2:B2"/>
    <mergeCell ref="A1:B1"/>
    <mergeCell ref="C1:C2"/>
    <mergeCell ref="D1:D2"/>
    <mergeCell ref="A7:B7"/>
    <mergeCell ref="A25:B25"/>
    <mergeCell ref="A29:B29"/>
    <mergeCell ref="C29:D29"/>
    <mergeCell ref="A28:B28"/>
    <mergeCell ref="A16:B16"/>
    <mergeCell ref="C16:C17"/>
    <mergeCell ref="D16:D17"/>
    <mergeCell ref="A17:B17"/>
    <mergeCell ref="A22:B22"/>
  </mergeCells>
  <hyperlinks>
    <hyperlink ref="D8" r:id="rId1" xr:uid="{10D0F685-4EF4-477D-9FC6-84492C3084E8}"/>
    <hyperlink ref="D12" r:id="rId2" xr:uid="{87139591-F422-43CA-AE90-F0B3CD37206D}"/>
    <hyperlink ref="D23" r:id="rId3" xr:uid="{D9EDAD98-0741-425B-8F23-1E82797AE27D}"/>
    <hyperlink ref="D27" r:id="rId4" xr:uid="{1C385860-CB17-4C3E-9499-611B4EC9BF6A}"/>
    <hyperlink ref="D24" r:id="rId5" xr:uid="{0D7DD880-4086-4867-B444-9A6BDFCF79AB}"/>
    <hyperlink ref="D26" r:id="rId6" xr:uid="{E7E66AA0-5A6D-4B61-B578-568C32AF4D5A}"/>
    <hyperlink ref="D28" r:id="rId7" xr:uid="{7831FC7F-82CE-4830-A44D-77BEEB8542C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E8C38E8851A442A7E944ADDDF51A6F" ma:contentTypeVersion="7" ma:contentTypeDescription="Crear nuevo documento." ma:contentTypeScope="" ma:versionID="c55a4599bdec84001859407c0fa3f094">
  <xsd:schema xmlns:xsd="http://www.w3.org/2001/XMLSchema" xmlns:xs="http://www.w3.org/2001/XMLSchema" xmlns:p="http://schemas.microsoft.com/office/2006/metadata/properties" xmlns:ns3="9b9c0960-8413-4ef1-a8b2-c9311249b2eb" xmlns:ns4="127b60bc-c8af-4fc2-bfea-a9efb5b733c3" targetNamespace="http://schemas.microsoft.com/office/2006/metadata/properties" ma:root="true" ma:fieldsID="6b4a7d19a10db7c48413993d39af92ab" ns3:_="" ns4:_="">
    <xsd:import namespace="9b9c0960-8413-4ef1-a8b2-c9311249b2eb"/>
    <xsd:import namespace="127b60bc-c8af-4fc2-bfea-a9efb5b733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c0960-8413-4ef1-a8b2-c9311249b2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7b60bc-c8af-4fc2-bfea-a9efb5b733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49724C-B1F2-41CA-91EA-0B216DE9EFC5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127b60bc-c8af-4fc2-bfea-a9efb5b733c3"/>
    <ds:schemaRef ds:uri="http://schemas.microsoft.com/office/2006/metadata/properties"/>
    <ds:schemaRef ds:uri="http://purl.org/dc/dcmitype/"/>
    <ds:schemaRef ds:uri="http://schemas.microsoft.com/office/infopath/2007/PartnerControls"/>
    <ds:schemaRef ds:uri="9b9c0960-8413-4ef1-a8b2-c9311249b2e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85BFDED-FE56-4B05-9AB8-C46397F84D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EDF763-6312-4070-988E-2BF787BAD4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9c0960-8413-4ef1-a8b2-c9311249b2eb"/>
    <ds:schemaRef ds:uri="127b60bc-c8af-4fc2-bfea-a9efb5b733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OBC</vt:lpstr>
      <vt:lpstr>SP</vt:lpstr>
      <vt:lpstr>ADCS</vt:lpstr>
      <vt:lpstr>BAT</vt:lpstr>
      <vt:lpstr>COM</vt:lpstr>
      <vt:lpstr>Power_and_Mass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Andrés</dc:creator>
  <cp:keywords/>
  <dc:description/>
  <cp:lastModifiedBy>Andrés</cp:lastModifiedBy>
  <cp:revision/>
  <dcterms:created xsi:type="dcterms:W3CDTF">2015-06-05T18:17:20Z</dcterms:created>
  <dcterms:modified xsi:type="dcterms:W3CDTF">2021-06-12T12:02:16Z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0x01010000E8C38E8851A442A7E944ADDDF51A6F</vt:lpwstr>
  </property>
</Properties>
</file>