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EUEP2\Git\EUE\Practica_2\BB\"/>
    </mc:Choice>
  </mc:AlternateContent>
  <xr:revisionPtr revIDLastSave="0" documentId="13_ncr:1_{E618C608-2A04-4288-8EAC-D083A31A2914}" xr6:coauthVersionLast="46" xr6:coauthVersionMax="46" xr10:uidLastSave="{00000000-0000-0000-0000-000000000000}"/>
  <bookViews>
    <workbookView xWindow="-23148" yWindow="-108" windowWidth="23256" windowHeight="12576" xr2:uid="{43867614-40D9-4697-B2B1-B9CDD0DDC37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U15" i="1" l="1"/>
  <c r="T15" i="1"/>
  <c r="O15" i="1" l="1"/>
  <c r="M15" i="1"/>
  <c r="I15" i="1"/>
  <c r="U14" i="1"/>
  <c r="T14" i="1"/>
  <c r="O14" i="1"/>
  <c r="M14" i="1" l="1"/>
  <c r="I14" i="1"/>
  <c r="O4" i="1"/>
  <c r="O5" i="1"/>
  <c r="O6" i="1"/>
  <c r="O7" i="1"/>
  <c r="O8" i="1"/>
  <c r="O9" i="1"/>
  <c r="T9" i="1"/>
  <c r="U4" i="1"/>
  <c r="U5" i="1"/>
  <c r="U6" i="1"/>
  <c r="U7" i="1"/>
  <c r="U8" i="1"/>
  <c r="U9" i="1"/>
  <c r="T4" i="1"/>
  <c r="T5" i="1"/>
  <c r="T6" i="1"/>
  <c r="T7" i="1"/>
  <c r="T8" i="1"/>
  <c r="O3" i="1"/>
  <c r="U3" i="1"/>
  <c r="T3" i="1"/>
  <c r="M9" i="1"/>
  <c r="I9" i="1"/>
  <c r="M8" i="1"/>
  <c r="I8" i="1"/>
  <c r="M7" i="1"/>
  <c r="I7" i="1"/>
  <c r="M6" i="1"/>
  <c r="I6" i="1"/>
  <c r="M5" i="1"/>
  <c r="I5" i="1"/>
  <c r="M4" i="1"/>
  <c r="I4" i="1"/>
  <c r="M3" i="1"/>
  <c r="I3" i="1"/>
</calcChain>
</file>

<file path=xl/sharedStrings.xml><?xml version="1.0" encoding="utf-8"?>
<sst xmlns="http://schemas.openxmlformats.org/spreadsheetml/2006/main" count="53" uniqueCount="33">
  <si>
    <t>Material</t>
  </si>
  <si>
    <t>Placa</t>
  </si>
  <si>
    <t>Rigidizador exterior</t>
  </si>
  <si>
    <t>Rigidizador interior I</t>
  </si>
  <si>
    <t>Resultados</t>
  </si>
  <si>
    <t>Iteracion</t>
  </si>
  <si>
    <t>Geometria</t>
  </si>
  <si>
    <t>sigma y</t>
  </si>
  <si>
    <t>sigma u</t>
  </si>
  <si>
    <t>Espesor</t>
  </si>
  <si>
    <t>W</t>
  </si>
  <si>
    <t>H</t>
  </si>
  <si>
    <t>Offset</t>
  </si>
  <si>
    <t>t</t>
  </si>
  <si>
    <t>Masa Total [kg]</t>
  </si>
  <si>
    <t>Masa Estrucutra [kg]</t>
  </si>
  <si>
    <t>Frecuencia [Hz]</t>
  </si>
  <si>
    <t>sigma Shell</t>
  </si>
  <si>
    <t>sigma Bar max</t>
  </si>
  <si>
    <t>sigma Bar min</t>
  </si>
  <si>
    <t>MoSy</t>
  </si>
  <si>
    <t>MoSu</t>
  </si>
  <si>
    <t>Ref</t>
  </si>
  <si>
    <t>Al</t>
  </si>
  <si>
    <t>G2</t>
  </si>
  <si>
    <t>it1</t>
  </si>
  <si>
    <t>it2</t>
  </si>
  <si>
    <t>it3</t>
  </si>
  <si>
    <t>it4</t>
  </si>
  <si>
    <t>it5</t>
  </si>
  <si>
    <t>it6</t>
  </si>
  <si>
    <t>it7</t>
  </si>
  <si>
    <t>it8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</si>
</sst>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0.00000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7" tint="0.39997558519241921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9">
    <xf numFmtId="0" fontId="0" fillId="0" borderId="0"/>
    <xf numFmtId="43" fontId="1" fillId="0" borderId="0" applyFont="0" applyFill="0" applyBorder="0" applyAlignment="0" applyProtection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</cellStyleXfs>
  <cellXfs count="39">
    <xf numFmtId="0" fontId="0" fillId="0" borderId="0" xfId="0"/>
    <xf numFmtId="0" fontId="1" fillId="4" borderId="4" xfId="4" applyBorder="1" applyAlignment="1">
      <alignment horizontal="center" vertical="center"/>
    </xf>
    <xf numFmtId="0" fontId="1" fillId="7" borderId="8" xfId="7" applyBorder="1"/>
    <xf numFmtId="0" fontId="1" fillId="3" borderId="9" xfId="3" applyBorder="1"/>
    <xf numFmtId="0" fontId="1" fillId="2" borderId="8" xfId="2" applyBorder="1"/>
    <xf numFmtId="0" fontId="1" fillId="2" borderId="10" xfId="2" applyBorder="1"/>
    <xf numFmtId="0" fontId="1" fillId="4" borderId="10" xfId="4" applyBorder="1"/>
    <xf numFmtId="0" fontId="1" fillId="5" borderId="10" xfId="5" applyBorder="1"/>
    <xf numFmtId="0" fontId="1" fillId="6" borderId="10" xfId="6" applyBorder="1"/>
    <xf numFmtId="0" fontId="1" fillId="6" borderId="11" xfId="6" applyBorder="1"/>
    <xf numFmtId="0" fontId="1" fillId="8" borderId="8" xfId="8" applyBorder="1"/>
    <xf numFmtId="0" fontId="1" fillId="8" borderId="12" xfId="8" applyBorder="1"/>
    <xf numFmtId="0" fontId="1" fillId="8" borderId="10" xfId="8" applyBorder="1"/>
    <xf numFmtId="0" fontId="1" fillId="8" borderId="9" xfId="8" applyBorder="1"/>
    <xf numFmtId="0" fontId="0" fillId="0" borderId="0" xfId="0" applyAlignment="1">
      <alignment horizontal="left"/>
    </xf>
    <xf numFmtId="11" fontId="0" fillId="0" borderId="0" xfId="0" applyNumberFormat="1"/>
    <xf numFmtId="2" fontId="0" fillId="0" borderId="0" xfId="1" applyNumberFormat="1" applyFont="1"/>
    <xf numFmtId="43" fontId="0" fillId="0" borderId="0" xfId="1" applyFont="1"/>
    <xf numFmtId="0" fontId="0" fillId="9" borderId="0" xfId="0" applyFill="1"/>
    <xf numFmtId="43" fontId="1" fillId="0" borderId="0" xfId="1" applyFont="1" applyFill="1"/>
    <xf numFmtId="164" fontId="0" fillId="0" borderId="0" xfId="0" applyNumberFormat="1"/>
    <xf numFmtId="2" fontId="0" fillId="0" borderId="0" xfId="1" applyNumberFormat="1" applyFont="1" applyFill="1"/>
    <xf numFmtId="0" fontId="0" fillId="0" borderId="0" xfId="0" applyFill="1"/>
    <xf numFmtId="11" fontId="0" fillId="0" borderId="0" xfId="1" applyNumberFormat="1" applyFont="1"/>
    <xf numFmtId="0" fontId="0" fillId="0" borderId="0" xfId="0" applyFill="1" applyBorder="1"/>
    <xf numFmtId="2" fontId="0" fillId="0" borderId="0" xfId="1" applyNumberFormat="1" applyFont="1" applyFill="1" applyBorder="1"/>
    <xf numFmtId="2" fontId="0" fillId="0" borderId="0" xfId="0" applyNumberFormat="1"/>
    <xf numFmtId="0" fontId="1" fillId="2" borderId="1" xfId="2" applyBorder="1" applyAlignment="1">
      <alignment horizontal="center"/>
    </xf>
    <xf numFmtId="0" fontId="1" fillId="2" borderId="2" xfId="2" applyBorder="1" applyAlignment="1">
      <alignment horizontal="center"/>
    </xf>
    <xf numFmtId="0" fontId="1" fillId="2" borderId="3" xfId="2" applyBorder="1" applyAlignment="1">
      <alignment horizontal="center"/>
    </xf>
    <xf numFmtId="0" fontId="1" fillId="5" borderId="1" xfId="5" applyBorder="1" applyAlignment="1">
      <alignment horizontal="center" vertical="center"/>
    </xf>
    <xf numFmtId="0" fontId="1" fillId="5" borderId="2" xfId="5" applyBorder="1" applyAlignment="1">
      <alignment horizontal="center" vertical="center"/>
    </xf>
    <xf numFmtId="0" fontId="1" fillId="5" borderId="3" xfId="5" applyBorder="1" applyAlignment="1">
      <alignment horizontal="center" vertical="center"/>
    </xf>
    <xf numFmtId="0" fontId="1" fillId="6" borderId="1" xfId="6" applyBorder="1" applyAlignment="1">
      <alignment horizontal="center" vertical="center"/>
    </xf>
    <xf numFmtId="0" fontId="1" fillId="6" borderId="2" xfId="6" applyBorder="1" applyAlignment="1">
      <alignment horizontal="center" vertical="center"/>
    </xf>
    <xf numFmtId="0" fontId="1" fillId="6" borderId="3" xfId="6" applyBorder="1" applyAlignment="1">
      <alignment horizontal="center" vertical="center"/>
    </xf>
    <xf numFmtId="0" fontId="1" fillId="8" borderId="5" xfId="8" applyBorder="1" applyAlignment="1">
      <alignment horizontal="center" vertical="center"/>
    </xf>
    <xf numFmtId="0" fontId="1" fillId="8" borderId="6" xfId="8" applyBorder="1" applyAlignment="1">
      <alignment horizontal="center" vertical="center"/>
    </xf>
    <xf numFmtId="0" fontId="1" fillId="8" borderId="7" xfId="8" applyBorder="1" applyAlignment="1">
      <alignment horizontal="center" vertical="center"/>
    </xf>
  </cellXfs>
  <cellStyles count="9">
    <cellStyle name="20% - Énfasis1" xfId="2" builtinId="30"/>
    <cellStyle name="20% - Énfasis2" xfId="4" builtinId="34"/>
    <cellStyle name="20% - Énfasis3" xfId="5" builtinId="38"/>
    <cellStyle name="20% - Énfasis4" xfId="6" builtinId="42"/>
    <cellStyle name="20% - Énfasis5" xfId="7" builtinId="46"/>
    <cellStyle name="20% - Énfasis6" xfId="8" builtinId="50"/>
    <cellStyle name="40% - Énfasis1" xfId="3" builtinId="31"/>
    <cellStyle name="Millares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E1C682-00F3-4A82-A72E-4CC6FF8A3152}">
  <dimension ref="A1:U15"/>
  <sheetViews>
    <sheetView tabSelected="1" zoomScale="60" zoomScaleNormal="60" workbookViewId="0">
      <selection activeCell="B31" sqref="B31"/>
    </sheetView>
  </sheetViews>
  <sheetFormatPr baseColWidth="10" defaultRowHeight="14.4" x14ac:dyDescent="0.3"/>
  <cols>
    <col min="14" max="14" width="18.5546875" customWidth="1"/>
  </cols>
  <sheetData>
    <row r="1" spans="1:21" ht="15" thickBot="1" x14ac:dyDescent="0.35">
      <c r="C1" s="27" t="s">
        <v>0</v>
      </c>
      <c r="D1" s="28"/>
      <c r="E1" s="29"/>
      <c r="F1" s="1" t="s">
        <v>1</v>
      </c>
      <c r="G1" s="30" t="s">
        <v>2</v>
      </c>
      <c r="H1" s="31"/>
      <c r="I1" s="32"/>
      <c r="J1" s="33" t="s">
        <v>3</v>
      </c>
      <c r="K1" s="34"/>
      <c r="L1" s="34"/>
      <c r="M1" s="35"/>
      <c r="N1" s="36" t="s">
        <v>4</v>
      </c>
      <c r="O1" s="37"/>
      <c r="P1" s="37"/>
      <c r="Q1" s="37"/>
      <c r="R1" s="37"/>
      <c r="S1" s="37"/>
      <c r="T1" s="37"/>
      <c r="U1" s="38"/>
    </row>
    <row r="2" spans="1:21" ht="15" thickBot="1" x14ac:dyDescent="0.35">
      <c r="A2" s="2" t="s">
        <v>5</v>
      </c>
      <c r="B2" s="3" t="s">
        <v>6</v>
      </c>
      <c r="C2" s="4" t="s">
        <v>0</v>
      </c>
      <c r="D2" s="5" t="s">
        <v>7</v>
      </c>
      <c r="E2" s="5" t="s">
        <v>8</v>
      </c>
      <c r="F2" s="6" t="s">
        <v>9</v>
      </c>
      <c r="G2" s="7" t="s">
        <v>10</v>
      </c>
      <c r="H2" s="7" t="s">
        <v>11</v>
      </c>
      <c r="I2" s="7" t="s">
        <v>12</v>
      </c>
      <c r="J2" s="8" t="s">
        <v>13</v>
      </c>
      <c r="K2" s="8" t="s">
        <v>10</v>
      </c>
      <c r="L2" s="8" t="s">
        <v>11</v>
      </c>
      <c r="M2" s="9" t="s">
        <v>12</v>
      </c>
      <c r="N2" s="10" t="s">
        <v>14</v>
      </c>
      <c r="O2" s="11" t="s">
        <v>15</v>
      </c>
      <c r="P2" s="12" t="s">
        <v>16</v>
      </c>
      <c r="Q2" s="12" t="s">
        <v>17</v>
      </c>
      <c r="R2" s="12" t="s">
        <v>18</v>
      </c>
      <c r="S2" s="12" t="s">
        <v>19</v>
      </c>
      <c r="T2" s="12" t="s">
        <v>20</v>
      </c>
      <c r="U2" s="13" t="s">
        <v>21</v>
      </c>
    </row>
    <row r="3" spans="1:21" x14ac:dyDescent="0.3">
      <c r="A3" s="14" t="s">
        <v>22</v>
      </c>
      <c r="B3" t="s">
        <v>24</v>
      </c>
      <c r="C3" t="s">
        <v>23</v>
      </c>
      <c r="D3" s="15">
        <v>448000000</v>
      </c>
      <c r="E3" s="15">
        <v>523000000</v>
      </c>
      <c r="F3">
        <v>2E-3</v>
      </c>
      <c r="G3">
        <v>5.0000000000000001E-3</v>
      </c>
      <c r="H3">
        <v>1.2999999999999999E-2</v>
      </c>
      <c r="I3">
        <f t="shared" ref="I3:I9" si="0">-(F3+H3)/2</f>
        <v>-7.4999999999999997E-3</v>
      </c>
      <c r="J3">
        <v>2E-3</v>
      </c>
      <c r="K3">
        <v>0.01</v>
      </c>
      <c r="L3">
        <v>1.2999999999999999E-2</v>
      </c>
      <c r="M3">
        <f t="shared" ref="M3:M9" si="1">-(F3+L3)/2</f>
        <v>-7.4999999999999997E-3</v>
      </c>
      <c r="N3" s="16">
        <v>57.85</v>
      </c>
      <c r="O3" s="17">
        <f>N3-55.32</f>
        <v>2.5300000000000011</v>
      </c>
      <c r="P3">
        <v>47.27</v>
      </c>
      <c r="Q3" s="15">
        <v>330000000</v>
      </c>
      <c r="R3" s="15">
        <v>1040000000</v>
      </c>
      <c r="S3" s="15">
        <v>1040000000</v>
      </c>
      <c r="T3" s="17">
        <f>D3/(MAX(Q3:S3)*1.1*1.2*1.1*1.1)-1</f>
        <v>-0.73029725095840803</v>
      </c>
      <c r="U3" s="23">
        <f>D3/(MAX(Q3:S3)*1.1*1.2*1.1*1.25)-1</f>
        <v>-0.76266158084339908</v>
      </c>
    </row>
    <row r="4" spans="1:21" x14ac:dyDescent="0.3">
      <c r="A4" s="14" t="s">
        <v>25</v>
      </c>
      <c r="B4" t="s">
        <v>24</v>
      </c>
      <c r="C4" t="s">
        <v>23</v>
      </c>
      <c r="D4" s="15">
        <v>448000000</v>
      </c>
      <c r="E4" s="15">
        <v>523000000</v>
      </c>
      <c r="F4" s="18">
        <v>4.0000000000000001E-3</v>
      </c>
      <c r="G4">
        <v>5.0000000000000001E-3</v>
      </c>
      <c r="H4">
        <v>1.2999999999999999E-2</v>
      </c>
      <c r="I4">
        <f t="shared" si="0"/>
        <v>-8.5000000000000006E-3</v>
      </c>
      <c r="J4">
        <v>2E-3</v>
      </c>
      <c r="K4">
        <v>0.01</v>
      </c>
      <c r="L4">
        <v>1.2999999999999999E-2</v>
      </c>
      <c r="M4">
        <f t="shared" si="1"/>
        <v>-8.5000000000000006E-3</v>
      </c>
      <c r="N4" s="19">
        <v>59.03</v>
      </c>
      <c r="O4" s="17">
        <f t="shared" ref="O4:O15" si="2">N4-55.32</f>
        <v>3.7100000000000009</v>
      </c>
      <c r="P4" s="17">
        <v>58.8</v>
      </c>
      <c r="Q4" s="15">
        <v>254000000</v>
      </c>
      <c r="R4" s="15">
        <v>816000000</v>
      </c>
      <c r="S4" s="15">
        <v>0</v>
      </c>
      <c r="T4" s="17">
        <f t="shared" ref="T4:T8" si="3">D4/(MAX(Q4:S4)*1.1*1.2*1.1*1.1)-1</f>
        <v>-0.65626120220189255</v>
      </c>
      <c r="U4" s="23">
        <f t="shared" ref="U4:U15" si="4">D4/(MAX(Q4:S4)*1.1*1.2*1.1*1.25)-1</f>
        <v>-0.6975098579376654</v>
      </c>
    </row>
    <row r="5" spans="1:21" x14ac:dyDescent="0.3">
      <c r="A5" s="14" t="s">
        <v>26</v>
      </c>
      <c r="B5" t="s">
        <v>24</v>
      </c>
      <c r="C5" t="s">
        <v>23</v>
      </c>
      <c r="D5" s="15">
        <v>448000000</v>
      </c>
      <c r="E5" s="15">
        <v>523000000</v>
      </c>
      <c r="F5">
        <v>2E-3</v>
      </c>
      <c r="G5" s="18">
        <v>0.01</v>
      </c>
      <c r="H5">
        <v>1.2999999999999999E-2</v>
      </c>
      <c r="I5">
        <f t="shared" si="0"/>
        <v>-7.4999999999999997E-3</v>
      </c>
      <c r="J5">
        <v>2E-3</v>
      </c>
      <c r="K5">
        <v>0.01</v>
      </c>
      <c r="L5">
        <v>1.2999999999999999E-2</v>
      </c>
      <c r="M5">
        <f t="shared" si="1"/>
        <v>-7.4999999999999997E-3</v>
      </c>
      <c r="N5" s="21">
        <v>58.18</v>
      </c>
      <c r="O5" s="17">
        <f t="shared" si="2"/>
        <v>2.8599999999999994</v>
      </c>
      <c r="P5" s="22">
        <v>47.23</v>
      </c>
      <c r="Q5" s="15">
        <v>0</v>
      </c>
      <c r="R5" s="15">
        <v>1040000000</v>
      </c>
      <c r="S5" s="15">
        <v>0</v>
      </c>
      <c r="T5" s="17">
        <f t="shared" si="3"/>
        <v>-0.73029725095840803</v>
      </c>
      <c r="U5" s="23">
        <f t="shared" si="4"/>
        <v>-0.76266158084339908</v>
      </c>
    </row>
    <row r="6" spans="1:21" x14ac:dyDescent="0.3">
      <c r="A6" s="14" t="s">
        <v>27</v>
      </c>
      <c r="B6" t="s">
        <v>24</v>
      </c>
      <c r="C6" t="s">
        <v>23</v>
      </c>
      <c r="D6" s="15">
        <v>448000000</v>
      </c>
      <c r="E6" s="15">
        <v>523000000</v>
      </c>
      <c r="F6">
        <v>2E-3</v>
      </c>
      <c r="G6">
        <v>5.0000000000000001E-3</v>
      </c>
      <c r="H6" s="18">
        <v>2.5999999999999999E-2</v>
      </c>
      <c r="I6">
        <f t="shared" si="0"/>
        <v>-1.3999999999999999E-2</v>
      </c>
      <c r="J6">
        <v>2E-3</v>
      </c>
      <c r="K6">
        <v>0.01</v>
      </c>
      <c r="L6">
        <v>1.2999999999999999E-2</v>
      </c>
      <c r="M6">
        <f t="shared" si="1"/>
        <v>-7.4999999999999997E-3</v>
      </c>
      <c r="N6" s="21">
        <v>58.18</v>
      </c>
      <c r="O6" s="17">
        <f t="shared" si="2"/>
        <v>2.8599999999999994</v>
      </c>
      <c r="P6" s="22">
        <v>47.23</v>
      </c>
      <c r="Q6" s="15">
        <v>0</v>
      </c>
      <c r="R6" s="15">
        <v>1040000000</v>
      </c>
      <c r="S6" s="15">
        <v>0</v>
      </c>
      <c r="T6" s="17">
        <f t="shared" si="3"/>
        <v>-0.73029725095840803</v>
      </c>
      <c r="U6" s="23">
        <f t="shared" si="4"/>
        <v>-0.76266158084339908</v>
      </c>
    </row>
    <row r="7" spans="1:21" x14ac:dyDescent="0.3">
      <c r="A7" s="14" t="s">
        <v>28</v>
      </c>
      <c r="B7" t="s">
        <v>24</v>
      </c>
      <c r="C7" t="s">
        <v>23</v>
      </c>
      <c r="D7" s="15">
        <v>448000000</v>
      </c>
      <c r="E7" s="15">
        <v>523000000</v>
      </c>
      <c r="F7">
        <v>2E-3</v>
      </c>
      <c r="G7">
        <v>5.0000000000000001E-3</v>
      </c>
      <c r="H7">
        <v>1.2999999999999999E-2</v>
      </c>
      <c r="I7">
        <f t="shared" si="0"/>
        <v>-7.4999999999999997E-3</v>
      </c>
      <c r="J7" s="18">
        <v>4.0000000000000001E-3</v>
      </c>
      <c r="K7">
        <v>0.01</v>
      </c>
      <c r="L7">
        <v>1.2999999999999999E-2</v>
      </c>
      <c r="M7">
        <f>-(F7+L7)/2</f>
        <v>-7.4999999999999997E-3</v>
      </c>
      <c r="N7" s="25">
        <v>58.58</v>
      </c>
      <c r="O7" s="17">
        <f t="shared" si="2"/>
        <v>3.259999999999998</v>
      </c>
      <c r="P7" s="24">
        <v>56.59</v>
      </c>
      <c r="Q7" s="15">
        <v>0</v>
      </c>
      <c r="R7" s="15">
        <v>738000000</v>
      </c>
      <c r="S7" s="15">
        <v>0</v>
      </c>
      <c r="T7" s="17">
        <f t="shared" si="3"/>
        <v>-0.61993108536144215</v>
      </c>
      <c r="U7" s="23">
        <f t="shared" si="4"/>
        <v>-0.66553935511806916</v>
      </c>
    </row>
    <row r="8" spans="1:21" x14ac:dyDescent="0.3">
      <c r="A8" s="14" t="s">
        <v>29</v>
      </c>
      <c r="B8" t="s">
        <v>24</v>
      </c>
      <c r="C8" t="s">
        <v>23</v>
      </c>
      <c r="D8" s="15">
        <v>448000000</v>
      </c>
      <c r="E8" s="15">
        <v>523000000</v>
      </c>
      <c r="F8">
        <v>2E-3</v>
      </c>
      <c r="G8">
        <v>5.0000000000000001E-3</v>
      </c>
      <c r="H8">
        <v>1.2999999999999999E-2</v>
      </c>
      <c r="I8">
        <f t="shared" si="0"/>
        <v>-7.4999999999999997E-3</v>
      </c>
      <c r="J8">
        <v>2E-3</v>
      </c>
      <c r="K8" s="18">
        <v>0.02</v>
      </c>
      <c r="L8">
        <v>1.2999999999999999E-2</v>
      </c>
      <c r="M8" s="20">
        <f t="shared" si="1"/>
        <v>-7.4999999999999997E-3</v>
      </c>
      <c r="N8" s="25">
        <v>58.54</v>
      </c>
      <c r="O8" s="17">
        <f t="shared" si="2"/>
        <v>3.2199999999999989</v>
      </c>
      <c r="P8" s="24">
        <v>53.58</v>
      </c>
      <c r="Q8" s="15">
        <v>0</v>
      </c>
      <c r="R8" s="15">
        <v>605000000</v>
      </c>
      <c r="S8" s="15">
        <v>0</v>
      </c>
      <c r="T8" s="17">
        <f t="shared" si="3"/>
        <v>-0.5363787454491642</v>
      </c>
      <c r="U8" s="23">
        <f t="shared" si="4"/>
        <v>-0.59201329599526453</v>
      </c>
    </row>
    <row r="9" spans="1:21" x14ac:dyDescent="0.3">
      <c r="A9" s="14" t="s">
        <v>30</v>
      </c>
      <c r="B9" t="s">
        <v>24</v>
      </c>
      <c r="C9" t="s">
        <v>23</v>
      </c>
      <c r="D9" s="15">
        <v>448000000</v>
      </c>
      <c r="E9" s="15">
        <v>523000000</v>
      </c>
      <c r="F9">
        <v>2E-3</v>
      </c>
      <c r="G9">
        <v>5.0000000000000001E-3</v>
      </c>
      <c r="H9">
        <v>1.2999999999999999E-2</v>
      </c>
      <c r="I9">
        <f t="shared" si="0"/>
        <v>-7.4999999999999997E-3</v>
      </c>
      <c r="J9">
        <v>2E-3</v>
      </c>
      <c r="K9">
        <v>0.01</v>
      </c>
      <c r="L9" s="18">
        <v>2.5999999999999999E-2</v>
      </c>
      <c r="M9" s="20">
        <f t="shared" si="1"/>
        <v>-1.3999999999999999E-2</v>
      </c>
      <c r="N9" s="25">
        <v>58.3</v>
      </c>
      <c r="O9" s="17">
        <f t="shared" si="2"/>
        <v>2.9799999999999969</v>
      </c>
      <c r="P9" s="24">
        <v>85.3</v>
      </c>
      <c r="Q9" s="15">
        <v>0</v>
      </c>
      <c r="R9" s="15">
        <v>401000000</v>
      </c>
      <c r="S9" s="15">
        <v>0</v>
      </c>
      <c r="T9" s="17">
        <f>D9/(MAX(Q9:S9)*1.1*1.2*1.1*1.1)-1</f>
        <v>-0.30052154862031022</v>
      </c>
      <c r="U9" s="23">
        <f t="shared" si="4"/>
        <v>-0.38445896278587288</v>
      </c>
    </row>
    <row r="10" spans="1:21" x14ac:dyDescent="0.3">
      <c r="O10" s="17"/>
      <c r="T10" s="17"/>
      <c r="U10" s="23"/>
    </row>
    <row r="11" spans="1:21" x14ac:dyDescent="0.3">
      <c r="O11" s="17"/>
      <c r="T11" s="17"/>
      <c r="U11" s="23"/>
    </row>
    <row r="12" spans="1:21" x14ac:dyDescent="0.3">
      <c r="O12" s="17"/>
      <c r="T12" s="17"/>
      <c r="U12" s="23"/>
    </row>
    <row r="13" spans="1:21" x14ac:dyDescent="0.3">
      <c r="O13" s="17"/>
      <c r="T13" s="17"/>
      <c r="U13" s="23"/>
    </row>
    <row r="14" spans="1:21" x14ac:dyDescent="0.3">
      <c r="A14" s="14" t="s">
        <v>31</v>
      </c>
      <c r="B14" t="s">
        <v>24</v>
      </c>
      <c r="C14" t="s">
        <v>23</v>
      </c>
      <c r="D14" s="15">
        <v>448000000</v>
      </c>
      <c r="E14" s="15">
        <v>523000000</v>
      </c>
      <c r="F14">
        <v>3.0000000000000001E-3</v>
      </c>
      <c r="G14">
        <v>2E-3</v>
      </c>
      <c r="H14">
        <v>4.8000000000000001E-2</v>
      </c>
      <c r="I14">
        <f t="shared" ref="I14" si="5">-(F14+H14)/2</f>
        <v>-2.5500000000000002E-2</v>
      </c>
      <c r="J14">
        <v>4.0000000000000001E-3</v>
      </c>
      <c r="K14">
        <v>5.0000000000000001E-3</v>
      </c>
      <c r="L14" s="18">
        <v>4.8000000000000001E-2</v>
      </c>
      <c r="M14" s="20">
        <f t="shared" ref="M14" si="6">-(F14+L14)/2</f>
        <v>-2.5500000000000002E-2</v>
      </c>
      <c r="N14">
        <v>61.07</v>
      </c>
      <c r="O14" s="17">
        <f t="shared" si="2"/>
        <v>5.75</v>
      </c>
      <c r="P14">
        <v>169.99</v>
      </c>
      <c r="R14" s="15">
        <v>125000000</v>
      </c>
      <c r="T14" s="17">
        <f t="shared" ref="T10:T15" si="7">D14/(MAX(Q14:S14)*1.1*1.2*1.1*1.1)-1</f>
        <v>1.2439268720260452</v>
      </c>
      <c r="U14" s="23">
        <f t="shared" si="4"/>
        <v>0.97465564738292021</v>
      </c>
    </row>
    <row r="15" spans="1:21" x14ac:dyDescent="0.3">
      <c r="A15" s="14" t="s">
        <v>32</v>
      </c>
      <c r="B15" t="s">
        <v>24</v>
      </c>
      <c r="C15" t="s">
        <v>23</v>
      </c>
      <c r="D15" s="15">
        <v>448000000</v>
      </c>
      <c r="E15" s="15">
        <v>523000000</v>
      </c>
      <c r="F15">
        <v>3.0000000000000001E-3</v>
      </c>
      <c r="G15">
        <v>2E-3</v>
      </c>
      <c r="H15">
        <v>4.8000000000000001E-2</v>
      </c>
      <c r="I15">
        <f t="shared" ref="I15" si="8">-(F15+H15)/2</f>
        <v>-2.5500000000000002E-2</v>
      </c>
      <c r="J15">
        <v>3.0000000000000001E-3</v>
      </c>
      <c r="K15">
        <v>5.0000000000000001E-3</v>
      </c>
      <c r="L15" s="18">
        <v>4.8000000000000001E-2</v>
      </c>
      <c r="M15" s="20">
        <f t="shared" ref="M15" si="9">-(F15+L15)/2</f>
        <v>-2.5500000000000002E-2</v>
      </c>
      <c r="N15">
        <v>60.3</v>
      </c>
      <c r="O15" s="17">
        <f t="shared" si="2"/>
        <v>4.9799999999999969</v>
      </c>
      <c r="P15" s="26">
        <v>154.5</v>
      </c>
      <c r="R15" s="15">
        <v>151000000</v>
      </c>
      <c r="T15" s="17">
        <f t="shared" si="7"/>
        <v>0.85755535763745439</v>
      </c>
      <c r="U15" s="23">
        <f t="shared" si="4"/>
        <v>0.63464871472096007</v>
      </c>
    </row>
  </sheetData>
  <mergeCells count="4">
    <mergeCell ref="C1:E1"/>
    <mergeCell ref="G1:I1"/>
    <mergeCell ref="J1:M1"/>
    <mergeCell ref="N1:U1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 Elena Piqueras</dc:creator>
  <cp:lastModifiedBy>Maria Elena Piqueras</cp:lastModifiedBy>
  <dcterms:created xsi:type="dcterms:W3CDTF">2021-05-18T15:18:42Z</dcterms:created>
  <dcterms:modified xsi:type="dcterms:W3CDTF">2021-05-18T22:29:18Z</dcterms:modified>
</cp:coreProperties>
</file>