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BA_Estudio\Estudio_Parametrico\"/>
    </mc:Choice>
  </mc:AlternateContent>
  <xr:revisionPtr revIDLastSave="0" documentId="13_ncr:1_{BF4F1F13-C58D-4811-96B3-235C93936AAD}" xr6:coauthVersionLast="46" xr6:coauthVersionMax="46" xr10:uidLastSave="{00000000-0000-0000-0000-000000000000}"/>
  <bookViews>
    <workbookView xWindow="-120" yWindow="-120" windowWidth="29040" windowHeight="16440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M17" i="1"/>
  <c r="I17" i="1"/>
  <c r="T16" i="1"/>
  <c r="S16" i="1"/>
  <c r="M16" i="1"/>
  <c r="I16" i="1"/>
  <c r="T15" i="1"/>
  <c r="S15" i="1"/>
  <c r="M15" i="1"/>
  <c r="I15" i="1"/>
  <c r="S3" i="1"/>
  <c r="S11" i="1"/>
  <c r="S10" i="1"/>
  <c r="S9" i="1"/>
  <c r="S8" i="1"/>
  <c r="S7" i="1"/>
  <c r="S6" i="1"/>
  <c r="S5" i="1"/>
  <c r="S4" i="1"/>
  <c r="T11" i="1"/>
  <c r="M11" i="1"/>
  <c r="I11" i="1"/>
  <c r="T10" i="1"/>
  <c r="M10" i="1"/>
  <c r="I10" i="1"/>
  <c r="L9" i="1"/>
  <c r="M9" i="1" s="1"/>
  <c r="T9" i="1"/>
  <c r="I9" i="1"/>
  <c r="K8" i="1"/>
  <c r="T8" i="1"/>
  <c r="M8" i="1"/>
  <c r="I8" i="1"/>
  <c r="H7" i="1"/>
  <c r="I7" i="1" s="1"/>
  <c r="T7" i="1"/>
  <c r="M7" i="1"/>
  <c r="G6" i="1"/>
  <c r="T6" i="1"/>
  <c r="M6" i="1"/>
  <c r="I6" i="1"/>
  <c r="T5" i="1"/>
  <c r="M5" i="1"/>
  <c r="I5" i="1"/>
  <c r="T4" i="1"/>
  <c r="M4" i="1"/>
  <c r="I4" i="1"/>
  <c r="T3" i="1"/>
  <c r="M3" i="1"/>
  <c r="I3" i="1"/>
</calcChain>
</file>

<file path=xl/sharedStrings.xml><?xml version="1.0" encoding="utf-8"?>
<sst xmlns="http://schemas.openxmlformats.org/spreadsheetml/2006/main" count="108" uniqueCount="55">
  <si>
    <t>2D_Shell</t>
  </si>
  <si>
    <t>2mm</t>
  </si>
  <si>
    <t>Rig_Ext(Rectangular)</t>
  </si>
  <si>
    <t>W=5mm</t>
  </si>
  <si>
    <t>H= 13mm</t>
  </si>
  <si>
    <t>R_Int (Rectangular)</t>
  </si>
  <si>
    <t>W=6mm</t>
  </si>
  <si>
    <t>H = 12mm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</si>
  <si>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</si>
  <si>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</si>
  <si>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</si>
  <si>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</si>
  <si>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</si>
  <si>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</si>
  <si>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</si>
  <si>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</si>
  <si>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</si>
  <si>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</si>
  <si>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</si>
  <si>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</si>
  <si>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</si>
  <si>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</si>
  <si>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</si>
  <si>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</si>
  <si>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</si>
  <si>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</si>
  <si>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</si>
  <si>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</si>
  <si>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</si>
  <si>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</si>
  <si>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</si>
  <si>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</si>
  <si>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</si>
  <si>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</si>
  <si>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</si>
  <si>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</si>
  <si>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</si>
  <si>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</si>
  <si>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</si>
  <si>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</si>
  <si>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</si>
  <si>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</si>
  <si>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</si>
  <si>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Rect</t>
  </si>
  <si>
    <t>Ti</t>
  </si>
  <si>
    <t>Masa [kg]</t>
  </si>
  <si>
    <t>Frecuencia [Hz]</t>
  </si>
  <si>
    <t>sigma Shell</t>
  </si>
  <si>
    <t>sigma Bar max</t>
  </si>
  <si>
    <t>sigma Bar min</t>
  </si>
  <si>
    <t>-</t>
  </si>
  <si>
    <t>G2</t>
  </si>
  <si>
    <t>Ref</t>
  </si>
  <si>
    <t>I  [t = 2 mm]</t>
  </si>
  <si>
    <t>I  [t = 3 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</si>
</sst>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10A567"/>
      <name val="Consolas"/>
      <family val="3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0" fontId="2" fillId="9" borderId="0" applyNumberFormat="0" applyBorder="0" applyAlignment="0" applyProtection="0"/>
    <xf numFmtId="0" fontId="4" fillId="10" borderId="0" applyNumberFormat="0" applyBorder="0" applyAlignment="0" applyProtection="0"/>
  </cellStyleXfs>
  <cellXfs count="40">
    <xf numFmtId="0" fontId="0" fillId="0" borderId="0" xfId="0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43" fontId="0" fillId="0" borderId="0" xfId="8" applyFont="1"/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43" fontId="1" fillId="0" borderId="0" xfId="8" applyFont="1"/>
    <xf numFmtId="0" fontId="2" fillId="9" borderId="0" xfId="9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7" borderId="2" xfId="6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2" fillId="9" borderId="0" xfId="9" applyAlignment="1">
      <alignment horizontal="center"/>
    </xf>
    <xf numFmtId="0" fontId="2" fillId="9" borderId="0" xfId="9" applyAlignment="1">
      <alignment horizontal="center" vertical="center"/>
    </xf>
    <xf numFmtId="0" fontId="0" fillId="0" borderId="0" xfId="0"/>
    <xf numFmtId="0" fontId="0" fillId="0" borderId="0" xfId="0"/>
    <xf numFmtId="0" fontId="4" fillId="10" borderId="0" xfId="10" applyAlignment="1">
      <alignment horizontal="right"/>
    </xf>
    <xf numFmtId="0" fontId="4" fillId="10" borderId="0" xfId="10"/>
    <xf numFmtId="0" fontId="0" fillId="0" borderId="0" xfId="0"/>
    <xf numFmtId="0" fontId="0" fillId="0" borderId="0" xfId="0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</cellXfs>
  <cellStyles count="11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Bueno" xfId="10" builtinId="26"/>
    <cellStyle name="Incorrecto" xfId="9" builtinId="27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W27"/>
  <sheetViews>
    <sheetView tabSelected="1" zoomScaleNormal="100" workbookViewId="0">
      <selection activeCell="T11" sqref="T11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3" ht="15.75" thickBot="1" x14ac:dyDescent="0.3">
      <c r="A1" s="8"/>
      <c r="B1" s="8"/>
      <c r="C1" s="32" t="s">
        <v>26</v>
      </c>
      <c r="D1" s="33"/>
      <c r="E1" s="34"/>
      <c r="F1" s="1" t="s">
        <v>33</v>
      </c>
      <c r="G1" s="29" t="s">
        <v>30</v>
      </c>
      <c r="H1" s="30"/>
      <c r="I1" s="31"/>
      <c r="J1" s="37" t="s">
        <v>32</v>
      </c>
      <c r="K1" s="38"/>
      <c r="L1" s="38"/>
      <c r="M1" s="39"/>
      <c r="N1" s="35" t="s">
        <v>37</v>
      </c>
      <c r="O1" s="36"/>
      <c r="P1" s="36"/>
      <c r="Q1" s="36"/>
      <c r="R1" s="36"/>
      <c r="S1" s="36"/>
      <c r="T1" s="36"/>
      <c r="U1" t="s">
        <v>8</v>
      </c>
    </row>
    <row r="2" spans="1:23" ht="15.75" thickBot="1" x14ac:dyDescent="0.3">
      <c r="A2" s="10" t="s">
        <v>25</v>
      </c>
      <c r="B2" s="11" t="s">
        <v>27</v>
      </c>
      <c r="C2" s="12" t="s">
        <v>26</v>
      </c>
      <c r="D2" s="13" t="s">
        <v>41</v>
      </c>
      <c r="E2" s="13" t="s">
        <v>42</v>
      </c>
      <c r="F2" s="14" t="s">
        <v>34</v>
      </c>
      <c r="G2" s="15" t="s">
        <v>28</v>
      </c>
      <c r="H2" s="15" t="s">
        <v>29</v>
      </c>
      <c r="I2" s="15" t="s">
        <v>40</v>
      </c>
      <c r="J2" s="16" t="s">
        <v>31</v>
      </c>
      <c r="K2" s="16" t="s">
        <v>28</v>
      </c>
      <c r="L2" s="16" t="s">
        <v>29</v>
      </c>
      <c r="M2" s="17" t="s">
        <v>40</v>
      </c>
      <c r="N2" s="18" t="s">
        <v>45</v>
      </c>
      <c r="O2" s="19" t="s">
        <v>46</v>
      </c>
      <c r="P2" s="19" t="s">
        <v>47</v>
      </c>
      <c r="Q2" s="19" t="s">
        <v>48</v>
      </c>
      <c r="R2" s="19" t="s">
        <v>49</v>
      </c>
      <c r="S2" s="19" t="s">
        <v>35</v>
      </c>
      <c r="T2" s="20" t="s">
        <v>36</v>
      </c>
      <c r="U2" t="s">
        <v>0</v>
      </c>
      <c r="V2" t="s">
        <v>1</v>
      </c>
    </row>
    <row r="3" spans="1:23" x14ac:dyDescent="0.25">
      <c r="A3" s="25" t="s">
        <v>52</v>
      </c>
      <c r="B3" s="8" t="s">
        <v>38</v>
      </c>
      <c r="C3" s="8" t="s">
        <v>39</v>
      </c>
      <c r="D3" s="2">
        <v>448000000</v>
      </c>
      <c r="E3" s="2">
        <v>523000000</v>
      </c>
      <c r="F3">
        <v>2E-3</v>
      </c>
      <c r="G3">
        <v>5.0000000000000001E-3</v>
      </c>
      <c r="H3">
        <v>1.2999999999999999E-2</v>
      </c>
      <c r="I3">
        <f t="shared" ref="I3:I10" si="0">-(F3+H3)/2</f>
        <v>-7.4999999999999997E-3</v>
      </c>
      <c r="J3" s="9" t="s">
        <v>43</v>
      </c>
      <c r="K3">
        <v>5.0000000000000001E-3</v>
      </c>
      <c r="L3">
        <v>1.2999999999999999E-2</v>
      </c>
      <c r="M3">
        <f t="shared" ref="M3:M10" si="1">-(F3+L3)/2</f>
        <v>-7.4999999999999997E-3</v>
      </c>
      <c r="N3" s="3">
        <v>2.1090200000000001</v>
      </c>
      <c r="O3">
        <v>122.06</v>
      </c>
      <c r="P3" s="2">
        <v>104000000</v>
      </c>
      <c r="Q3" s="2">
        <v>496000000</v>
      </c>
      <c r="R3" s="2">
        <v>21000000</v>
      </c>
      <c r="S3" s="3">
        <f xml:space="preserve"> D3/( MAX(P3:R3)*1.1*1.2*1.1*1.1 ) - 1</f>
        <v>-0.43449423588053293</v>
      </c>
      <c r="T3" s="3">
        <f t="shared" ref="T3:T10" si="2" xml:space="preserve"> E3/( MAX(P3:R3)*1.1*1.2*1.1*1.25 ) - 1</f>
        <v>-0.41904381053941175</v>
      </c>
      <c r="U3" t="s">
        <v>2</v>
      </c>
      <c r="V3" t="s">
        <v>3</v>
      </c>
      <c r="W3" t="s">
        <v>4</v>
      </c>
    </row>
    <row r="4" spans="1:23" x14ac:dyDescent="0.25">
      <c r="A4" s="26">
        <v>1</v>
      </c>
      <c r="B4" s="8" t="s">
        <v>38</v>
      </c>
      <c r="C4" s="22" t="s">
        <v>44</v>
      </c>
      <c r="D4" s="2">
        <v>1000000000</v>
      </c>
      <c r="E4" s="2">
        <v>1170000000</v>
      </c>
      <c r="F4">
        <v>2E-3</v>
      </c>
      <c r="G4">
        <v>5.0000000000000001E-3</v>
      </c>
      <c r="H4">
        <v>1.2999999999999999E-2</v>
      </c>
      <c r="I4">
        <f t="shared" si="0"/>
        <v>-7.4999999999999997E-3</v>
      </c>
      <c r="J4" s="9" t="s">
        <v>43</v>
      </c>
      <c r="K4">
        <v>5.0000000000000001E-3</v>
      </c>
      <c r="L4">
        <v>1.2999999999999999E-2</v>
      </c>
      <c r="M4">
        <f t="shared" si="1"/>
        <v>-7.4999999999999997E-3</v>
      </c>
      <c r="N4" s="6">
        <v>3.0590000000000002</v>
      </c>
      <c r="O4" s="3">
        <v>148.09710000000001</v>
      </c>
      <c r="P4" s="2">
        <v>109000000</v>
      </c>
      <c r="Q4" s="2">
        <v>523000000</v>
      </c>
      <c r="R4" s="2">
        <v>22100000</v>
      </c>
      <c r="S4" s="3">
        <f>D4/(MAX(P4:R4)*1.1*1.2*1.1*1.1)-1</f>
        <v>0.19712364707070984</v>
      </c>
      <c r="T4" s="3">
        <f t="shared" si="2"/>
        <v>0.23255850702400305</v>
      </c>
      <c r="U4" t="s">
        <v>5</v>
      </c>
      <c r="V4" t="s">
        <v>6</v>
      </c>
      <c r="W4" t="s">
        <v>7</v>
      </c>
    </row>
    <row r="5" spans="1:23" x14ac:dyDescent="0.25">
      <c r="A5" s="26">
        <v>2</v>
      </c>
      <c r="B5" s="8" t="s">
        <v>38</v>
      </c>
      <c r="C5" s="8" t="s">
        <v>39</v>
      </c>
      <c r="D5" s="2">
        <v>448000000</v>
      </c>
      <c r="E5" s="2">
        <v>523000000</v>
      </c>
      <c r="F5" s="7">
        <v>3.0000000000000001E-3</v>
      </c>
      <c r="G5">
        <v>5.0000000000000001E-3</v>
      </c>
      <c r="H5">
        <v>1.2999999999999999E-2</v>
      </c>
      <c r="I5">
        <f t="shared" si="0"/>
        <v>-8.0000000000000002E-3</v>
      </c>
      <c r="J5" s="9" t="s">
        <v>43</v>
      </c>
      <c r="K5">
        <v>5.0000000000000001E-3</v>
      </c>
      <c r="L5">
        <v>1.2999999999999999E-2</v>
      </c>
      <c r="M5">
        <f t="shared" si="1"/>
        <v>-8.0000000000000002E-3</v>
      </c>
      <c r="N5" s="3">
        <v>4.7</v>
      </c>
      <c r="O5">
        <v>133.19999999999999</v>
      </c>
      <c r="P5" s="2">
        <v>86700000</v>
      </c>
      <c r="Q5" s="2">
        <v>437000000</v>
      </c>
      <c r="R5" s="2">
        <v>26500000</v>
      </c>
      <c r="S5" s="3">
        <f t="shared" ref="S5:S10" si="3" xml:space="preserve"> D5/( MAX(P5:R5)*1.1*1.2*1.1*1.1 ) - 1</f>
        <v>-0.35814448740673754</v>
      </c>
      <c r="T5" s="3">
        <f t="shared" si="2"/>
        <v>-0.34060807786624303</v>
      </c>
    </row>
    <row r="6" spans="1:23" x14ac:dyDescent="0.25">
      <c r="A6" s="26">
        <v>3</v>
      </c>
      <c r="B6" s="8" t="s">
        <v>38</v>
      </c>
      <c r="C6" s="8" t="s">
        <v>39</v>
      </c>
      <c r="D6" s="2">
        <v>448000000</v>
      </c>
      <c r="E6" s="2">
        <v>523000000</v>
      </c>
      <c r="F6">
        <v>2E-3</v>
      </c>
      <c r="G6" s="7">
        <f>0.005*1.5</f>
        <v>7.4999999999999997E-3</v>
      </c>
      <c r="H6">
        <v>1.2999999999999999E-2</v>
      </c>
      <c r="I6">
        <f t="shared" si="0"/>
        <v>-7.4999999999999997E-3</v>
      </c>
      <c r="J6" s="9" t="s">
        <v>43</v>
      </c>
      <c r="K6">
        <v>5.0000000000000001E-3</v>
      </c>
      <c r="L6">
        <v>1.2999999999999999E-2</v>
      </c>
      <c r="M6">
        <f t="shared" si="1"/>
        <v>-7.4999999999999997E-3</v>
      </c>
      <c r="N6" s="3">
        <v>2.2799999999999998</v>
      </c>
      <c r="O6">
        <v>123.7</v>
      </c>
      <c r="P6" s="2">
        <v>102000000</v>
      </c>
      <c r="Q6" s="2">
        <v>437000000</v>
      </c>
      <c r="R6" s="2">
        <v>20400000</v>
      </c>
      <c r="S6" s="3">
        <f t="shared" si="3"/>
        <v>-0.35814448740673754</v>
      </c>
      <c r="T6" s="3">
        <f t="shared" si="2"/>
        <v>-0.34060807786624303</v>
      </c>
    </row>
    <row r="7" spans="1:23" x14ac:dyDescent="0.25">
      <c r="A7" s="26">
        <v>4</v>
      </c>
      <c r="B7" s="8" t="s">
        <v>38</v>
      </c>
      <c r="C7" s="8" t="s">
        <v>39</v>
      </c>
      <c r="D7" s="2">
        <v>448000000</v>
      </c>
      <c r="E7" s="2">
        <v>523000000</v>
      </c>
      <c r="F7">
        <v>2E-3</v>
      </c>
      <c r="G7">
        <v>5.0000000000000001E-3</v>
      </c>
      <c r="H7" s="7">
        <f xml:space="preserve"> 0.013*1.5</f>
        <v>1.95E-2</v>
      </c>
      <c r="I7">
        <f t="shared" si="0"/>
        <v>-1.0749999999999999E-2</v>
      </c>
      <c r="J7" s="9" t="s">
        <v>43</v>
      </c>
      <c r="K7">
        <v>5.0000000000000001E-3</v>
      </c>
      <c r="L7">
        <v>1.2999999999999999E-2</v>
      </c>
      <c r="M7">
        <f t="shared" si="1"/>
        <v>-7.4999999999999997E-3</v>
      </c>
      <c r="N7" s="3">
        <v>2.27</v>
      </c>
      <c r="O7">
        <v>123.4</v>
      </c>
      <c r="P7" s="4" t="s">
        <v>50</v>
      </c>
      <c r="Q7" s="2">
        <v>483000000</v>
      </c>
      <c r="R7" s="4" t="s">
        <v>50</v>
      </c>
      <c r="S7" s="3">
        <f t="shared" si="3"/>
        <v>-0.41927358384419122</v>
      </c>
      <c r="T7" s="3">
        <f t="shared" si="2"/>
        <v>-0.40340730854564844</v>
      </c>
    </row>
    <row r="8" spans="1:23" x14ac:dyDescent="0.25">
      <c r="A8" s="26">
        <v>5</v>
      </c>
      <c r="B8" s="8" t="s">
        <v>38</v>
      </c>
      <c r="C8" s="8" t="s">
        <v>39</v>
      </c>
      <c r="D8" s="2">
        <v>448000000</v>
      </c>
      <c r="E8" s="2">
        <v>523000000</v>
      </c>
      <c r="F8">
        <v>2E-3</v>
      </c>
      <c r="G8">
        <v>5.0000000000000001E-3</v>
      </c>
      <c r="H8">
        <v>1.2999999999999999E-2</v>
      </c>
      <c r="I8">
        <f t="shared" si="0"/>
        <v>-7.4999999999999997E-3</v>
      </c>
      <c r="J8" s="9" t="s">
        <v>43</v>
      </c>
      <c r="K8" s="7">
        <f xml:space="preserve"> 0.005*1.5</f>
        <v>7.4999999999999997E-3</v>
      </c>
      <c r="L8">
        <v>1.2999999999999999E-2</v>
      </c>
      <c r="M8">
        <f t="shared" si="1"/>
        <v>-7.4999999999999997E-3</v>
      </c>
      <c r="N8" s="3">
        <v>2.4</v>
      </c>
      <c r="O8">
        <v>142.80000000000001</v>
      </c>
      <c r="P8" s="4" t="s">
        <v>50</v>
      </c>
      <c r="Q8" s="2">
        <v>486000000</v>
      </c>
      <c r="R8" s="4" t="s">
        <v>50</v>
      </c>
      <c r="S8" s="3">
        <f t="shared" si="3"/>
        <v>-0.42285831480811598</v>
      </c>
      <c r="T8" s="3">
        <f t="shared" si="2"/>
        <v>-0.40708997948055192</v>
      </c>
    </row>
    <row r="9" spans="1:23" x14ac:dyDescent="0.25">
      <c r="A9" s="26">
        <v>6</v>
      </c>
      <c r="B9" s="8" t="s">
        <v>38</v>
      </c>
      <c r="C9" s="8" t="s">
        <v>39</v>
      </c>
      <c r="D9" s="2">
        <v>448000000</v>
      </c>
      <c r="E9" s="2">
        <v>523000000</v>
      </c>
      <c r="F9">
        <v>2E-3</v>
      </c>
      <c r="G9">
        <v>5.0000000000000001E-3</v>
      </c>
      <c r="H9">
        <v>1.2999999999999999E-2</v>
      </c>
      <c r="I9">
        <f t="shared" si="0"/>
        <v>-7.4999999999999997E-3</v>
      </c>
      <c r="J9" s="9" t="s">
        <v>43</v>
      </c>
      <c r="K9">
        <v>5.0000000000000001E-3</v>
      </c>
      <c r="L9" s="7">
        <f xml:space="preserve"> 0.013*1.5</f>
        <v>1.95E-2</v>
      </c>
      <c r="M9">
        <f t="shared" si="1"/>
        <v>-1.0749999999999999E-2</v>
      </c>
      <c r="N9" s="3">
        <v>2.4</v>
      </c>
      <c r="O9">
        <v>195.5</v>
      </c>
      <c r="P9" s="4" t="s">
        <v>50</v>
      </c>
      <c r="Q9" s="2">
        <v>356000000</v>
      </c>
      <c r="R9" s="4" t="s">
        <v>50</v>
      </c>
      <c r="S9" s="3">
        <f t="shared" si="3"/>
        <v>-0.21210432864254036</v>
      </c>
      <c r="T9" s="3">
        <f t="shared" si="2"/>
        <v>-0.19057789333580977</v>
      </c>
    </row>
    <row r="10" spans="1:23" x14ac:dyDescent="0.25">
      <c r="A10" s="26">
        <v>7</v>
      </c>
      <c r="B10" s="8" t="s">
        <v>38</v>
      </c>
      <c r="C10" s="8" t="s">
        <v>39</v>
      </c>
      <c r="D10" s="2">
        <v>448000000</v>
      </c>
      <c r="E10" s="2">
        <v>523000000</v>
      </c>
      <c r="F10">
        <v>2E-3</v>
      </c>
      <c r="G10">
        <v>5.0000000000000001E-3</v>
      </c>
      <c r="H10">
        <v>1.2999999999999999E-2</v>
      </c>
      <c r="I10">
        <f t="shared" si="0"/>
        <v>-7.4999999999999997E-3</v>
      </c>
      <c r="J10" s="21" t="s">
        <v>53</v>
      </c>
      <c r="K10">
        <v>5.0000000000000001E-3</v>
      </c>
      <c r="L10">
        <v>1.2999999999999999E-2</v>
      </c>
      <c r="M10">
        <f t="shared" si="1"/>
        <v>-7.4999999999999997E-3</v>
      </c>
      <c r="N10" s="3">
        <v>1.86</v>
      </c>
      <c r="O10">
        <v>101</v>
      </c>
      <c r="P10" s="4" t="s">
        <v>50</v>
      </c>
      <c r="Q10" s="2">
        <v>716000000</v>
      </c>
      <c r="R10" s="4" t="s">
        <v>50</v>
      </c>
      <c r="S10" s="3">
        <f t="shared" si="3"/>
        <v>-0.60825299021891666</v>
      </c>
      <c r="T10" s="3">
        <f t="shared" si="2"/>
        <v>-0.59754990227311211</v>
      </c>
    </row>
    <row r="11" spans="1:23" s="23" customFormat="1" x14ac:dyDescent="0.25">
      <c r="A11" s="26">
        <v>11</v>
      </c>
      <c r="B11" s="22" t="s">
        <v>51</v>
      </c>
      <c r="C11" s="8" t="s">
        <v>39</v>
      </c>
      <c r="D11" s="2">
        <v>448000000</v>
      </c>
      <c r="E11" s="2">
        <v>523000000</v>
      </c>
      <c r="F11">
        <v>2E-3</v>
      </c>
      <c r="G11">
        <v>5.0000000000000001E-3</v>
      </c>
      <c r="H11">
        <v>1.2999999999999999E-2</v>
      </c>
      <c r="I11">
        <f>-(F11+H11)/2</f>
        <v>-7.4999999999999997E-3</v>
      </c>
      <c r="J11" s="9" t="s">
        <v>43</v>
      </c>
      <c r="K11">
        <v>5.0000000000000001E-3</v>
      </c>
      <c r="L11">
        <v>1.2999999999999999E-2</v>
      </c>
      <c r="M11">
        <f>-(F11+L11)/2</f>
        <v>-7.4999999999999997E-3</v>
      </c>
      <c r="N11" s="3">
        <v>2.65</v>
      </c>
      <c r="O11">
        <v>113</v>
      </c>
      <c r="P11" s="4" t="s">
        <v>50</v>
      </c>
      <c r="Q11" s="2">
        <v>412000000</v>
      </c>
      <c r="R11" s="4" t="s">
        <v>50</v>
      </c>
      <c r="S11" s="3">
        <f xml:space="preserve"> D11/( MAX(P11:R11)*1.1*1.2*1.1*1.1 ) - 1</f>
        <v>-0.31919694416685507</v>
      </c>
      <c r="T11" s="3">
        <f xml:space="preserve"> E11/( MAX(P11:R11)*1.1*1.2*1.1*1.25 ) - 1</f>
        <v>-0.30059643210569953</v>
      </c>
    </row>
    <row r="15" spans="1:23" x14ac:dyDescent="0.25">
      <c r="A15" s="26">
        <v>8</v>
      </c>
      <c r="B15" s="8" t="s">
        <v>38</v>
      </c>
      <c r="C15" s="8" t="s">
        <v>39</v>
      </c>
      <c r="D15" s="2">
        <v>448000000</v>
      </c>
      <c r="E15" s="2">
        <v>523000000</v>
      </c>
      <c r="F15" s="23">
        <v>2E-3</v>
      </c>
      <c r="G15" s="23">
        <v>5.0000000000000001E-3</v>
      </c>
      <c r="H15" s="23">
        <v>1.2999999999999999E-2</v>
      </c>
      <c r="I15" s="23">
        <f t="shared" ref="I15:I17" si="4">-(F15+H15)/2</f>
        <v>-7.4999999999999997E-3</v>
      </c>
      <c r="J15" s="21" t="s">
        <v>53</v>
      </c>
      <c r="K15" s="7">
        <v>0.01</v>
      </c>
      <c r="L15" s="23">
        <v>1.2999999999999999E-2</v>
      </c>
      <c r="M15" s="23">
        <f t="shared" ref="M15:M17" si="5">-(F15+L15)/2</f>
        <v>-7.4999999999999997E-3</v>
      </c>
      <c r="N15" s="3">
        <v>2.0499999999999998</v>
      </c>
      <c r="O15" s="23">
        <v>120</v>
      </c>
      <c r="P15" s="4" t="s">
        <v>50</v>
      </c>
      <c r="Q15" s="2">
        <v>466000000</v>
      </c>
      <c r="R15" s="4" t="s">
        <v>50</v>
      </c>
      <c r="S15" s="3">
        <f t="shared" ref="S15:S17" si="6" xml:space="preserve"> D15/( MAX(P15:R15)*1.1*1.2*1.1*1.1 ) - 1</f>
        <v>-0.39808828540073893</v>
      </c>
      <c r="T15" s="3">
        <f t="shared" ref="T15:T17" si="7" xml:space="preserve"> E15/( MAX(P15:R15)*1.1*1.2*1.1*1.25 ) - 1</f>
        <v>-0.38164319748400899</v>
      </c>
    </row>
    <row r="16" spans="1:23" s="24" customFormat="1" x14ac:dyDescent="0.25">
      <c r="A16" s="26">
        <v>9</v>
      </c>
      <c r="B16" s="8" t="s">
        <v>38</v>
      </c>
      <c r="C16" s="8" t="s">
        <v>39</v>
      </c>
      <c r="D16" s="2">
        <v>448000000</v>
      </c>
      <c r="E16" s="2">
        <v>523000000</v>
      </c>
      <c r="F16" s="24">
        <v>2E-3</v>
      </c>
      <c r="G16" s="24">
        <v>5.0000000000000001E-3</v>
      </c>
      <c r="H16" s="24">
        <v>1.2999999999999999E-2</v>
      </c>
      <c r="I16" s="24">
        <f t="shared" si="4"/>
        <v>-7.4999999999999997E-3</v>
      </c>
      <c r="J16" s="21" t="s">
        <v>53</v>
      </c>
      <c r="K16" s="24">
        <v>5.0000000000000001E-3</v>
      </c>
      <c r="L16" s="7">
        <v>1.95E-2</v>
      </c>
      <c r="M16" s="24">
        <f t="shared" si="5"/>
        <v>-1.0749999999999999E-2</v>
      </c>
      <c r="N16" s="3">
        <v>1.98</v>
      </c>
      <c r="O16" s="24">
        <v>154</v>
      </c>
      <c r="P16" s="4" t="s">
        <v>50</v>
      </c>
      <c r="Q16" s="2">
        <v>404000000</v>
      </c>
      <c r="R16" s="4" t="s">
        <v>50</v>
      </c>
      <c r="S16" s="3">
        <f t="shared" si="6"/>
        <v>-0.30571569553649602</v>
      </c>
      <c r="T16" s="3">
        <f t="shared" si="7"/>
        <v>-0.28674685650383236</v>
      </c>
    </row>
    <row r="17" spans="1:20" s="24" customFormat="1" x14ac:dyDescent="0.25">
      <c r="A17" s="26">
        <v>10</v>
      </c>
      <c r="B17" s="8" t="s">
        <v>38</v>
      </c>
      <c r="C17" s="8" t="s">
        <v>39</v>
      </c>
      <c r="D17" s="2">
        <v>448000000</v>
      </c>
      <c r="E17" s="2">
        <v>523000000</v>
      </c>
      <c r="F17" s="24">
        <v>2E-3</v>
      </c>
      <c r="G17" s="24">
        <v>5.0000000000000001E-3</v>
      </c>
      <c r="H17" s="24">
        <v>1.2999999999999999E-2</v>
      </c>
      <c r="I17" s="24">
        <f t="shared" si="4"/>
        <v>-7.4999999999999997E-3</v>
      </c>
      <c r="J17" s="21" t="s">
        <v>54</v>
      </c>
      <c r="K17" s="24">
        <v>5.0000000000000001E-3</v>
      </c>
      <c r="L17" s="24">
        <v>1.2999999999999999E-2</v>
      </c>
      <c r="M17" s="24">
        <f t="shared" si="5"/>
        <v>-7.4999999999999997E-3</v>
      </c>
      <c r="N17" s="3">
        <v>1.98</v>
      </c>
      <c r="O17" s="24">
        <v>112</v>
      </c>
      <c r="P17" s="4" t="s">
        <v>50</v>
      </c>
      <c r="Q17" s="2">
        <v>578000000</v>
      </c>
      <c r="R17" s="4" t="s">
        <v>50</v>
      </c>
      <c r="S17" s="3">
        <f t="shared" si="6"/>
        <v>-0.51472169722620131</v>
      </c>
      <c r="T17" s="3">
        <f t="shared" si="7"/>
        <v>-0.50146320073970285</v>
      </c>
    </row>
    <row r="19" spans="1:20" x14ac:dyDescent="0.25">
      <c r="A19" s="5"/>
    </row>
    <row r="20" spans="1:20" x14ac:dyDescent="0.25"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2" spans="1:20" s="27" customFormat="1" x14ac:dyDescent="0.25"/>
    <row r="23" spans="1:20" s="27" customFormat="1" x14ac:dyDescent="0.25"/>
    <row r="24" spans="1:20" s="27" customFormat="1" x14ac:dyDescent="0.25"/>
    <row r="25" spans="1:20" s="27" customFormat="1" x14ac:dyDescent="0.25"/>
    <row r="26" spans="1:20" s="27" customFormat="1" x14ac:dyDescent="0.25"/>
    <row r="27" spans="1:20" s="27" customFormat="1" x14ac:dyDescent="0.25"/>
  </sheetData>
  <mergeCells count="7">
    <mergeCell ref="E20:F20"/>
    <mergeCell ref="G20:J20"/>
    <mergeCell ref="K20:O20"/>
    <mergeCell ref="G1:I1"/>
    <mergeCell ref="C1:E1"/>
    <mergeCell ref="N1:T1"/>
    <mergeCell ref="J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8</v>
      </c>
    </row>
    <row r="3" spans="1:3" x14ac:dyDescent="0.25">
      <c r="A3" t="s">
        <v>0</v>
      </c>
    </row>
    <row r="4" spans="1:3" x14ac:dyDescent="0.25">
      <c r="A4" t="s">
        <v>2</v>
      </c>
      <c r="B4">
        <v>2000</v>
      </c>
      <c r="C4">
        <v>2000</v>
      </c>
    </row>
    <row r="5" spans="1:3" x14ac:dyDescent="0.25">
      <c r="A5" t="s">
        <v>5</v>
      </c>
      <c r="B5">
        <v>1000</v>
      </c>
      <c r="C5">
        <v>1000</v>
      </c>
    </row>
    <row r="8" spans="1:3" x14ac:dyDescent="0.25">
      <c r="A8" t="s">
        <v>11</v>
      </c>
    </row>
    <row r="11" spans="1:3" x14ac:dyDescent="0.25">
      <c r="A11" t="s">
        <v>12</v>
      </c>
    </row>
    <row r="14" spans="1:3" x14ac:dyDescent="0.25">
      <c r="A14" t="s">
        <v>8</v>
      </c>
    </row>
    <row r="15" spans="1:3" x14ac:dyDescent="0.25">
      <c r="A15" t="s">
        <v>13</v>
      </c>
      <c r="B15" t="s">
        <v>18</v>
      </c>
    </row>
    <row r="16" spans="1:3" x14ac:dyDescent="0.25">
      <c r="A16" t="s">
        <v>14</v>
      </c>
      <c r="B16" t="s">
        <v>19</v>
      </c>
    </row>
    <row r="17" spans="1:4" x14ac:dyDescent="0.25">
      <c r="A17" t="s">
        <v>15</v>
      </c>
      <c r="B17" t="s">
        <v>20</v>
      </c>
      <c r="C17" t="s">
        <v>21</v>
      </c>
      <c r="D17" t="s">
        <v>22</v>
      </c>
    </row>
    <row r="18" spans="1:4" x14ac:dyDescent="0.25">
      <c r="A18" t="s">
        <v>16</v>
      </c>
      <c r="B18" t="s">
        <v>24</v>
      </c>
    </row>
    <row r="19" spans="1:4" x14ac:dyDescent="0.25">
      <c r="A19" t="s">
        <v>17</v>
      </c>
      <c r="B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2021-05-18T16:00:39Z</dcterms:modified>
</cp:coreProperties>
</file>