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EUE\Practica_2\BA\BA_Estudio\Optimizacion\"/>
    </mc:Choice>
  </mc:AlternateContent>
  <xr:revisionPtr revIDLastSave="0" documentId="13_ncr:1_{7B319B9A-BDF5-414E-BEDE-2319BFF4FD72}" xr6:coauthVersionLast="46" xr6:coauthVersionMax="46" xr10:uidLastSave="{00000000-0000-0000-0000-000000000000}"/>
  <bookViews>
    <workbookView xWindow="-28920" yWindow="-120" windowWidth="29040" windowHeight="16440" xr2:uid="{5C4F7E80-8C79-4120-8B9D-E7CA74F5DB21}"/>
  </bookViews>
  <sheets>
    <sheet name="Propiedades" sheetId="1" r:id="rId1"/>
    <sheet name="Malla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S8" i="1"/>
  <c r="M8" i="1"/>
  <c r="H8" i="1"/>
  <c r="I8" i="1" s="1"/>
  <c r="T7" i="1"/>
  <c r="S7" i="1"/>
  <c r="M7" i="1"/>
  <c r="I7" i="1"/>
  <c r="H7" i="1"/>
  <c r="T5" i="1"/>
  <c r="S5" i="1"/>
  <c r="M5" i="1"/>
  <c r="H5" i="1"/>
  <c r="I5" i="1" s="1"/>
  <c r="T6" i="1"/>
  <c r="S6" i="1"/>
  <c r="M6" i="1"/>
  <c r="H6" i="1"/>
  <c r="I6" i="1" s="1"/>
  <c r="T4" i="1"/>
  <c r="S4" i="1"/>
  <c r="M4" i="1"/>
  <c r="H4" i="1"/>
  <c r="I4" i="1" s="1"/>
  <c r="H3" i="1"/>
  <c r="I3" i="1" s="1"/>
  <c r="T3" i="1"/>
  <c r="S3" i="1"/>
  <c r="M3" i="1"/>
</calcChain>
</file>

<file path=xl/sharedStrings.xml><?xml version="1.0" encoding="utf-8"?>
<sst xmlns="http://schemas.openxmlformats.org/spreadsheetml/2006/main" count="76" uniqueCount="46">
  <si>
    <t>2D_Shell</t>
  </si>
  <si>
    <t>Rig_Ext(Rectangular)</t>
  </si>
  <si>
    <t>R_Int (Rectangular)</t>
  </si>
  <si>
    <t>BA_G2_Al_Prop_R</t>
  </si>
  <si>
    <t>Nodo</t>
  </si>
  <si>
    <t>Elemento</t>
  </si>
  <si>
    <t>Elementos 1D</t>
  </si>
  <si>
    <t>RENOMBRADOS</t>
  </si>
  <si>
    <t>Nodos</t>
  </si>
  <si>
    <t>Elementos</t>
  </si>
  <si>
    <t>Punto masa puntual</t>
  </si>
  <si>
    <t>MPC</t>
  </si>
  <si>
    <t>BC</t>
  </si>
  <si>
    <t>Node 1000:1804</t>
  </si>
  <si>
    <t>Elm 1000:1323 2000:2095 3000:3775</t>
  </si>
  <si>
    <t>Punto 100</t>
  </si>
  <si>
    <t>Nodo 1</t>
  </si>
  <si>
    <t>Element 1</t>
  </si>
  <si>
    <t>Node 1012 1021 1035:1059:12 1102 1115 1140 1153 1173 1186 1211 1224 1244 1257 1278 1285:1364</t>
  </si>
  <si>
    <t>ID 2</t>
  </si>
  <si>
    <t>Iteracion</t>
  </si>
  <si>
    <t>Material</t>
  </si>
  <si>
    <t>Geometria</t>
  </si>
  <si>
    <t>W</t>
  </si>
  <si>
    <t>H</t>
  </si>
  <si>
    <t>Rigidizador exterior</t>
  </si>
  <si>
    <t>Seccion</t>
  </si>
  <si>
    <t>Rigidizador interior</t>
  </si>
  <si>
    <t>Placa</t>
  </si>
  <si>
    <t>Espesor</t>
  </si>
  <si>
    <t>MoSy</t>
  </si>
  <si>
    <t>MoSu</t>
  </si>
  <si>
    <t>Resultados</t>
  </si>
  <si>
    <t>G1</t>
  </si>
  <si>
    <t>Al</t>
  </si>
  <si>
    <t>Offset</t>
  </si>
  <si>
    <t>sigma y</t>
  </si>
  <si>
    <t>sigma u</t>
  </si>
  <si>
    <t>Masa [kg]</t>
  </si>
  <si>
    <t>Frecuencia [Hz]</t>
  </si>
  <si>
    <t>sigma Shell</t>
  </si>
  <si>
    <t>sigma Bar max</t>
  </si>
  <si>
    <t>sigma Bar min</t>
  </si>
  <si>
    <t>-</t>
  </si>
  <si>
    <t>I  [t = 2 mm]</t>
  </si>
  <si>
    <t>I  [t = 1,8 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</si>
</sst>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43" fontId="1" fillId="0" borderId="0" applyFont="0" applyFill="0" applyBorder="0" applyAlignment="0" applyProtection="0"/>
    <xf numFmtId="0" fontId="2" fillId="9" borderId="0" applyNumberFormat="0" applyBorder="0" applyAlignment="0" applyProtection="0"/>
    <xf numFmtId="0" fontId="3" fillId="10" borderId="0" applyNumberFormat="0" applyBorder="0" applyAlignment="0" applyProtection="0"/>
  </cellStyleXfs>
  <cellXfs count="32">
    <xf numFmtId="0" fontId="0" fillId="0" borderId="0" xfId="0"/>
    <xf numFmtId="0" fontId="1" fillId="4" borderId="1" xfId="3" applyBorder="1" applyAlignment="1">
      <alignment horizontal="center" vertical="center"/>
    </xf>
    <xf numFmtId="11" fontId="0" fillId="0" borderId="0" xfId="0" applyNumberFormat="1"/>
    <xf numFmtId="43" fontId="0" fillId="0" borderId="0" xfId="8" applyFont="1"/>
    <xf numFmtId="11" fontId="0" fillId="0" borderId="0" xfId="0" applyNumberFormat="1" applyAlignment="1">
      <alignment horizontal="center" vertical="center"/>
    </xf>
    <xf numFmtId="0" fontId="2" fillId="9" borderId="0" xfId="9"/>
    <xf numFmtId="0" fontId="0" fillId="0" borderId="0" xfId="0" applyAlignment="1">
      <alignment horizontal="center" vertical="center"/>
    </xf>
    <xf numFmtId="0" fontId="1" fillId="7" borderId="2" xfId="6" applyBorder="1" applyAlignment="1">
      <alignment horizontal="center" vertical="center"/>
    </xf>
    <xf numFmtId="0" fontId="1" fillId="3" borderId="3" xfId="2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4" borderId="4" xfId="3" applyBorder="1" applyAlignment="1">
      <alignment horizontal="center" vertical="center"/>
    </xf>
    <xf numFmtId="0" fontId="1" fillId="5" borderId="4" xfId="4" applyBorder="1" applyAlignment="1">
      <alignment horizontal="center" vertical="center"/>
    </xf>
    <xf numFmtId="0" fontId="1" fillId="6" borderId="4" xfId="5" applyBorder="1" applyAlignment="1">
      <alignment horizontal="center" vertical="center"/>
    </xf>
    <xf numFmtId="0" fontId="1" fillId="6" borderId="8" xfId="5" applyBorder="1" applyAlignment="1">
      <alignment horizontal="center" vertical="center"/>
    </xf>
    <xf numFmtId="0" fontId="1" fillId="8" borderId="2" xfId="7" applyBorder="1" applyAlignment="1">
      <alignment horizontal="center" vertical="center"/>
    </xf>
    <xf numFmtId="0" fontId="1" fillId="8" borderId="4" xfId="7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0" fillId="0" borderId="0" xfId="0"/>
    <xf numFmtId="0" fontId="0" fillId="0" borderId="0" xfId="0"/>
    <xf numFmtId="0" fontId="3" fillId="10" borderId="0" xfId="10"/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1" fillId="5" borderId="7" xfId="4" applyBorder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8" borderId="9" xfId="7" applyBorder="1" applyAlignment="1">
      <alignment horizontal="center" vertical="center"/>
    </xf>
    <xf numFmtId="0" fontId="1" fillId="8" borderId="10" xfId="7" applyBorder="1" applyAlignment="1">
      <alignment horizontal="center" vertical="center"/>
    </xf>
    <xf numFmtId="0" fontId="1" fillId="6" borderId="9" xfId="5" applyBorder="1" applyAlignment="1">
      <alignment horizontal="center" vertical="center"/>
    </xf>
    <xf numFmtId="0" fontId="1" fillId="6" borderId="10" xfId="5" applyBorder="1" applyAlignment="1">
      <alignment horizontal="center" vertical="center"/>
    </xf>
    <xf numFmtId="0" fontId="1" fillId="6" borderId="11" xfId="5" applyBorder="1" applyAlignment="1">
      <alignment horizontal="center" vertical="center"/>
    </xf>
  </cellXfs>
  <cellStyles count="11">
    <cellStyle name="20% - Énfasis1" xfId="1" builtinId="30"/>
    <cellStyle name="20% - Énfasis2" xfId="3" builtinId="34"/>
    <cellStyle name="20% - Énfasis3" xfId="4" builtinId="38"/>
    <cellStyle name="20% - Énfasis4" xfId="5" builtinId="42"/>
    <cellStyle name="20% - Énfasis5" xfId="6" builtinId="46"/>
    <cellStyle name="20% - Énfasis6" xfId="7" builtinId="50"/>
    <cellStyle name="40% - Énfasis1" xfId="2" builtinId="31"/>
    <cellStyle name="Bueno" xfId="10" builtinId="26"/>
    <cellStyle name="Incorrecto" xfId="9" builtinId="27"/>
    <cellStyle name="Millares" xfId="8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81EE4-180F-4F65-911D-27C4AC2AD661}">
  <dimension ref="A1:U22"/>
  <sheetViews>
    <sheetView tabSelected="1" zoomScale="90" zoomScaleNormal="90" workbookViewId="0">
      <selection activeCell="H8" sqref="H8"/>
    </sheetView>
  </sheetViews>
  <sheetFormatPr baseColWidth="10" defaultRowHeight="15" x14ac:dyDescent="0.25"/>
  <cols>
    <col min="1" max="1" width="11.140625" customWidth="1"/>
    <col min="10" max="10" width="14" customWidth="1"/>
    <col min="15" max="15" width="14.85546875" customWidth="1"/>
    <col min="16" max="16" width="12.7109375" customWidth="1"/>
    <col min="17" max="17" width="15.42578125" customWidth="1"/>
    <col min="18" max="18" width="15.140625" customWidth="1"/>
    <col min="19" max="19" width="11.85546875" bestFit="1" customWidth="1"/>
  </cols>
  <sheetData>
    <row r="1" spans="1:21" ht="15.75" thickBot="1" x14ac:dyDescent="0.3">
      <c r="A1" s="6"/>
      <c r="B1" s="6"/>
      <c r="C1" s="24" t="s">
        <v>21</v>
      </c>
      <c r="D1" s="25"/>
      <c r="E1" s="26"/>
      <c r="F1" s="1" t="s">
        <v>28</v>
      </c>
      <c r="G1" s="21" t="s">
        <v>25</v>
      </c>
      <c r="H1" s="22"/>
      <c r="I1" s="23"/>
      <c r="J1" s="29" t="s">
        <v>27</v>
      </c>
      <c r="K1" s="30"/>
      <c r="L1" s="30"/>
      <c r="M1" s="31"/>
      <c r="N1" s="27" t="s">
        <v>32</v>
      </c>
      <c r="O1" s="28"/>
      <c r="P1" s="28"/>
      <c r="Q1" s="28"/>
      <c r="R1" s="28"/>
      <c r="S1" s="28"/>
      <c r="T1" s="28"/>
    </row>
    <row r="2" spans="1:21" ht="15.75" thickBot="1" x14ac:dyDescent="0.3">
      <c r="A2" s="7" t="s">
        <v>20</v>
      </c>
      <c r="B2" s="8" t="s">
        <v>22</v>
      </c>
      <c r="C2" s="9" t="s">
        <v>21</v>
      </c>
      <c r="D2" s="10" t="s">
        <v>36</v>
      </c>
      <c r="E2" s="10" t="s">
        <v>37</v>
      </c>
      <c r="F2" s="11" t="s">
        <v>29</v>
      </c>
      <c r="G2" s="12" t="s">
        <v>23</v>
      </c>
      <c r="H2" s="12" t="s">
        <v>24</v>
      </c>
      <c r="I2" s="12" t="s">
        <v>35</v>
      </c>
      <c r="J2" s="13" t="s">
        <v>26</v>
      </c>
      <c r="K2" s="13" t="s">
        <v>23</v>
      </c>
      <c r="L2" s="13" t="s">
        <v>24</v>
      </c>
      <c r="M2" s="14" t="s">
        <v>35</v>
      </c>
      <c r="N2" s="15" t="s">
        <v>38</v>
      </c>
      <c r="O2" s="16" t="s">
        <v>39</v>
      </c>
      <c r="P2" s="16" t="s">
        <v>40</v>
      </c>
      <c r="Q2" s="16" t="s">
        <v>41</v>
      </c>
      <c r="R2" s="16" t="s">
        <v>42</v>
      </c>
      <c r="S2" s="16" t="s">
        <v>30</v>
      </c>
      <c r="T2" s="17" t="s">
        <v>31</v>
      </c>
    </row>
    <row r="3" spans="1:21" x14ac:dyDescent="0.25">
      <c r="A3" s="20">
        <v>1</v>
      </c>
      <c r="B3" s="6" t="s">
        <v>33</v>
      </c>
      <c r="C3" s="6" t="s">
        <v>34</v>
      </c>
      <c r="D3" s="2">
        <v>448000000</v>
      </c>
      <c r="E3" s="2">
        <v>523000000</v>
      </c>
      <c r="F3" s="19">
        <v>2E-3</v>
      </c>
      <c r="G3" s="19">
        <v>5.0000000000000001E-3</v>
      </c>
      <c r="H3" s="5">
        <f t="shared" ref="H3" si="0">L3</f>
        <v>0.02</v>
      </c>
      <c r="I3" s="19">
        <f t="shared" ref="I3" si="1">-(F3+H3)/2</f>
        <v>-1.0999999999999999E-2</v>
      </c>
      <c r="J3" s="19" t="s">
        <v>44</v>
      </c>
      <c r="K3" s="19">
        <v>0.01</v>
      </c>
      <c r="L3" s="5">
        <v>0.02</v>
      </c>
      <c r="M3" s="19">
        <f t="shared" ref="M3" si="2">-(F3+L3)/2</f>
        <v>-1.0999999999999999E-2</v>
      </c>
      <c r="N3" s="3">
        <v>2.35</v>
      </c>
      <c r="O3" s="19">
        <v>183</v>
      </c>
      <c r="P3" s="4" t="s">
        <v>43</v>
      </c>
      <c r="Q3" s="2">
        <v>264000000</v>
      </c>
      <c r="R3" s="4" t="s">
        <v>43</v>
      </c>
      <c r="S3" s="3">
        <f t="shared" ref="S3" si="3" xml:space="preserve"> D3/( MAX(P3:R3)*1.1*1.2*1.1*1.1 ) - 1</f>
        <v>6.2465375012331847E-2</v>
      </c>
      <c r="T3" s="3">
        <f t="shared" ref="T3" si="4" xml:space="preserve"> E3/( MAX(P3:R3)*1.1*1.2*1.1*1.25 ) - 1</f>
        <v>9.1493446865347661E-2</v>
      </c>
    </row>
    <row r="4" spans="1:21" s="18" customFormat="1" x14ac:dyDescent="0.25">
      <c r="A4" s="20">
        <v>2</v>
      </c>
      <c r="B4" s="6" t="s">
        <v>33</v>
      </c>
      <c r="C4" s="6" t="s">
        <v>34</v>
      </c>
      <c r="D4" s="2">
        <v>448000000</v>
      </c>
      <c r="E4" s="2">
        <v>523000000</v>
      </c>
      <c r="F4" s="19">
        <v>2E-3</v>
      </c>
      <c r="G4" s="19">
        <v>5.0000000000000001E-3</v>
      </c>
      <c r="H4" s="5">
        <f>L4</f>
        <v>0.02</v>
      </c>
      <c r="I4" s="19">
        <f>-(F4+H4)/2</f>
        <v>-1.0999999999999999E-2</v>
      </c>
      <c r="J4" s="19" t="s">
        <v>44</v>
      </c>
      <c r="K4" s="5">
        <v>8.9999999999999993E-3</v>
      </c>
      <c r="L4" s="5">
        <v>0.02</v>
      </c>
      <c r="M4" s="19">
        <f>-(F4+L4)/2</f>
        <v>-1.0999999999999999E-2</v>
      </c>
      <c r="N4" s="3">
        <v>2.3199999999999998</v>
      </c>
      <c r="O4" s="19">
        <v>179</v>
      </c>
      <c r="P4" s="4" t="s">
        <v>43</v>
      </c>
      <c r="Q4" s="2">
        <v>281000000</v>
      </c>
      <c r="R4" s="4" t="s">
        <v>43</v>
      </c>
      <c r="S4" s="3">
        <f xml:space="preserve"> D4/( MAX(P4:R4)*1.1*1.2*1.1*1.1 ) - 1</f>
        <v>-1.8118896681295071E-3</v>
      </c>
      <c r="T4" s="3">
        <f xml:space="preserve"> E4/( MAX(P4:R4)*1.1*1.2*1.1*1.25 ) - 1</f>
        <v>2.54600354891521E-2</v>
      </c>
    </row>
    <row r="5" spans="1:21" s="19" customFormat="1" x14ac:dyDescent="0.25">
      <c r="A5" s="20">
        <v>3</v>
      </c>
      <c r="B5" s="6" t="s">
        <v>33</v>
      </c>
      <c r="C5" s="6" t="s">
        <v>34</v>
      </c>
      <c r="D5" s="2">
        <v>448000000</v>
      </c>
      <c r="E5" s="2">
        <v>523000000</v>
      </c>
      <c r="F5" s="19">
        <v>2E-3</v>
      </c>
      <c r="G5" s="19">
        <v>5.0000000000000001E-3</v>
      </c>
      <c r="H5" s="5">
        <f>L5</f>
        <v>1.7999999999999999E-2</v>
      </c>
      <c r="I5" s="19">
        <f t="shared" ref="I5" si="5">-(F5+H5)/2</f>
        <v>-9.9999999999999985E-3</v>
      </c>
      <c r="J5" s="19" t="s">
        <v>44</v>
      </c>
      <c r="K5" s="19">
        <v>0.01</v>
      </c>
      <c r="L5" s="5">
        <v>1.7999999999999999E-2</v>
      </c>
      <c r="M5" s="19">
        <f t="shared" ref="M5" si="6">-(F5+L5)/2</f>
        <v>-9.9999999999999985E-3</v>
      </c>
      <c r="N5" s="3">
        <v>2.27</v>
      </c>
      <c r="O5" s="19">
        <v>165</v>
      </c>
      <c r="P5" s="4" t="s">
        <v>43</v>
      </c>
      <c r="Q5" s="2">
        <v>305000000</v>
      </c>
      <c r="R5" s="4" t="s">
        <v>43</v>
      </c>
      <c r="S5" s="3">
        <f t="shared" ref="S5" si="7" xml:space="preserve"> D5/( MAX(P5:R5)*1.1*1.2*1.1*1.1 ) - 1</f>
        <v>-8.0357839333588088E-2</v>
      </c>
      <c r="T5" s="3">
        <f t="shared" ref="T5" si="8" xml:space="preserve"> E5/( MAX(P5:R5)*1.1*1.2*1.1*1.25 ) - 1</f>
        <v>-5.5231901729666411E-2</v>
      </c>
    </row>
    <row r="6" spans="1:21" s="19" customFormat="1" x14ac:dyDescent="0.25">
      <c r="A6" s="20">
        <v>4</v>
      </c>
      <c r="B6" s="6" t="s">
        <v>33</v>
      </c>
      <c r="C6" s="6" t="s">
        <v>34</v>
      </c>
      <c r="D6" s="2">
        <v>448000000</v>
      </c>
      <c r="E6" s="2">
        <v>523000000</v>
      </c>
      <c r="F6" s="19">
        <v>2E-3</v>
      </c>
      <c r="G6" s="19">
        <v>5.0000000000000001E-3</v>
      </c>
      <c r="H6" s="5">
        <f t="shared" ref="H6" si="9">L6</f>
        <v>0.02</v>
      </c>
      <c r="I6" s="19">
        <f t="shared" ref="I6:I7" si="10">-(F6+H6)/2</f>
        <v>-1.0999999999999999E-2</v>
      </c>
      <c r="J6" s="5" t="s">
        <v>45</v>
      </c>
      <c r="K6" s="19">
        <v>0.01</v>
      </c>
      <c r="L6" s="5">
        <v>0.02</v>
      </c>
      <c r="M6" s="19">
        <f t="shared" ref="M6:M7" si="11">-(F6+L6)/2</f>
        <v>-1.0999999999999999E-2</v>
      </c>
      <c r="N6" s="3">
        <v>2.29</v>
      </c>
      <c r="O6" s="19">
        <v>176</v>
      </c>
      <c r="P6" s="4" t="s">
        <v>43</v>
      </c>
      <c r="Q6" s="2">
        <v>284000000</v>
      </c>
      <c r="R6" s="4" t="s">
        <v>43</v>
      </c>
      <c r="S6" s="3">
        <f t="shared" ref="S6:S7" si="12" xml:space="preserve"> D6/( MAX(P6:R6)*1.1*1.2*1.1*1.1 ) - 1</f>
        <v>-1.235613027022664E-2</v>
      </c>
      <c r="T6" s="3">
        <f t="shared" ref="T6:T7" si="13" xml:space="preserve"> E6/( MAX(P6:R6)*1.1*1.2*1.1*1.25 ) - 1</f>
        <v>1.4627711170604796E-2</v>
      </c>
    </row>
    <row r="7" spans="1:21" s="19" customFormat="1" x14ac:dyDescent="0.25">
      <c r="A7" s="20">
        <v>5</v>
      </c>
      <c r="B7" s="6" t="s">
        <v>33</v>
      </c>
      <c r="C7" s="6" t="s">
        <v>34</v>
      </c>
      <c r="D7" s="2">
        <v>448000000</v>
      </c>
      <c r="E7" s="2">
        <v>523000000</v>
      </c>
      <c r="F7" s="19">
        <v>2E-3</v>
      </c>
      <c r="G7" s="19">
        <v>5.0000000000000001E-3</v>
      </c>
      <c r="H7" s="5">
        <f>L7</f>
        <v>1.7999999999999999E-2</v>
      </c>
      <c r="I7" s="19">
        <f t="shared" si="10"/>
        <v>-9.9999999999999985E-3</v>
      </c>
      <c r="J7" s="19" t="s">
        <v>44</v>
      </c>
      <c r="K7" s="19">
        <v>1.2E-2</v>
      </c>
      <c r="L7" s="5">
        <v>1.7999999999999999E-2</v>
      </c>
      <c r="M7" s="19">
        <f t="shared" si="11"/>
        <v>-9.9999999999999985E-3</v>
      </c>
      <c r="N7" s="3">
        <v>2.37</v>
      </c>
      <c r="O7" s="19">
        <v>171</v>
      </c>
      <c r="P7" s="4" t="s">
        <v>43</v>
      </c>
      <c r="Q7" s="2">
        <v>271000000</v>
      </c>
      <c r="R7" s="4" t="s">
        <v>43</v>
      </c>
      <c r="S7" s="3">
        <f t="shared" si="12"/>
        <v>3.5021619938212512E-2</v>
      </c>
      <c r="T7" s="3">
        <f t="shared" si="13"/>
        <v>6.3299889197238945E-2</v>
      </c>
    </row>
    <row r="8" spans="1:21" s="19" customFormat="1" x14ac:dyDescent="0.25">
      <c r="A8" s="20">
        <v>6</v>
      </c>
      <c r="B8" s="6" t="s">
        <v>33</v>
      </c>
      <c r="C8" s="6" t="s">
        <v>34</v>
      </c>
      <c r="D8" s="2">
        <v>448000000</v>
      </c>
      <c r="E8" s="2">
        <v>523000000</v>
      </c>
      <c r="F8" s="19">
        <v>2E-3</v>
      </c>
      <c r="G8" s="19">
        <v>2E-3</v>
      </c>
      <c r="H8" s="5">
        <f>L8</f>
        <v>1.7999999999999999E-2</v>
      </c>
      <c r="I8" s="19">
        <f t="shared" ref="I8" si="14">-(F8+H8)/2</f>
        <v>-9.9999999999999985E-3</v>
      </c>
      <c r="J8" s="19" t="s">
        <v>44</v>
      </c>
      <c r="K8" s="19">
        <v>1.2E-2</v>
      </c>
      <c r="L8" s="5">
        <v>1.7999999999999999E-2</v>
      </c>
      <c r="M8" s="19">
        <f t="shared" ref="M8" si="15">-(F8+L8)/2</f>
        <v>-9.9999999999999985E-3</v>
      </c>
      <c r="N8" s="3">
        <v>2.0699999999999998</v>
      </c>
      <c r="O8" s="19">
        <v>168</v>
      </c>
      <c r="P8" s="4" t="s">
        <v>43</v>
      </c>
      <c r="Q8" s="2">
        <v>279000000</v>
      </c>
      <c r="R8" s="4" t="s">
        <v>43</v>
      </c>
      <c r="S8" s="3">
        <f t="shared" ref="S8" si="16" xml:space="preserve"> D8/( MAX(P8:R8)*1.1*1.2*1.1*1.1 ) - 1</f>
        <v>5.3435806568302713E-3</v>
      </c>
      <c r="T8" s="3">
        <f t="shared" ref="T8" si="17" xml:space="preserve"> E8/( MAX(P8:R8)*1.1*1.2*1.1*1.25 ) - 1</f>
        <v>3.2811003485490264E-2</v>
      </c>
    </row>
    <row r="9" spans="1:21" s="19" customFormat="1" x14ac:dyDescent="0.25"/>
    <row r="10" spans="1:21" x14ac:dyDescent="0.25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</row>
    <row r="11" spans="1:21" s="19" customFormat="1" x14ac:dyDescent="0.25"/>
    <row r="12" spans="1:21" x14ac:dyDescent="0.25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</row>
    <row r="13" spans="1:21" x14ac:dyDescent="0.25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</row>
    <row r="14" spans="1:2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</row>
    <row r="15" spans="1:21" s="19" customFormat="1" x14ac:dyDescent="0.25"/>
    <row r="16" spans="1:2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</row>
    <row r="17" spans="1:21" s="18" customForma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s="19" customFormat="1" x14ac:dyDescent="0.25"/>
    <row r="19" spans="1:2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0" spans="1:21" s="19" customFormat="1" x14ac:dyDescent="0.25"/>
    <row r="21" spans="1:21" s="19" customFormat="1" x14ac:dyDescent="0.25"/>
    <row r="22" spans="1:21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</sheetData>
  <mergeCells count="4">
    <mergeCell ref="G1:I1"/>
    <mergeCell ref="C1:E1"/>
    <mergeCell ref="N1:T1"/>
    <mergeCell ref="J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06D5-CCC6-4595-B7F5-E1A22E0C3CC9}">
  <dimension ref="A1:D19"/>
  <sheetViews>
    <sheetView workbookViewId="0">
      <selection activeCell="B18" sqref="B18"/>
    </sheetView>
  </sheetViews>
  <sheetFormatPr baseColWidth="10" defaultRowHeight="15" x14ac:dyDescent="0.25"/>
  <cols>
    <col min="1" max="1" width="35.42578125" customWidth="1"/>
  </cols>
  <sheetData>
    <row r="1" spans="1:3" x14ac:dyDescent="0.25">
      <c r="B1" t="s">
        <v>4</v>
      </c>
      <c r="C1" t="s">
        <v>5</v>
      </c>
    </row>
    <row r="2" spans="1:3" x14ac:dyDescent="0.25">
      <c r="A2" t="s">
        <v>3</v>
      </c>
    </row>
    <row r="3" spans="1:3" x14ac:dyDescent="0.25">
      <c r="A3" t="s">
        <v>0</v>
      </c>
    </row>
    <row r="4" spans="1:3" x14ac:dyDescent="0.25">
      <c r="A4" t="s">
        <v>1</v>
      </c>
      <c r="B4">
        <v>2000</v>
      </c>
      <c r="C4">
        <v>2000</v>
      </c>
    </row>
    <row r="5" spans="1:3" x14ac:dyDescent="0.25">
      <c r="A5" t="s">
        <v>2</v>
      </c>
      <c r="B5">
        <v>1000</v>
      </c>
      <c r="C5">
        <v>1000</v>
      </c>
    </row>
    <row r="8" spans="1:3" x14ac:dyDescent="0.25">
      <c r="A8" t="s">
        <v>6</v>
      </c>
    </row>
    <row r="11" spans="1:3" x14ac:dyDescent="0.25">
      <c r="A11" t="s">
        <v>7</v>
      </c>
    </row>
    <row r="14" spans="1:3" x14ac:dyDescent="0.25">
      <c r="A14" t="s">
        <v>3</v>
      </c>
    </row>
    <row r="15" spans="1:3" x14ac:dyDescent="0.25">
      <c r="A15" t="s">
        <v>8</v>
      </c>
      <c r="B15" t="s">
        <v>13</v>
      </c>
    </row>
    <row r="16" spans="1:3" x14ac:dyDescent="0.25">
      <c r="A16" t="s">
        <v>9</v>
      </c>
      <c r="B16" t="s">
        <v>14</v>
      </c>
    </row>
    <row r="17" spans="1:4" x14ac:dyDescent="0.25">
      <c r="A17" t="s">
        <v>10</v>
      </c>
      <c r="B17" t="s">
        <v>15</v>
      </c>
      <c r="C17" t="s">
        <v>16</v>
      </c>
      <c r="D17" t="s">
        <v>17</v>
      </c>
    </row>
    <row r="18" spans="1:4" x14ac:dyDescent="0.25">
      <c r="A18" t="s">
        <v>11</v>
      </c>
      <c r="B18" t="s">
        <v>19</v>
      </c>
    </row>
    <row r="19" spans="1:4" x14ac:dyDescent="0.25">
      <c r="A19" t="s">
        <v>12</v>
      </c>
      <c r="B1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Propiedades</vt:lpstr>
      <vt:lpstr>Mallado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Elena Piqueras</dc:creator>
  <cp:lastModifiedBy>Daniel del Rio</cp:lastModifiedBy>
  <dcterms:created xsi:type="dcterms:W3CDTF">2021-04-24T14:23:33Z</dcterms:created>
  <dcterms:modified xsi:type="dcterms:W3CDTF">2021-05-18T19:32:55Z</dcterms:modified>
</cp:coreProperties>
</file>