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"/>
    </mc:Choice>
  </mc:AlternateContent>
  <xr:revisionPtr revIDLastSave="0" documentId="13_ncr:1_{CF692E35-4A86-439A-AA5E-837A2E2A05DA}" xr6:coauthVersionLast="46" xr6:coauthVersionMax="46" xr10:uidLastSave="{00000000-0000-0000-0000-000000000000}"/>
  <bookViews>
    <workbookView xWindow="-120" yWindow="-120" windowWidth="29040" windowHeight="15840" activeTab="1" xr2:uid="{FF95983B-251D-43E2-95FA-C41CB2890000}"/>
  </bookViews>
  <sheets>
    <sheet name="Rectangular" sheetId="1" r:id="rId1"/>
    <sheet name="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M15" i="1"/>
  <c r="I15" i="1"/>
  <c r="M14" i="1"/>
  <c r="I14" i="1"/>
  <c r="M13" i="1"/>
  <c r="I13" i="1"/>
  <c r="M12" i="1"/>
  <c r="I12" i="1"/>
  <c r="M11" i="1"/>
  <c r="I11" i="1"/>
  <c r="U6" i="2"/>
  <c r="T6" i="2"/>
  <c r="M6" i="2"/>
  <c r="I6" i="2"/>
  <c r="U5" i="2"/>
  <c r="T5" i="2"/>
  <c r="M5" i="2"/>
  <c r="I5" i="2"/>
  <c r="U4" i="2"/>
  <c r="T4" i="2"/>
  <c r="M4" i="2"/>
  <c r="I4" i="2"/>
  <c r="U3" i="2"/>
  <c r="T3" i="2"/>
  <c r="O3" i="2"/>
  <c r="M3" i="2"/>
  <c r="I3" i="2"/>
  <c r="U6" i="1"/>
  <c r="T6" i="1"/>
  <c r="M6" i="1"/>
  <c r="I6" i="1"/>
  <c r="U5" i="1"/>
  <c r="T5" i="1"/>
  <c r="M5" i="1"/>
  <c r="I5" i="1"/>
  <c r="T3" i="1"/>
  <c r="U3" i="1"/>
  <c r="T4" i="1"/>
  <c r="U4" i="1"/>
  <c r="O3" i="1"/>
  <c r="W2" i="1"/>
  <c r="M4" i="1"/>
  <c r="I4" i="1"/>
  <c r="M3" i="1"/>
  <c r="I3" i="1"/>
</calcChain>
</file>

<file path=xl/sharedStrings.xml><?xml version="1.0" encoding="utf-8"?>
<sst xmlns="http://schemas.openxmlformats.org/spreadsheetml/2006/main" count="102" uniqueCount="37">
  <si>
    <t>Material</t>
  </si>
  <si>
    <t>Placa</t>
  </si>
  <si>
    <t>Rigidizador exterior</t>
  </si>
  <si>
    <t>Resultados</t>
  </si>
  <si>
    <t>Iteracion</t>
  </si>
  <si>
    <t>Geometria</t>
  </si>
  <si>
    <t>sigma y</t>
  </si>
  <si>
    <t>sigma u</t>
  </si>
  <si>
    <t>Espesor</t>
  </si>
  <si>
    <t>W</t>
  </si>
  <si>
    <t>H</t>
  </si>
  <si>
    <t>Offset</t>
  </si>
  <si>
    <t>Seccion</t>
  </si>
  <si>
    <t>Frecuencia [Hz]</t>
  </si>
  <si>
    <t>sigma Shell</t>
  </si>
  <si>
    <t>sigma Bar max</t>
  </si>
  <si>
    <t>sigma Bar min</t>
  </si>
  <si>
    <t>MoSy</t>
  </si>
  <si>
    <t>MoSu</t>
  </si>
  <si>
    <t>Ref</t>
  </si>
  <si>
    <t>G1</t>
  </si>
  <si>
    <t>Al</t>
  </si>
  <si>
    <t>Rect</t>
  </si>
  <si>
    <t>Ti</t>
  </si>
  <si>
    <t>Masa Total [kg]</t>
  </si>
  <si>
    <t>Masa Estrucutra [kg]</t>
  </si>
  <si>
    <t>Masa 2 [kg]</t>
  </si>
  <si>
    <t>G2</t>
  </si>
  <si>
    <t>Rigidizador interior Rectangular</t>
  </si>
  <si>
    <t>Rigidizador interior I</t>
  </si>
  <si>
    <t>t</t>
  </si>
  <si>
    <t>It2</t>
  </si>
  <si>
    <t>It3</t>
  </si>
  <si>
    <t>it4</t>
  </si>
  <si>
    <t>it5</t>
  </si>
  <si>
    <t>it6</t>
  </si>
  <si>
    <t>Masa1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</si>
</sst>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2">
    <xf numFmtId="0" fontId="0" fillId="0" borderId="0" xfId="0"/>
    <xf numFmtId="0" fontId="1" fillId="5" borderId="4" xfId="5" applyBorder="1" applyAlignment="1">
      <alignment horizontal="center" vertical="center"/>
    </xf>
    <xf numFmtId="0" fontId="1" fillId="8" borderId="8" xfId="8" applyBorder="1"/>
    <xf numFmtId="0" fontId="1" fillId="4" borderId="9" xfId="4" applyBorder="1"/>
    <xf numFmtId="0" fontId="1" fillId="3" borderId="8" xfId="3" applyBorder="1"/>
    <xf numFmtId="0" fontId="1" fillId="3" borderId="10" xfId="3" applyBorder="1"/>
    <xf numFmtId="0" fontId="1" fillId="5" borderId="10" xfId="5" applyBorder="1"/>
    <xf numFmtId="0" fontId="1" fillId="6" borderId="10" xfId="6" applyBorder="1"/>
    <xf numFmtId="0" fontId="1" fillId="7" borderId="10" xfId="7" applyBorder="1"/>
    <xf numFmtId="0" fontId="1" fillId="7" borderId="11" xfId="7" applyBorder="1"/>
    <xf numFmtId="0" fontId="1" fillId="9" borderId="8" xfId="9" applyBorder="1"/>
    <xf numFmtId="0" fontId="1" fillId="9" borderId="10" xfId="9" applyBorder="1"/>
    <xf numFmtId="0" fontId="1" fillId="9" borderId="9" xfId="9" applyBorder="1"/>
    <xf numFmtId="11" fontId="0" fillId="0" borderId="0" xfId="0" applyNumberFormat="1"/>
    <xf numFmtId="43" fontId="0" fillId="0" borderId="0" xfId="1" applyFont="1"/>
    <xf numFmtId="0" fontId="2" fillId="2" borderId="0" xfId="2"/>
    <xf numFmtId="43" fontId="1" fillId="0" borderId="0" xfId="1" applyFont="1"/>
    <xf numFmtId="0" fontId="1" fillId="9" borderId="12" xfId="9" applyBorder="1"/>
    <xf numFmtId="2" fontId="0" fillId="0" borderId="0" xfId="1" applyNumberFormat="1" applyFont="1"/>
    <xf numFmtId="0" fontId="1" fillId="3" borderId="1" xfId="3" applyBorder="1" applyAlignment="1">
      <alignment horizontal="center"/>
    </xf>
    <xf numFmtId="0" fontId="1" fillId="3" borderId="2" xfId="3" applyBorder="1" applyAlignment="1">
      <alignment horizontal="center"/>
    </xf>
    <xf numFmtId="0" fontId="1" fillId="3" borderId="3" xfId="3" applyBorder="1" applyAlignment="1">
      <alignment horizontal="center"/>
    </xf>
    <xf numFmtId="0" fontId="1" fillId="6" borderId="1" xfId="6" applyBorder="1" applyAlignment="1">
      <alignment horizontal="center" vertical="center"/>
    </xf>
    <xf numFmtId="0" fontId="1" fillId="6" borderId="2" xfId="6" applyBorder="1" applyAlignment="1">
      <alignment horizontal="center" vertical="center"/>
    </xf>
    <xf numFmtId="0" fontId="1" fillId="6" borderId="3" xfId="6" applyBorder="1" applyAlignment="1">
      <alignment horizontal="center" vertical="center"/>
    </xf>
    <xf numFmtId="0" fontId="1" fillId="7" borderId="1" xfId="7" applyBorder="1" applyAlignment="1">
      <alignment horizontal="center" vertical="center"/>
    </xf>
    <xf numFmtId="0" fontId="1" fillId="7" borderId="2" xfId="7" applyBorder="1" applyAlignment="1">
      <alignment horizontal="center" vertical="center"/>
    </xf>
    <xf numFmtId="0" fontId="1" fillId="7" borderId="3" xfId="7" applyBorder="1" applyAlignment="1">
      <alignment horizontal="center" vertical="center"/>
    </xf>
    <xf numFmtId="0" fontId="1" fillId="9" borderId="5" xfId="9" applyBorder="1" applyAlignment="1">
      <alignment horizontal="center" vertical="center"/>
    </xf>
    <xf numFmtId="0" fontId="1" fillId="9" borderId="6" xfId="9" applyBorder="1" applyAlignment="1">
      <alignment horizontal="center" vertical="center"/>
    </xf>
    <xf numFmtId="0" fontId="1" fillId="9" borderId="7" xfId="9" applyBorder="1" applyAlignment="1">
      <alignment horizontal="center" vertical="center"/>
    </xf>
    <xf numFmtId="0" fontId="0" fillId="0" borderId="0" xfId="0" applyAlignment="1">
      <alignment horizontal="left"/>
    </xf>
  </cellXfs>
  <cellStyles count="10">
    <cellStyle name="20% - Énfasis1" xfId="3" builtinId="30"/>
    <cellStyle name="20% - Énfasis2" xfId="5" builtinId="34"/>
    <cellStyle name="20% - Énfasis3" xfId="6" builtinId="38"/>
    <cellStyle name="20% - Énfasis4" xfId="7" builtinId="42"/>
    <cellStyle name="20% - Énfasis5" xfId="8" builtinId="46"/>
    <cellStyle name="20% - Énfasis6" xfId="9" builtinId="50"/>
    <cellStyle name="40% - Énfasis1" xfId="4" builtinId="31"/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7C73-B547-439B-A801-DFEA02B4BFAF}">
  <dimension ref="A1:W15"/>
  <sheetViews>
    <sheetView workbookViewId="0">
      <selection activeCell="Q26" sqref="Q26"/>
    </sheetView>
  </sheetViews>
  <sheetFormatPr baseColWidth="10" defaultRowHeight="15" x14ac:dyDescent="0.25"/>
  <cols>
    <col min="1" max="2" width="5.5703125" customWidth="1"/>
    <col min="3" max="3" width="8.28515625" customWidth="1"/>
    <col min="4" max="4" width="9.5703125" customWidth="1"/>
    <col min="5" max="5" width="8.5703125" customWidth="1"/>
    <col min="7" max="7" width="8.28515625" customWidth="1"/>
    <col min="8" max="8" width="6.85546875" customWidth="1"/>
    <col min="9" max="9" width="9" customWidth="1"/>
    <col min="10" max="10" width="8.85546875" customWidth="1"/>
    <col min="11" max="11" width="7.42578125" customWidth="1"/>
    <col min="12" max="12" width="7.7109375" customWidth="1"/>
    <col min="13" max="13" width="8.5703125" customWidth="1"/>
    <col min="14" max="14" width="16.7109375" customWidth="1"/>
    <col min="15" max="15" width="18.85546875" customWidth="1"/>
    <col min="16" max="16" width="18.7109375" customWidth="1"/>
    <col min="17" max="17" width="18.42578125" customWidth="1"/>
    <col min="18" max="18" width="16.42578125" customWidth="1"/>
    <col min="19" max="19" width="19.28515625" customWidth="1"/>
  </cols>
  <sheetData>
    <row r="1" spans="1:23" ht="15.75" thickBot="1" x14ac:dyDescent="0.3">
      <c r="C1" s="19" t="s">
        <v>0</v>
      </c>
      <c r="D1" s="20"/>
      <c r="E1" s="21"/>
      <c r="F1" s="1" t="s">
        <v>1</v>
      </c>
      <c r="G1" s="22" t="s">
        <v>2</v>
      </c>
      <c r="H1" s="23"/>
      <c r="I1" s="24"/>
      <c r="J1" s="25" t="s">
        <v>28</v>
      </c>
      <c r="K1" s="26"/>
      <c r="L1" s="26"/>
      <c r="M1" s="27"/>
      <c r="N1" s="28" t="s">
        <v>3</v>
      </c>
      <c r="O1" s="29"/>
      <c r="P1" s="29"/>
      <c r="Q1" s="29"/>
      <c r="R1" s="29"/>
      <c r="S1" s="29"/>
      <c r="T1" s="29"/>
      <c r="U1" s="30"/>
      <c r="V1" t="s">
        <v>36</v>
      </c>
      <c r="W1" t="s">
        <v>26</v>
      </c>
    </row>
    <row r="2" spans="1:23" ht="15.75" thickBot="1" x14ac:dyDescent="0.3">
      <c r="A2" s="2" t="s">
        <v>4</v>
      </c>
      <c r="B2" s="3" t="s">
        <v>5</v>
      </c>
      <c r="C2" s="4" t="s">
        <v>0</v>
      </c>
      <c r="D2" s="5" t="s">
        <v>6</v>
      </c>
      <c r="E2" s="5" t="s">
        <v>7</v>
      </c>
      <c r="F2" s="6" t="s">
        <v>8</v>
      </c>
      <c r="G2" s="7" t="s">
        <v>9</v>
      </c>
      <c r="H2" s="7" t="s">
        <v>10</v>
      </c>
      <c r="I2" s="7" t="s">
        <v>11</v>
      </c>
      <c r="J2" s="8" t="s">
        <v>12</v>
      </c>
      <c r="K2" s="8" t="s">
        <v>9</v>
      </c>
      <c r="L2" s="8" t="s">
        <v>10</v>
      </c>
      <c r="M2" s="9" t="s">
        <v>11</v>
      </c>
      <c r="N2" s="10" t="s">
        <v>24</v>
      </c>
      <c r="O2" s="17" t="s">
        <v>25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2" t="s">
        <v>18</v>
      </c>
      <c r="V2">
        <v>12</v>
      </c>
      <c r="W2">
        <f>12*(2+3.5*0.46)</f>
        <v>43.320000000000007</v>
      </c>
    </row>
    <row r="3" spans="1:23" x14ac:dyDescent="0.25">
      <c r="A3" s="31" t="s">
        <v>19</v>
      </c>
      <c r="B3" t="s">
        <v>20</v>
      </c>
      <c r="C3" t="s">
        <v>21</v>
      </c>
      <c r="D3" s="13">
        <v>448000000</v>
      </c>
      <c r="E3" s="13">
        <v>523000000</v>
      </c>
      <c r="F3">
        <v>2E-3</v>
      </c>
      <c r="G3">
        <v>5.0000000000000001E-3</v>
      </c>
      <c r="H3">
        <v>1.2999999999999999E-2</v>
      </c>
      <c r="I3">
        <f t="shared" ref="I3:I4" si="0">-(F3+H3)/2</f>
        <v>-7.4999999999999997E-3</v>
      </c>
      <c r="J3" t="s">
        <v>22</v>
      </c>
      <c r="K3">
        <v>5.0000000000000001E-3</v>
      </c>
      <c r="L3">
        <v>1.2999999999999999E-2</v>
      </c>
      <c r="M3">
        <f>-(F3+L3)/2</f>
        <v>-7.4999999999999997E-3</v>
      </c>
      <c r="N3" s="18">
        <v>57.971209999999999</v>
      </c>
      <c r="O3" s="14">
        <f>N3-W2</f>
        <v>14.651209999999992</v>
      </c>
      <c r="P3">
        <v>49.88</v>
      </c>
      <c r="Q3" s="13"/>
      <c r="R3" s="13"/>
      <c r="S3" s="13"/>
      <c r="T3" s="14" t="e">
        <f xml:space="preserve"> D3/( MAX(Q3:S3)*1.1*1.2*1.1*1.25 ) - 1</f>
        <v>#DIV/0!</v>
      </c>
      <c r="U3" s="14" t="e">
        <f xml:space="preserve"> E3/( MAX(Q3:S3)*1.1*1.2*1.1*1.25 ) - 1</f>
        <v>#DIV/0!</v>
      </c>
    </row>
    <row r="4" spans="1:23" x14ac:dyDescent="0.25">
      <c r="A4" s="31" t="s">
        <v>19</v>
      </c>
      <c r="B4" t="s">
        <v>20</v>
      </c>
      <c r="C4" s="15" t="s">
        <v>23</v>
      </c>
      <c r="D4" s="13">
        <v>1000000000</v>
      </c>
      <c r="E4" s="13">
        <v>1170000000</v>
      </c>
      <c r="F4">
        <v>2E-3</v>
      </c>
      <c r="G4">
        <v>5.0000000000000001E-3</v>
      </c>
      <c r="H4">
        <v>1.2999999999999999E-2</v>
      </c>
      <c r="I4">
        <f t="shared" si="0"/>
        <v>-7.4999999999999997E-3</v>
      </c>
      <c r="J4" t="s">
        <v>22</v>
      </c>
      <c r="K4">
        <v>5.0000000000000001E-3</v>
      </c>
      <c r="L4">
        <v>1.2999999999999999E-2</v>
      </c>
      <c r="M4">
        <f>-(F4+L4)/2</f>
        <v>-7.4999999999999997E-3</v>
      </c>
      <c r="N4" s="16"/>
      <c r="O4" s="16"/>
      <c r="P4" s="14">
        <v>61.94</v>
      </c>
      <c r="Q4" s="13"/>
      <c r="R4" s="13"/>
      <c r="S4" s="13"/>
      <c r="T4" s="14" t="e">
        <f>D4/(MAX(Q4:S4)*1.1*1.2*1.1*1.25)-1</f>
        <v>#DIV/0!</v>
      </c>
      <c r="U4" s="14" t="e">
        <f xml:space="preserve"> E4/( MAX(Q4:S4)*1.1*1.2*1.1*1.25 ) - 1</f>
        <v>#DIV/0!</v>
      </c>
    </row>
    <row r="5" spans="1:23" x14ac:dyDescent="0.25">
      <c r="A5" s="31" t="s">
        <v>19</v>
      </c>
      <c r="B5" t="s">
        <v>27</v>
      </c>
      <c r="C5" t="s">
        <v>21</v>
      </c>
      <c r="D5" s="13">
        <v>448000000</v>
      </c>
      <c r="E5" s="13">
        <v>523000000</v>
      </c>
      <c r="F5">
        <v>2E-3</v>
      </c>
      <c r="G5">
        <v>5.0000000000000001E-3</v>
      </c>
      <c r="H5">
        <v>1.2999999999999999E-2</v>
      </c>
      <c r="I5">
        <f t="shared" ref="I5:I6" si="1">-(F5+H5)/2</f>
        <v>-7.4999999999999997E-3</v>
      </c>
      <c r="J5" t="s">
        <v>22</v>
      </c>
      <c r="K5">
        <v>5.0000000000000001E-3</v>
      </c>
      <c r="L5">
        <v>1.2999999999999999E-2</v>
      </c>
      <c r="M5">
        <f>-(F5+L5)/2</f>
        <v>-7.4999999999999997E-3</v>
      </c>
      <c r="N5" s="18"/>
      <c r="O5" s="14"/>
      <c r="P5">
        <v>48.7</v>
      </c>
      <c r="Q5" s="13"/>
      <c r="R5" s="13"/>
      <c r="S5" s="13"/>
      <c r="T5" s="14" t="e">
        <f xml:space="preserve"> D5/( MAX(Q5:S5)*1.1*1.2*1.1*1.25 ) - 1</f>
        <v>#DIV/0!</v>
      </c>
      <c r="U5" s="14" t="e">
        <f xml:space="preserve"> E5/( MAX(Q5:S5)*1.1*1.2*1.1*1.25 ) - 1</f>
        <v>#DIV/0!</v>
      </c>
    </row>
    <row r="6" spans="1:23" x14ac:dyDescent="0.25">
      <c r="A6" s="31" t="s">
        <v>19</v>
      </c>
      <c r="B6" t="s">
        <v>27</v>
      </c>
      <c r="C6" s="15" t="s">
        <v>23</v>
      </c>
      <c r="D6" s="13">
        <v>1000000000</v>
      </c>
      <c r="E6" s="13">
        <v>1170000000</v>
      </c>
      <c r="F6">
        <v>2E-3</v>
      </c>
      <c r="G6">
        <v>5.0000000000000001E-3</v>
      </c>
      <c r="H6">
        <v>1.2999999999999999E-2</v>
      </c>
      <c r="I6">
        <f t="shared" si="1"/>
        <v>-7.4999999999999997E-3</v>
      </c>
      <c r="J6" t="s">
        <v>22</v>
      </c>
      <c r="K6">
        <v>5.0000000000000001E-3</v>
      </c>
      <c r="L6">
        <v>1.2999999999999999E-2</v>
      </c>
      <c r="M6">
        <f>-(F6+L6)/2</f>
        <v>-7.4999999999999997E-3</v>
      </c>
      <c r="N6" s="16"/>
      <c r="O6" s="16"/>
      <c r="P6" s="14">
        <v>60.49</v>
      </c>
      <c r="Q6" s="13"/>
      <c r="R6" s="13"/>
      <c r="S6" s="13"/>
      <c r="T6" s="14" t="e">
        <f>D6/(MAX(Q6:S6)*1.1*1.2*1.1*1.25)-1</f>
        <v>#DIV/0!</v>
      </c>
      <c r="U6" s="14" t="e">
        <f xml:space="preserve"> E6/( MAX(Q6:S6)*1.1*1.2*1.1*1.25 ) - 1</f>
        <v>#DIV/0!</v>
      </c>
    </row>
    <row r="11" spans="1:23" x14ac:dyDescent="0.25">
      <c r="A11" s="31" t="s">
        <v>31</v>
      </c>
      <c r="B11" t="s">
        <v>20</v>
      </c>
      <c r="C11" s="15" t="s">
        <v>23</v>
      </c>
      <c r="D11" s="13">
        <v>1000000000</v>
      </c>
      <c r="E11" s="13">
        <v>1170000000</v>
      </c>
      <c r="F11">
        <v>4.0000000000000001E-3</v>
      </c>
      <c r="G11">
        <v>5.0000000000000001E-3</v>
      </c>
      <c r="H11">
        <v>1.2999999999999999E-2</v>
      </c>
      <c r="I11">
        <f t="shared" ref="I11" si="2">-(F11+H11)/2</f>
        <v>-8.5000000000000006E-3</v>
      </c>
      <c r="J11" t="s">
        <v>22</v>
      </c>
      <c r="K11">
        <v>5.0000000000000001E-3</v>
      </c>
      <c r="L11">
        <v>1.2999999999999999E-2</v>
      </c>
      <c r="M11">
        <f>-(F11+L11)/2</f>
        <v>-8.5000000000000006E-3</v>
      </c>
      <c r="N11" s="16"/>
      <c r="O11" s="16"/>
      <c r="P11" s="14">
        <v>80</v>
      </c>
    </row>
    <row r="12" spans="1:23" x14ac:dyDescent="0.25">
      <c r="A12" t="s">
        <v>32</v>
      </c>
      <c r="B12" t="s">
        <v>20</v>
      </c>
      <c r="C12" s="15" t="s">
        <v>23</v>
      </c>
      <c r="D12" s="13">
        <v>1000000000</v>
      </c>
      <c r="E12" s="13">
        <v>1170000000</v>
      </c>
      <c r="F12">
        <v>2E-3</v>
      </c>
      <c r="G12">
        <v>5.0000000000000001E-3</v>
      </c>
      <c r="H12">
        <v>0.02</v>
      </c>
      <c r="I12">
        <f t="shared" ref="I12" si="3">-(F12+H12)/2</f>
        <v>-1.0999999999999999E-2</v>
      </c>
      <c r="J12" t="s">
        <v>22</v>
      </c>
      <c r="K12">
        <v>5.0000000000000001E-3</v>
      </c>
      <c r="L12">
        <v>0.02</v>
      </c>
      <c r="M12">
        <f>-(F12+L12)/2</f>
        <v>-1.0999999999999999E-2</v>
      </c>
      <c r="P12">
        <v>94.35</v>
      </c>
    </row>
    <row r="13" spans="1:23" x14ac:dyDescent="0.25">
      <c r="A13" t="s">
        <v>33</v>
      </c>
      <c r="B13" t="s">
        <v>20</v>
      </c>
      <c r="C13" s="15" t="s">
        <v>23</v>
      </c>
      <c r="D13" s="13">
        <v>1000000000</v>
      </c>
      <c r="E13" s="13">
        <v>1170000000</v>
      </c>
      <c r="F13">
        <v>4.0000000000000001E-3</v>
      </c>
      <c r="G13">
        <v>5.0000000000000001E-3</v>
      </c>
      <c r="H13">
        <v>0.02</v>
      </c>
      <c r="I13">
        <f t="shared" ref="I13" si="4">-(F13+H13)/2</f>
        <v>-1.2E-2</v>
      </c>
      <c r="J13" t="s">
        <v>22</v>
      </c>
      <c r="K13">
        <v>5.0000000000000001E-3</v>
      </c>
      <c r="L13">
        <v>0.02</v>
      </c>
      <c r="M13">
        <f>-(F13+L13)/2</f>
        <v>-1.2E-2</v>
      </c>
      <c r="P13">
        <v>110.86</v>
      </c>
    </row>
    <row r="14" spans="1:23" x14ac:dyDescent="0.25">
      <c r="A14" t="s">
        <v>34</v>
      </c>
      <c r="B14" t="s">
        <v>20</v>
      </c>
      <c r="C14" s="15" t="s">
        <v>23</v>
      </c>
      <c r="D14" s="13">
        <v>1000000000</v>
      </c>
      <c r="E14" s="13">
        <v>1170000000</v>
      </c>
      <c r="F14">
        <v>4.0000000000000001E-3</v>
      </c>
      <c r="G14">
        <v>5.0000000000000001E-3</v>
      </c>
      <c r="H14">
        <v>2.5000000000000001E-2</v>
      </c>
      <c r="I14">
        <f t="shared" ref="I14" si="5">-(F14+H14)/2</f>
        <v>-1.4500000000000001E-2</v>
      </c>
      <c r="J14" t="s">
        <v>22</v>
      </c>
      <c r="K14">
        <v>5.0000000000000001E-3</v>
      </c>
      <c r="L14">
        <v>2.5000000000000001E-2</v>
      </c>
      <c r="M14">
        <f>-(F14+L14)/2</f>
        <v>-1.4500000000000001E-2</v>
      </c>
      <c r="P14">
        <v>131</v>
      </c>
    </row>
    <row r="15" spans="1:23" x14ac:dyDescent="0.25">
      <c r="A15" t="s">
        <v>35</v>
      </c>
      <c r="B15" t="s">
        <v>20</v>
      </c>
      <c r="C15" s="15" t="s">
        <v>23</v>
      </c>
      <c r="D15" s="13">
        <v>1000000000</v>
      </c>
      <c r="E15" s="13">
        <v>1170000000</v>
      </c>
      <c r="F15">
        <v>6.0000000000000001E-3</v>
      </c>
      <c r="G15">
        <v>5.0000000000000001E-3</v>
      </c>
      <c r="H15">
        <v>2.5000000000000001E-2</v>
      </c>
      <c r="I15">
        <f t="shared" ref="I15" si="6">-(F15+H15)/2</f>
        <v>-1.55E-2</v>
      </c>
      <c r="J15" t="s">
        <v>22</v>
      </c>
      <c r="K15">
        <v>5.0000000000000001E-3</v>
      </c>
      <c r="L15">
        <v>2.5000000000000001E-2</v>
      </c>
      <c r="M15">
        <f>-(F15+L15)/2</f>
        <v>-1.55E-2</v>
      </c>
      <c r="N15">
        <v>63</v>
      </c>
      <c r="O15">
        <f>N15-V2-W2</f>
        <v>7.6799999999999926</v>
      </c>
      <c r="P15">
        <v>150.91</v>
      </c>
    </row>
  </sheetData>
  <mergeCells count="4">
    <mergeCell ref="C1:E1"/>
    <mergeCell ref="G1:I1"/>
    <mergeCell ref="J1:M1"/>
    <mergeCell ref="N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F7DB-62C1-4981-A1EF-0E30BED6EA96}">
  <dimension ref="A1:U6"/>
  <sheetViews>
    <sheetView tabSelected="1" workbookViewId="0">
      <selection activeCell="K23" sqref="K23"/>
    </sheetView>
  </sheetViews>
  <sheetFormatPr baseColWidth="10" defaultRowHeight="15" x14ac:dyDescent="0.25"/>
  <sheetData>
    <row r="1" spans="1:21" ht="15.75" thickBot="1" x14ac:dyDescent="0.3">
      <c r="C1" s="19" t="s">
        <v>0</v>
      </c>
      <c r="D1" s="20"/>
      <c r="E1" s="21"/>
      <c r="F1" s="1" t="s">
        <v>1</v>
      </c>
      <c r="G1" s="22" t="s">
        <v>2</v>
      </c>
      <c r="H1" s="23"/>
      <c r="I1" s="24"/>
      <c r="J1" s="25" t="s">
        <v>29</v>
      </c>
      <c r="K1" s="26"/>
      <c r="L1" s="26"/>
      <c r="M1" s="27"/>
      <c r="N1" s="28" t="s">
        <v>3</v>
      </c>
      <c r="O1" s="29"/>
      <c r="P1" s="29"/>
      <c r="Q1" s="29"/>
      <c r="R1" s="29"/>
      <c r="S1" s="29"/>
      <c r="T1" s="29"/>
      <c r="U1" s="30"/>
    </row>
    <row r="2" spans="1:21" ht="15.75" thickBot="1" x14ac:dyDescent="0.3">
      <c r="A2" s="2" t="s">
        <v>4</v>
      </c>
      <c r="B2" s="3" t="s">
        <v>5</v>
      </c>
      <c r="C2" s="4" t="s">
        <v>0</v>
      </c>
      <c r="D2" s="5" t="s">
        <v>6</v>
      </c>
      <c r="E2" s="5" t="s">
        <v>7</v>
      </c>
      <c r="F2" s="6" t="s">
        <v>8</v>
      </c>
      <c r="G2" s="7" t="s">
        <v>9</v>
      </c>
      <c r="H2" s="7" t="s">
        <v>10</v>
      </c>
      <c r="I2" s="7" t="s">
        <v>11</v>
      </c>
      <c r="J2" s="8" t="s">
        <v>30</v>
      </c>
      <c r="K2" s="8" t="s">
        <v>9</v>
      </c>
      <c r="L2" s="8" t="s">
        <v>10</v>
      </c>
      <c r="M2" s="9" t="s">
        <v>11</v>
      </c>
      <c r="N2" s="10" t="s">
        <v>24</v>
      </c>
      <c r="O2" s="17" t="s">
        <v>25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2" t="s">
        <v>18</v>
      </c>
    </row>
    <row r="3" spans="1:21" x14ac:dyDescent="0.25">
      <c r="A3" s="31" t="s">
        <v>19</v>
      </c>
      <c r="B3" t="s">
        <v>20</v>
      </c>
      <c r="C3" t="s">
        <v>21</v>
      </c>
      <c r="D3" s="13">
        <v>448000000</v>
      </c>
      <c r="E3" s="13">
        <v>523000000</v>
      </c>
      <c r="F3">
        <v>2E-3</v>
      </c>
      <c r="G3">
        <v>5.0000000000000001E-3</v>
      </c>
      <c r="H3">
        <v>1.2999999999999999E-2</v>
      </c>
      <c r="I3">
        <f t="shared" ref="I3:I6" si="0">-(F3+H3)/2</f>
        <v>-7.4999999999999997E-3</v>
      </c>
      <c r="J3">
        <v>2E-3</v>
      </c>
      <c r="K3">
        <v>0.01</v>
      </c>
      <c r="L3">
        <v>1.2999999999999999E-2</v>
      </c>
      <c r="M3">
        <f>-(F3+L3)/2</f>
        <v>-7.4999999999999997E-3</v>
      </c>
      <c r="N3" s="18">
        <v>57.971209999999999</v>
      </c>
      <c r="O3" s="14">
        <f>N3-W2</f>
        <v>57.971209999999999</v>
      </c>
      <c r="P3">
        <v>46.19</v>
      </c>
      <c r="Q3" s="13"/>
      <c r="R3" s="13"/>
      <c r="S3" s="13"/>
      <c r="T3" s="14" t="e">
        <f xml:space="preserve"> D3/( MAX(Q3:S3)*1.1*1.2*1.1*1.25 ) - 1</f>
        <v>#DIV/0!</v>
      </c>
      <c r="U3" s="14" t="e">
        <f xml:space="preserve"> E3/( MAX(Q3:S3)*1.1*1.2*1.1*1.25 ) - 1</f>
        <v>#DIV/0!</v>
      </c>
    </row>
    <row r="4" spans="1:21" x14ac:dyDescent="0.25">
      <c r="A4" s="31" t="s">
        <v>19</v>
      </c>
      <c r="B4" t="s">
        <v>20</v>
      </c>
      <c r="C4" s="15" t="s">
        <v>23</v>
      </c>
      <c r="D4" s="13">
        <v>1000000000</v>
      </c>
      <c r="E4" s="13">
        <v>1170000000</v>
      </c>
      <c r="F4">
        <v>2E-3</v>
      </c>
      <c r="G4">
        <v>5.0000000000000001E-3</v>
      </c>
      <c r="H4">
        <v>1.2999999999999999E-2</v>
      </c>
      <c r="I4">
        <f t="shared" si="0"/>
        <v>-7.4999999999999997E-3</v>
      </c>
      <c r="J4">
        <v>2E-3</v>
      </c>
      <c r="K4">
        <v>0.01</v>
      </c>
      <c r="L4">
        <v>1.2999999999999999E-2</v>
      </c>
      <c r="M4">
        <f>-(F4+L4)/2</f>
        <v>-7.4999999999999997E-3</v>
      </c>
      <c r="N4" s="16"/>
      <c r="O4" s="16"/>
      <c r="P4" s="14">
        <v>57.45</v>
      </c>
      <c r="Q4" s="13"/>
      <c r="R4" s="13"/>
      <c r="S4" s="13"/>
      <c r="T4" s="14" t="e">
        <f>D4/(MAX(Q4:S4)*1.1*1.2*1.1*1.25)-1</f>
        <v>#DIV/0!</v>
      </c>
      <c r="U4" s="14" t="e">
        <f xml:space="preserve"> E4/( MAX(Q4:S4)*1.1*1.2*1.1*1.25 ) - 1</f>
        <v>#DIV/0!</v>
      </c>
    </row>
    <row r="5" spans="1:21" x14ac:dyDescent="0.25">
      <c r="A5" s="31" t="s">
        <v>19</v>
      </c>
      <c r="B5" t="s">
        <v>27</v>
      </c>
      <c r="C5" t="s">
        <v>21</v>
      </c>
      <c r="D5" s="13">
        <v>448000000</v>
      </c>
      <c r="E5" s="13">
        <v>523000000</v>
      </c>
      <c r="F5">
        <v>2E-3</v>
      </c>
      <c r="G5">
        <v>5.0000000000000001E-3</v>
      </c>
      <c r="H5">
        <v>1.2999999999999999E-2</v>
      </c>
      <c r="I5">
        <f t="shared" si="0"/>
        <v>-7.4999999999999997E-3</v>
      </c>
      <c r="J5">
        <v>2E-3</v>
      </c>
      <c r="K5">
        <v>0.01</v>
      </c>
      <c r="L5">
        <v>1.2999999999999999E-2</v>
      </c>
      <c r="M5">
        <f>-(F5+L5)/2</f>
        <v>-7.4999999999999997E-3</v>
      </c>
      <c r="N5" s="18"/>
      <c r="O5" s="14"/>
      <c r="P5">
        <v>47.27</v>
      </c>
      <c r="Q5" s="13"/>
      <c r="R5" s="13"/>
      <c r="S5" s="13"/>
      <c r="T5" s="14" t="e">
        <f xml:space="preserve"> D5/( MAX(Q5:S5)*1.1*1.2*1.1*1.25 ) - 1</f>
        <v>#DIV/0!</v>
      </c>
      <c r="U5" s="14" t="e">
        <f xml:space="preserve"> E5/( MAX(Q5:S5)*1.1*1.2*1.1*1.25 ) - 1</f>
        <v>#DIV/0!</v>
      </c>
    </row>
    <row r="6" spans="1:21" x14ac:dyDescent="0.25">
      <c r="A6" s="31" t="s">
        <v>19</v>
      </c>
      <c r="B6" t="s">
        <v>27</v>
      </c>
      <c r="C6" s="15" t="s">
        <v>23</v>
      </c>
      <c r="D6" s="13">
        <v>1000000000</v>
      </c>
      <c r="E6" s="13">
        <v>1170000000</v>
      </c>
      <c r="F6">
        <v>2E-3</v>
      </c>
      <c r="G6">
        <v>5.0000000000000001E-3</v>
      </c>
      <c r="H6">
        <v>1.2999999999999999E-2</v>
      </c>
      <c r="I6">
        <f t="shared" si="0"/>
        <v>-7.4999999999999997E-3</v>
      </c>
      <c r="J6">
        <v>2E-3</v>
      </c>
      <c r="K6">
        <v>0.01</v>
      </c>
      <c r="L6">
        <v>1.2999999999999999E-2</v>
      </c>
      <c r="M6">
        <f>-(F6+L6)/2</f>
        <v>-7.4999999999999997E-3</v>
      </c>
      <c r="N6" s="16"/>
      <c r="O6" s="16"/>
      <c r="P6" s="14">
        <v>58.77</v>
      </c>
      <c r="Q6" s="13"/>
      <c r="R6" s="13"/>
      <c r="S6" s="13"/>
      <c r="T6" s="14" t="e">
        <f>D6/(MAX(Q6:S6)*1.1*1.2*1.1*1.25)-1</f>
        <v>#DIV/0!</v>
      </c>
      <c r="U6" s="14" t="e">
        <f xml:space="preserve"> E6/( MAX(Q6:S6)*1.1*1.2*1.1*1.25 ) - 1</f>
        <v>#DIV/0!</v>
      </c>
    </row>
  </sheetData>
  <mergeCells count="4">
    <mergeCell ref="C1:E1"/>
    <mergeCell ref="G1:I1"/>
    <mergeCell ref="J1:M1"/>
    <mergeCell ref="N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Rectangular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2021-05-01T14:43:44Z</dcterms:created>
  <dcterms:modified xsi:type="dcterms:W3CDTF">2021-05-01T19:25:31Z</dcterms:modified>
</cp:coreProperties>
</file>