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iepilogo di esportazione" sheetId="1" r:id="rId4"/>
    <sheet name="Log Sheet - Log Sheet" sheetId="2" r:id="rId5"/>
    <sheet name="Utilized Data - Utilized Data" sheetId="3" r:id="rId6"/>
    <sheet name="General Info - General Informat" sheetId="4" r:id="rId7"/>
    <sheet name="MBP + H2O - MBP + H2O at ≃ 297 " sheetId="5" r:id="rId8"/>
    <sheet name="MBP + H2O - MBP + H2O at ≃ 150 " sheetId="6" r:id="rId9"/>
    <sheet name="MBP + D2O - MBP + D2O at ≃ 297 " sheetId="7" r:id="rId10"/>
    <sheet name="MBP + D2O - MBP + D2O at ≃ 150 " sheetId="8" r:id="rId11"/>
    <sheet name="MBP + Malt + D2O - MBP + Malt +" sheetId="9" r:id="rId12"/>
    <sheet name="MBP + Malt + H2O - MBP + Malt +" sheetId="10" r:id="rId13"/>
    <sheet name="Empty Cell - Cell 4 at ≃ 297 K" sheetId="11" r:id="rId14"/>
    <sheet name="Empty Cell - Cell 1 at ≃ 150 K" sheetId="12" r:id="rId15"/>
    <sheet name="Empty Cell - Cell 4 at ≃ 150 K" sheetId="13" r:id="rId16"/>
    <sheet name="Vanadium - Vanadium 0.5 mm" sheetId="14" r:id="rId17"/>
  </sheets>
</workbook>
</file>

<file path=xl/sharedStrings.xml><?xml version="1.0" encoding="utf-8"?>
<sst xmlns="http://schemas.openxmlformats.org/spreadsheetml/2006/main" uniqueCount="425">
  <si>
    <t>Questo documento è stato esportato da Numbers. Tutte le tabelle sono state convertite in un foglio di lavoro di Excel. Tutti gli altri oggetti di ciascun foglio di Numbers sono stati collocati in fogli di lavoro separati. Nota che i calcoli delle formule potrebbero differire in Excel.</t>
  </si>
  <si>
    <t>Nome del foglio di Numbers</t>
  </si>
  <si>
    <t>Nome della tabella di Numbers</t>
  </si>
  <si>
    <t>Nome foglio di lavoro Excel</t>
  </si>
  <si>
    <t>Log Sheet</t>
  </si>
  <si>
    <t>Log Sheet - Log Sheet</t>
  </si>
  <si>
    <t>run_number</t>
  </si>
  <si>
    <t xml:space="preserve"> wavelength</t>
  </si>
  <si>
    <t xml:space="preserve"> experiment_identifier</t>
  </si>
  <si>
    <t xml:space="preserve"> start_time</t>
  </si>
  <si>
    <t xml:space="preserve"> end_time</t>
  </si>
  <si>
    <t xml:space="preserve"> duration</t>
  </si>
  <si>
    <t xml:space="preserve"> temperature</t>
  </si>
  <si>
    <t xml:space="preserve"> regulation_temperature</t>
  </si>
  <si>
    <t xml:space="preserve"> detsum</t>
  </si>
  <si>
    <t xml:space="preserve"> detrate</t>
  </si>
  <si>
    <t xml:space="preserve"> monsum</t>
  </si>
  <si>
    <t xml:space="preserve"> monrate</t>
  </si>
  <si>
    <t xml:space="preserve"> elasticpeak</t>
  </si>
  <si>
    <t xml:space="preserve"> SRot</t>
  </si>
  <si>
    <t xml:space="preserve"> </t>
  </si>
  <si>
    <t>MBP+H2O 297K</t>
  </si>
  <si>
    <t>22-Jun-15 12:12:21</t>
  </si>
  <si>
    <t>22-Jun-15 12:42:41</t>
  </si>
  <si>
    <t>22-Jun-15 12:42:45</t>
  </si>
  <si>
    <t>22-Jun-15 13:13:05</t>
  </si>
  <si>
    <t>MBP+H2O cooling to 150 K</t>
  </si>
  <si>
    <t>22-Jun-15 13:13:09</t>
  </si>
  <si>
    <t>22-Jun-15 13:23:30</t>
  </si>
  <si>
    <t>22-Jun-15 13:23:32</t>
  </si>
  <si>
    <t>22-Jun-15 13:33:52</t>
  </si>
  <si>
    <t>22-Jun-15 13:33:55</t>
  </si>
  <si>
    <t>22-Jun-15 13:44:15</t>
  </si>
  <si>
    <t>22-Jun-15 13:44:18</t>
  </si>
  <si>
    <t>22-Jun-15 13:54:38</t>
  </si>
  <si>
    <t>22-Jun-15 13:54:41</t>
  </si>
  <si>
    <t>22-Jun-15 14:05:01</t>
  </si>
  <si>
    <t>22-Jun-15 14:05:03</t>
  </si>
  <si>
    <t>22-Jun-15 14:15:24</t>
  </si>
  <si>
    <t>22-Jun-15 14:15:26</t>
  </si>
  <si>
    <t>22-Jun-15 14:25:46</t>
  </si>
  <si>
    <t>22-Jun-15 14:25:49</t>
  </si>
  <si>
    <t>22-Jun-15 14:36:09</t>
  </si>
  <si>
    <t>22-Jun-15 14:36:11</t>
  </si>
  <si>
    <t>22-Jun-15 14:46:32</t>
  </si>
  <si>
    <t>22-Jun-15 14:46:34</t>
  </si>
  <si>
    <t>22-Jun-15 14:56:54</t>
  </si>
  <si>
    <t>22-Jun-15 14:56:57</t>
  </si>
  <si>
    <t>22-Jun-15 15:07:17</t>
  </si>
  <si>
    <t>22-Jun-15 15:07:19</t>
  </si>
  <si>
    <t>22-Jun-15 15:17:40</t>
  </si>
  <si>
    <t>22-Jun-15 15:17:42</t>
  </si>
  <si>
    <t>22-Jun-15 15:28:02</t>
  </si>
  <si>
    <t>22-Jun-15 15:28:05</t>
  </si>
  <si>
    <t>22-Jun-15 15:38:25</t>
  </si>
  <si>
    <t>22-Jun-15 15:38:27</t>
  </si>
  <si>
    <t>22-Jun-15 15:41:30</t>
  </si>
  <si>
    <t>MBP+H2O 150 K</t>
  </si>
  <si>
    <t>22-Jun-15 15:41:38</t>
  </si>
  <si>
    <t>22-Jun-15 16:11:58</t>
  </si>
  <si>
    <t>22-Jun-15 16:12:01</t>
  </si>
  <si>
    <t>22-Jun-15 16:42:21</t>
  </si>
  <si>
    <t>22-Jun-15 16:42:24</t>
  </si>
  <si>
    <t>22-Jun-15 17:12:44</t>
  </si>
  <si>
    <t>22-Jun-15 17:12:47</t>
  </si>
  <si>
    <t>22-Jun-15 17:43:07</t>
  </si>
  <si>
    <t>22-Jun-15 17:43:10</t>
  </si>
  <si>
    <t>22-Jun-15 18:13:30</t>
  </si>
  <si>
    <t>22-Jun-15 18:13:32</t>
  </si>
  <si>
    <t>22-Jun-15 18:34:53</t>
  </si>
  <si>
    <t>MBP+Mal+D2O 297K</t>
  </si>
  <si>
    <t>22-Jun-15 19:56:37</t>
  </si>
  <si>
    <t>22-Jun-15 20:26:58</t>
  </si>
  <si>
    <t>22-Jun-15 20:27:00</t>
  </si>
  <si>
    <t>22-Jun-15 20:57:21</t>
  </si>
  <si>
    <t>22-Jun-15 20:57:23</t>
  </si>
  <si>
    <t>22-Jun-15 21:27:44</t>
  </si>
  <si>
    <t>22-Jun-15 21:27:46</t>
  </si>
  <si>
    <t>22-Jun-15 21:58:07</t>
  </si>
  <si>
    <t>22-Jun-15 21:58:09</t>
  </si>
  <si>
    <t>22-Jun-15 22:28:29</t>
  </si>
  <si>
    <t>22-Jun-15 22:28:32</t>
  </si>
  <si>
    <t>22-Jun-15 22:58:52</t>
  </si>
  <si>
    <t>MBP+Mal+D2O cooling to 150 K</t>
  </si>
  <si>
    <t>22-Jun-15 22:58:55</t>
  </si>
  <si>
    <t>22-Jun-15 23:09:15</t>
  </si>
  <si>
    <t>22-Jun-15 23:09:18</t>
  </si>
  <si>
    <t>22-Jun-15 23:19:38</t>
  </si>
  <si>
    <t>22-Jun-15 23:19:40</t>
  </si>
  <si>
    <t>22-Jun-15 23:30:01</t>
  </si>
  <si>
    <t>22-Jun-15 23:30:03</t>
  </si>
  <si>
    <t>22-Jun-15 23:40:23</t>
  </si>
  <si>
    <t>22-Jun-15 23:40:25</t>
  </si>
  <si>
    <t>22-Jun-15 23:50:46</t>
  </si>
  <si>
    <t>22-Jun-15 23:50:48</t>
  </si>
  <si>
    <t>23-Jun-15 00:01:08</t>
  </si>
  <si>
    <t>23-Jun-15 00:01:10</t>
  </si>
  <si>
    <t>23-Jun-15 00:11:31</t>
  </si>
  <si>
    <t>23-Jun-15 00:11:33</t>
  </si>
  <si>
    <t>23-Jun-15 00:21:53</t>
  </si>
  <si>
    <t>23-Jun-15 00:21:56</t>
  </si>
  <si>
    <t>23-Jun-15 00:32:16</t>
  </si>
  <si>
    <t>23-Jun-15 00:32:18</t>
  </si>
  <si>
    <t>23-Jun-15 00:42:38</t>
  </si>
  <si>
    <t>MBP+Mal+D2O 150 K</t>
  </si>
  <si>
    <t>23-Jun-15 00:42:41</t>
  </si>
  <si>
    <t>23-Jun-15 01:13:01</t>
  </si>
  <si>
    <t>23-Jun-15 01:13:03</t>
  </si>
  <si>
    <t>23-Jun-15 01:43:24</t>
  </si>
  <si>
    <t>23-Jun-15 01:43:26</t>
  </si>
  <si>
    <t>23-Jun-15 02:13:46</t>
  </si>
  <si>
    <t>23-Jun-15 02:13:49</t>
  </si>
  <si>
    <t>23-Jun-15 02:44:09</t>
  </si>
  <si>
    <t>23-Jun-15 02:44:11</t>
  </si>
  <si>
    <t>23-Jun-15 03:14:32</t>
  </si>
  <si>
    <t>23-Jun-15 03:14:34</t>
  </si>
  <si>
    <t>23-Jun-15 03:44:54</t>
  </si>
  <si>
    <t>23-Jun-15 03:44:57</t>
  </si>
  <si>
    <t>23-Jun-15 04:15:17</t>
  </si>
  <si>
    <t>23-Jun-15 04:15:19</t>
  </si>
  <si>
    <t>23-Jun-15 04:45:40</t>
  </si>
  <si>
    <t>23-Jun-15 04:45:42</t>
  </si>
  <si>
    <t>23-Jun-15 05:16:02</t>
  </si>
  <si>
    <t>23-Jun-15 05:16:05</t>
  </si>
  <si>
    <t>23-Jun-15 05:46:25</t>
  </si>
  <si>
    <t>23-Jun-15 05:46:27</t>
  </si>
  <si>
    <t>23-Jun-15 06:16:48</t>
  </si>
  <si>
    <t>23-Jun-15 06:16:50</t>
  </si>
  <si>
    <t>23-Jun-15 06:47:10</t>
  </si>
  <si>
    <t>23-Jun-15 06:47:13</t>
  </si>
  <si>
    <t>23-Jun-15 07:17:33</t>
  </si>
  <si>
    <t>23-Jun-15 07:17:35</t>
  </si>
  <si>
    <t>23-Jun-15 07:47:56</t>
  </si>
  <si>
    <t>23-Jun-15 07:47:58</t>
  </si>
  <si>
    <t>23-Jun-15 08:18:18</t>
  </si>
  <si>
    <t>23-Jun-15 08:18:21</t>
  </si>
  <si>
    <t>23-Jun-15 08:48:41</t>
  </si>
  <si>
    <t>23-Jun-15 08:48:43</t>
  </si>
  <si>
    <t>23-Jun-15 09:19:04</t>
  </si>
  <si>
    <t>23-Jun-15 09:19:06</t>
  </si>
  <si>
    <t>23-Jun-15 09:49:26</t>
  </si>
  <si>
    <t>Empty 1 - cooling to 150 K</t>
  </si>
  <si>
    <t>23-Jun-15 10:14:21</t>
  </si>
  <si>
    <t>23-Jun-15 10:24:41</t>
  </si>
  <si>
    <t>23-Jun-15 10:24:43</t>
  </si>
  <si>
    <t>23-Jun-15 10:35:04</t>
  </si>
  <si>
    <t>23-Jun-15 10:35:06</t>
  </si>
  <si>
    <t>23-Jun-15 10:45:26</t>
  </si>
  <si>
    <t>23-Jun-15 10:45:28</t>
  </si>
  <si>
    <t>23-Jun-15 10:46:54</t>
  </si>
  <si>
    <t>Empty 1 -  150 K</t>
  </si>
  <si>
    <t>23-Jun-15 10:47:16</t>
  </si>
  <si>
    <t>23-Jun-15 11:17:36</t>
  </si>
  <si>
    <t>23-Jun-15 11:17:39</t>
  </si>
  <si>
    <t>23-Jun-15 11:47:59</t>
  </si>
  <si>
    <t>23-Jun-15 11:48:01</t>
  </si>
  <si>
    <t>23-Jun-15 12:11:07</t>
  </si>
  <si>
    <t>Empty 4 - cooling to 150 K</t>
  </si>
  <si>
    <t>23-Jun-15 12:30:55</t>
  </si>
  <si>
    <t>23-Jun-15 12:41:16</t>
  </si>
  <si>
    <t>23-Jun-15 12:41:18</t>
  </si>
  <si>
    <t>23-Jun-15 12:51:38</t>
  </si>
  <si>
    <t>23-Jun-15 12:51:40</t>
  </si>
  <si>
    <t>23-Jun-15 13:02:01</t>
  </si>
  <si>
    <t>23-Jun-15 13:02:03</t>
  </si>
  <si>
    <t>23-Jun-15 13:03:10</t>
  </si>
  <si>
    <t>Empty 4 -  150 K</t>
  </si>
  <si>
    <t>23-Jun-15 13:03:27</t>
  </si>
  <si>
    <t>23-Jun-15 13:33:47</t>
  </si>
  <si>
    <t>23-Jun-15 13:33:50</t>
  </si>
  <si>
    <t>23-Jun-15 14:04:10</t>
  </si>
  <si>
    <t>23-Jun-15 14:05:12</t>
  </si>
  <si>
    <t>23-Jun-15 14:06:00</t>
  </si>
  <si>
    <t>Empty 4 -  300 K</t>
  </si>
  <si>
    <t>23-Jun-15 14:48:45</t>
  </si>
  <si>
    <t>23-Jun-15 15:19:05</t>
  </si>
  <si>
    <t>23-Jun-15 15:19:07</t>
  </si>
  <si>
    <t>23-Jun-15 15:35:36</t>
  </si>
  <si>
    <t>MBP+Mal+H20  cooling to 150 K</t>
  </si>
  <si>
    <t>23-Jun-15 15:53:48</t>
  </si>
  <si>
    <t>23-Jun-15 16:04:09</t>
  </si>
  <si>
    <t>23-Jun-15 16:04:11</t>
  </si>
  <si>
    <t>23-Jun-15 16:14:32</t>
  </si>
  <si>
    <t>23-Jun-15 16:14:34</t>
  </si>
  <si>
    <t>23-Jun-15 16:15:24</t>
  </si>
  <si>
    <t>23-Jun-15 16:15:32</t>
  </si>
  <si>
    <t>23-Jun-15 16:16:20</t>
  </si>
  <si>
    <t>MBP+Mal+H20 300 K</t>
  </si>
  <si>
    <t>23-Jun-15 16:18:21</t>
  </si>
  <si>
    <t>23-Jun-15 16:38:42</t>
  </si>
  <si>
    <t>23-Jun-15 16:38:45</t>
  </si>
  <si>
    <t>23-Jun-15 16:59:05</t>
  </si>
  <si>
    <t>23-Jun-15 16:59:08</t>
  </si>
  <si>
    <t>23-Jun-15 17:09:28</t>
  </si>
  <si>
    <t>23-Jun-15 17:09:31</t>
  </si>
  <si>
    <t>23-Jun-15 17:19:51</t>
  </si>
  <si>
    <t>23-Jun-15 17:19:54</t>
  </si>
  <si>
    <t>23-Jun-15 17:30:14</t>
  </si>
  <si>
    <t>23-Jun-15 17:30:17</t>
  </si>
  <si>
    <t>23-Jun-15 17:40:37</t>
  </si>
  <si>
    <t>23-Jun-15 17:40:39</t>
  </si>
  <si>
    <t>23-Jun-15 17:51:00</t>
  </si>
  <si>
    <t>23-Jun-15 17:51:02</t>
  </si>
  <si>
    <t>23-Jun-15 18:01:22</t>
  </si>
  <si>
    <t>23-Jun-15 18:01:25</t>
  </si>
  <si>
    <t>23-Jun-15 18:11:45</t>
  </si>
  <si>
    <t>23-Jun-15 18:11:47</t>
  </si>
  <si>
    <t>23-Jun-15 18:22:08</t>
  </si>
  <si>
    <t>23-Jun-15 18:22:10</t>
  </si>
  <si>
    <t>23-Jun-15 18:32:31</t>
  </si>
  <si>
    <t>23-Jun-15 18:32:33</t>
  </si>
  <si>
    <t>23-Jun-15 18:38:31</t>
  </si>
  <si>
    <t>MBP+Mal+H20 150 K</t>
  </si>
  <si>
    <t>23-Jun-15 18:38:40</t>
  </si>
  <si>
    <t>23-Jun-15 19:09:00</t>
  </si>
  <si>
    <t>23-Jun-15 19:09:03</t>
  </si>
  <si>
    <t>23-Jun-15 19:39:23</t>
  </si>
  <si>
    <t>23-Jun-15 19:39:26</t>
  </si>
  <si>
    <t>23-Jun-15 20:09:46</t>
  </si>
  <si>
    <t>23-Jun-15 20:09:49</t>
  </si>
  <si>
    <t>23-Jun-15 20:40:09</t>
  </si>
  <si>
    <t>23-Jun-15 20:40:12</t>
  </si>
  <si>
    <t>23-Jun-15 21:10:32</t>
  </si>
  <si>
    <t>23-Jun-15 21:10:34</t>
  </si>
  <si>
    <t>23-Jun-15 21:40:55</t>
  </si>
  <si>
    <t>23-Jun-15 22:10:45</t>
  </si>
  <si>
    <t>23-Jun-15 22:11:32</t>
  </si>
  <si>
    <t>MBP+D2O 300 K</t>
  </si>
  <si>
    <t>23-Jun-15 22:25:18</t>
  </si>
  <si>
    <t>23-Jun-15 22:25:51</t>
  </si>
  <si>
    <t>23-Jun-15 22:40:41</t>
  </si>
  <si>
    <t>23-Jun-15 23:11:01</t>
  </si>
  <si>
    <t>23-Jun-15 23:11:04</t>
  </si>
  <si>
    <t>23-Jun-15 23:41:24</t>
  </si>
  <si>
    <t>23-Jun-15 23:41:27</t>
  </si>
  <si>
    <t>24-Jun-15 00:11:47</t>
  </si>
  <si>
    <t>24-Jun-15 00:11:50</t>
  </si>
  <si>
    <t>24-Jun-15 00:42:11</t>
  </si>
  <si>
    <t>MBP+D2O cooling to 150 K</t>
  </si>
  <si>
    <t>24-Jun-15 00:42:13</t>
  </si>
  <si>
    <t>24-Jun-15 00:52:34</t>
  </si>
  <si>
    <t>24-Jun-15 00:52:36</t>
  </si>
  <si>
    <t>24-Jun-15 01:02:56</t>
  </si>
  <si>
    <t>24-Jun-15 01:02:59</t>
  </si>
  <si>
    <t>24-Jun-15 01:13:19</t>
  </si>
  <si>
    <t>24-Jun-15 01:13:21</t>
  </si>
  <si>
    <t>24-Jun-15 01:23:42</t>
  </si>
  <si>
    <t>24-Jun-15 01:23:44</t>
  </si>
  <si>
    <t>24-Jun-15 01:34:04</t>
  </si>
  <si>
    <t>24-Jun-15 01:34:06</t>
  </si>
  <si>
    <t>24-Jun-15 01:44:27</t>
  </si>
  <si>
    <t>24-Jun-15 01:44:29</t>
  </si>
  <si>
    <t>24-Jun-15 01:54:59</t>
  </si>
  <si>
    <t>24-Jun-15 01:55:01</t>
  </si>
  <si>
    <t>24-Jun-15 02:05:22</t>
  </si>
  <si>
    <t>24-Jun-15 02:05:24</t>
  </si>
  <si>
    <t>24-Jun-15 02:15:44</t>
  </si>
  <si>
    <t>24-Jun-15 02:15:47</t>
  </si>
  <si>
    <t>24-Jun-15 02:26:07</t>
  </si>
  <si>
    <t>MBP+D2O 150 K</t>
  </si>
  <si>
    <t>24-Jun-15 02:26:09</t>
  </si>
  <si>
    <t>24-Jun-15 02:56:30</t>
  </si>
  <si>
    <t>24-Jun-15 02:56:32</t>
  </si>
  <si>
    <t>24-Jun-15 03:26:52</t>
  </si>
  <si>
    <t>24-Jun-15 03:26:55</t>
  </si>
  <si>
    <t>24-Jun-15 03:57:15</t>
  </si>
  <si>
    <t>24-Jun-15 03:57:17</t>
  </si>
  <si>
    <t>24-Jun-15 04:27:38</t>
  </si>
  <si>
    <t>24-Jun-15 04:27:40</t>
  </si>
  <si>
    <t>24-Jun-15 04:58:00</t>
  </si>
  <si>
    <t>24-Jun-15 04:58:03</t>
  </si>
  <si>
    <t>24-Jun-15 05:28:23</t>
  </si>
  <si>
    <t>24-Jun-15 05:28:26</t>
  </si>
  <si>
    <t>24-Jun-15 05:58:46</t>
  </si>
  <si>
    <t>24-Jun-15 05:58:48</t>
  </si>
  <si>
    <t>24-Jun-15 06:29:09</t>
  </si>
  <si>
    <t>24-Jun-15 06:29:11</t>
  </si>
  <si>
    <t>24-Jun-15 06:59:31</t>
  </si>
  <si>
    <t>24-Jun-15 06:59:34</t>
  </si>
  <si>
    <t>24-Jun-15 07:29:54</t>
  </si>
  <si>
    <t>24-Jun-15 07:29:56</t>
  </si>
  <si>
    <t>24-Jun-15 08:00:17</t>
  </si>
  <si>
    <t>24-Jun-15 08:00:19</t>
  </si>
  <si>
    <t>24-Jun-15 08:30:39</t>
  </si>
  <si>
    <t>Empty 3 - cooling to 150 K</t>
  </si>
  <si>
    <t>24-Jun-15 09:01:11</t>
  </si>
  <si>
    <t>24-Jun-15 09:03:06</t>
  </si>
  <si>
    <t>24-Jun-15 09:04:08</t>
  </si>
  <si>
    <t>24-Jun-15 09:14:28</t>
  </si>
  <si>
    <t>24-Jun-15 09:14:30</t>
  </si>
  <si>
    <t>24-Jun-15 09:24:51</t>
  </si>
  <si>
    <t>24-Jun-15 09:24:53</t>
  </si>
  <si>
    <t>24-Jun-15 09:35:13</t>
  </si>
  <si>
    <t>24-Jun-15 09:35:15</t>
  </si>
  <si>
    <t>24-Jun-15 09:36:20</t>
  </si>
  <si>
    <t>Empty 3 - 150 K</t>
  </si>
  <si>
    <t>24-Jun-15 09:36:24</t>
  </si>
  <si>
    <t>24-Jun-15 10:07:19</t>
  </si>
  <si>
    <t>24-Jun-15 10:07:22</t>
  </si>
  <si>
    <t>24-Jun-15 10:27:36</t>
  </si>
  <si>
    <t>Empty 2 - cooling to 150 K</t>
  </si>
  <si>
    <t>24-Jun-15 10:55:04</t>
  </si>
  <si>
    <t>24-Jun-15 11:05:24</t>
  </si>
  <si>
    <t>24-Jun-15 11:05:26</t>
  </si>
  <si>
    <t>24-Jun-15 11:15:37</t>
  </si>
  <si>
    <t>Empty 2 - 150 K</t>
  </si>
  <si>
    <t>24-Jun-15 11:15:41</t>
  </si>
  <si>
    <t>24-Jun-15 11:46:01</t>
  </si>
  <si>
    <t>24-Jun-15 11:46:03</t>
  </si>
  <si>
    <t>24-Jun-15 12:16:23</t>
  </si>
  <si>
    <t>24-Jun-15 12:16:26</t>
  </si>
  <si>
    <t>24-Jun-15 12:20:20</t>
  </si>
  <si>
    <t>Vanadium 0.5mm</t>
  </si>
  <si>
    <t>24-Jun-15 12:34:49</t>
  </si>
  <si>
    <t>24-Jun-15 13:05:09</t>
  </si>
  <si>
    <t>24-Jun-15 13:05:11</t>
  </si>
  <si>
    <t>24-Jun-15 13:14:53</t>
  </si>
  <si>
    <t>Utilized Data</t>
  </si>
  <si>
    <t>Utilized Data - Utilized Data</t>
  </si>
  <si>
    <t>General Info</t>
  </si>
  <si>
    <t>General Information</t>
  </si>
  <si>
    <t>General Info - General Informat</t>
  </si>
  <si>
    <t>Transmission</t>
  </si>
  <si>
    <t>Total rate of monitor</t>
  </si>
  <si>
    <t>Sample (calcolated)</t>
  </si>
  <si>
    <t xml:space="preserve">Cell                 (considered negligible) </t>
  </si>
  <si>
    <t>Vanadium</t>
  </si>
  <si>
    <t>Average</t>
  </si>
  <si>
    <t>Dev. Stand.</t>
  </si>
  <si>
    <t>Percent. err.</t>
  </si>
  <si>
    <t>MBP + H2O</t>
  </si>
  <si>
    <t>MBP + D20</t>
  </si>
  <si>
    <t>Note: all datas are already normalized to monitor</t>
  </si>
  <si>
    <t>Note: the transmission error is considered negligible</t>
  </si>
  <si>
    <t>Cell’s size</t>
  </si>
  <si>
    <t>Sample</t>
  </si>
  <si>
    <t>Length [cm]</t>
  </si>
  <si>
    <t>Heigh [cm]</t>
  </si>
  <si>
    <t>Thickness [cm]</t>
  </si>
  <si>
    <r>
      <rPr>
        <b val="1"/>
        <sz val="10"/>
        <color indexed="8"/>
        <rFont val="Helvetica Neue"/>
      </rPr>
      <t>Volume [ cm</t>
    </r>
    <r>
      <rPr>
        <b val="1"/>
        <sz val="7"/>
        <color indexed="8"/>
        <rFont val="Helvetica Neue"/>
      </rPr>
      <t xml:space="preserve">3 </t>
    </r>
    <r>
      <rPr>
        <b val="1"/>
        <sz val="10"/>
        <color indexed="8"/>
        <rFont val="Helvetica Neue"/>
      </rPr>
      <t>]</t>
    </r>
  </si>
  <si>
    <r>
      <rPr>
        <b val="1"/>
        <sz val="10"/>
        <color indexed="8"/>
        <rFont val="Helvetica Neue"/>
      </rPr>
      <t>Density [ g/cm</t>
    </r>
    <r>
      <rPr>
        <b val="1"/>
        <sz val="7"/>
        <color indexed="8"/>
        <rFont val="Helvetica Neue"/>
      </rPr>
      <t xml:space="preserve">3 </t>
    </r>
    <r>
      <rPr>
        <b val="1"/>
        <sz val="10"/>
        <color indexed="8"/>
        <rFont val="Helvetica Neue"/>
      </rPr>
      <t>]</t>
    </r>
  </si>
  <si>
    <t>Mass [g]</t>
  </si>
  <si>
    <r>
      <rPr>
        <b val="1"/>
        <sz val="10"/>
        <color indexed="8"/>
        <rFont val="Helvetica Neue"/>
      </rPr>
      <t>Effective Volume [ cm</t>
    </r>
    <r>
      <rPr>
        <b val="1"/>
        <sz val="7"/>
        <color indexed="8"/>
        <rFont val="Helvetica Neue"/>
      </rPr>
      <t xml:space="preserve">3 </t>
    </r>
    <r>
      <rPr>
        <b val="1"/>
        <sz val="10"/>
        <color indexed="8"/>
        <rFont val="Helvetica Neue"/>
      </rPr>
      <t>]</t>
    </r>
  </si>
  <si>
    <t>Effective Thickness [cm]</t>
  </si>
  <si>
    <t>Solution</t>
  </si>
  <si>
    <t>Cross section</t>
  </si>
  <si>
    <t>Hydratation [%]</t>
  </si>
  <si>
    <t>N. of Inch. Scatterer Center (N. of H or V atoms)</t>
  </si>
  <si>
    <t>Molar Mass of the System (Protein + Hydration Water)</t>
  </si>
  <si>
    <t>Molar Mass of the Dry System  [g/mol]</t>
  </si>
  <si>
    <t>Scattering [barn]</t>
  </si>
  <si>
    <t>Absorption           [barn]</t>
  </si>
  <si>
    <t>MBP + D2O</t>
  </si>
  <si>
    <t>MBP + Malt + H2O</t>
  </si>
  <si>
    <t>MBP + Malt + D2O</t>
  </si>
  <si>
    <t>Note: hydratation is equal to the ratio of the weight of solvent over the weight of solute ( e.g. h = 0.4 g of water /  1 g of MBP )</t>
  </si>
  <si>
    <t>Molar Mass of the solvent [g / mol]</t>
  </si>
  <si>
    <t>H2O</t>
  </si>
  <si>
    <t>D2O</t>
  </si>
  <si>
    <t>Boltzmann constant [meV / K]</t>
  </si>
  <si>
    <t>Temperature [K]</t>
  </si>
  <si>
    <t>Thermal Energy [meV]</t>
  </si>
  <si>
    <t>Maltose</t>
  </si>
  <si>
    <t>Chemical composition</t>
  </si>
  <si>
    <t>Molar Mass [g / mol]</t>
  </si>
  <si>
    <t>Thermal Energy at room temperature (300 K)</t>
  </si>
  <si>
    <t>H</t>
  </si>
  <si>
    <t>C</t>
  </si>
  <si>
    <t>O</t>
  </si>
  <si>
    <t>MBP + H2O at ≃ 297 K</t>
  </si>
  <si>
    <t xml:space="preserve">MBP + H2O - MBP + H2O at ≃ 297 </t>
  </si>
  <si>
    <t>[File: 123400_123401.hdf]</t>
  </si>
  <si>
    <t xml:space="preserve"> Wavelength [Å]</t>
  </si>
  <si>
    <t xml:space="preserve"> Start time</t>
  </si>
  <si>
    <t xml:space="preserve"> End time</t>
  </si>
  <si>
    <t xml:space="preserve"> Duration [sec]</t>
  </si>
  <si>
    <t xml:space="preserve"> Temperature [K]</t>
  </si>
  <si>
    <t>Regulation Temp. [K]</t>
  </si>
  <si>
    <t xml:space="preserve"> DetSum</t>
  </si>
  <si>
    <t xml:space="preserve"> DetRate</t>
  </si>
  <si>
    <t xml:space="preserve"> MonSum</t>
  </si>
  <si>
    <t xml:space="preserve"> MonRate</t>
  </si>
  <si>
    <t xml:space="preserve"> Elastic peak [ToF]</t>
  </si>
  <si>
    <t>of incident neutron</t>
  </si>
  <si>
    <t>Day</t>
  </si>
  <si>
    <t>Time</t>
  </si>
  <si>
    <t>measured</t>
  </si>
  <si>
    <t>calculated</t>
  </si>
  <si>
    <t>Total num. of neutron</t>
  </si>
  <si>
    <t>Neutron rate</t>
  </si>
  <si>
    <t>Total neutron num. of MONITOR</t>
  </si>
  <si>
    <t>Neutron rate of MONITOR</t>
  </si>
  <si>
    <t>h</t>
  </si>
  <si>
    <t>min</t>
  </si>
  <si>
    <t>sec</t>
  </si>
  <si>
    <t>MBP + H2O at ≃ 150 K</t>
  </si>
  <si>
    <t xml:space="preserve">MBP + H2O - MBP + H2O at ≃ 150 </t>
  </si>
  <si>
    <t>[File: 123412_123422.hdf]</t>
  </si>
  <si>
    <t>COOLING to 150K</t>
  </si>
  <si>
    <t>COOLED at ≃ 150 K</t>
  </si>
  <si>
    <t>MBP + D2O at ≃ 297 K</t>
  </si>
  <si>
    <t xml:space="preserve">MBP + D2O - MBP + D2O at ≃ 297 </t>
  </si>
  <si>
    <t>[File: 123497_123500.hdf]</t>
  </si>
  <si>
    <t>MBP + D2O at ≃ 150 K</t>
  </si>
  <si>
    <t xml:space="preserve">MBP + D2O - MBP + D2O at ≃ 150 </t>
  </si>
  <si>
    <t>[File: 123510_123522.hdf]</t>
  </si>
  <si>
    <t>MBP + Malt + D2O at ≃ 150 K</t>
  </si>
  <si>
    <t>MBP + Malt + D2O - MBP + Malt +</t>
  </si>
  <si>
    <t>[File: 123438_123456.hdf]</t>
  </si>
  <si>
    <t>MBP + Malt + H2O at ≃ 150 K</t>
  </si>
  <si>
    <t>MBP + Malt + H2O - MBP + Malt +</t>
  </si>
  <si>
    <t>[File: 123488_123494.hdf]</t>
  </si>
  <si>
    <t>Empty Cell</t>
  </si>
  <si>
    <t>Cell 4 at ≃ 297 K</t>
  </si>
  <si>
    <t>Empty Cell - Cell 4 at ≃ 297 K</t>
  </si>
  <si>
    <t>[File: 123471_123472.hdf]</t>
  </si>
  <si>
    <t>Cell 1 at ≃ 150 K</t>
  </si>
  <si>
    <t>Empty Cell - Cell 1 at ≃ 150 K</t>
  </si>
  <si>
    <t>[File: 123460_123463.hdf]</t>
  </si>
  <si>
    <t>Cell 4 at ≃ 150 K</t>
  </si>
  <si>
    <t>Empty Cell - Cell 4 at ≃ 150 K</t>
  </si>
  <si>
    <t>[File: 123467_123470.hdf]</t>
  </si>
  <si>
    <t>Vanadium 0.5 mm</t>
  </si>
  <si>
    <t>Vanadium - Vanadium 0.5 mm</t>
  </si>
  <si>
    <t>[File: 123535_123536.hdf]</t>
  </si>
</sst>
</file>

<file path=xl/styles.xml><?xml version="1.0" encoding="utf-8"?>
<styleSheet xmlns="http://schemas.openxmlformats.org/spreadsheetml/2006/main">
  <numFmts count="7">
    <numFmt numFmtId="0" formatCode="General"/>
    <numFmt numFmtId="59" formatCode="0E+00"/>
    <numFmt numFmtId="60" formatCode="0.0"/>
    <numFmt numFmtId="61" formatCode="0.0000"/>
    <numFmt numFmtId="62" formatCode="dd/mm/yyyy"/>
    <numFmt numFmtId="63" formatCode="0.00000E+00"/>
    <numFmt numFmtId="64" formatCode="0.000"/>
  </numFmts>
  <fonts count="14">
    <font>
      <sz val="10"/>
      <color indexed="8"/>
      <name val="Helvetica Neue"/>
    </font>
    <font>
      <sz val="12"/>
      <color indexed="8"/>
      <name val="Helvetica Neue"/>
    </font>
    <font>
      <sz val="14"/>
      <color indexed="8"/>
      <name val="Helvetica Neue"/>
    </font>
    <font>
      <sz val="11"/>
      <color indexed="8"/>
      <name val="Helvetica Neue"/>
    </font>
    <font>
      <u val="single"/>
      <sz val="12"/>
      <color indexed="11"/>
      <name val="Helvetica Neue"/>
    </font>
    <font>
      <b val="1"/>
      <sz val="18"/>
      <color indexed="8"/>
      <name val="Helvetica Neue"/>
    </font>
    <font>
      <b val="1"/>
      <sz val="10"/>
      <color indexed="8"/>
      <name val="Helvetica Neue"/>
    </font>
    <font>
      <b val="1"/>
      <sz val="12"/>
      <color indexed="8"/>
      <name val="Helvetica Neue"/>
    </font>
    <font>
      <b val="1"/>
      <i val="1"/>
      <sz val="10"/>
      <color indexed="8"/>
      <name val="Helvetica Neue"/>
    </font>
    <font>
      <i val="1"/>
      <sz val="10"/>
      <color indexed="8"/>
      <name val="Helvetica Neue"/>
    </font>
    <font>
      <b val="1"/>
      <sz val="7"/>
      <color indexed="8"/>
      <name val="Helvetica Neue"/>
    </font>
    <font>
      <sz val="10"/>
      <color indexed="8"/>
      <name val="Arial"/>
    </font>
    <font>
      <sz val="16"/>
      <color indexed="20"/>
      <name val="Helvetica Neue"/>
    </font>
    <font>
      <b val="1"/>
      <i val="1"/>
      <sz val="10"/>
      <color indexed="8"/>
      <name val="Helvetica"/>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8"/>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80">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4" fillId="3" applyNumberFormat="0" applyFont="1" applyFill="1" applyBorder="0" applyAlignment="0" applyProtection="0"/>
    <xf numFmtId="0" fontId="0" applyNumberFormat="1" applyFont="1" applyFill="0" applyBorder="0" applyAlignment="1" applyProtection="0">
      <alignment vertical="top"/>
    </xf>
    <xf numFmtId="0" fontId="5" applyNumberFormat="0" applyFont="1" applyFill="0" applyBorder="0" applyAlignment="1" applyProtection="0">
      <alignment horizontal="center" vertical="center"/>
    </xf>
    <xf numFmtId="49" fontId="6" fillId="4" borderId="1" applyNumberFormat="1" applyFont="1" applyFill="1" applyBorder="1" applyAlignment="1" applyProtection="0">
      <alignment vertical="top"/>
    </xf>
    <xf numFmtId="0" fontId="6" fillId="5" borderId="2" applyNumberFormat="1" applyFont="1" applyFill="1" applyBorder="1" applyAlignment="1" applyProtection="0">
      <alignment vertical="top"/>
    </xf>
    <xf numFmtId="0" fontId="0" fillId="6" borderId="3" applyNumberFormat="1" applyFont="1" applyFill="1" applyBorder="1" applyAlignment="1" applyProtection="0">
      <alignment vertical="top"/>
    </xf>
    <xf numFmtId="49" fontId="0" fillId="6" borderId="4" applyNumberFormat="1" applyFont="1" applyFill="1" applyBorder="1" applyAlignment="1" applyProtection="0">
      <alignment vertical="top"/>
    </xf>
    <xf numFmtId="0" fontId="0" fillId="6" borderId="4" applyNumberFormat="1" applyFont="1" applyFill="1" applyBorder="1" applyAlignment="1" applyProtection="0">
      <alignment vertical="top"/>
    </xf>
    <xf numFmtId="59" fontId="0" fillId="6" borderId="4" applyNumberFormat="1" applyFont="1" applyFill="1" applyBorder="1" applyAlignment="1" applyProtection="0">
      <alignment vertical="top"/>
    </xf>
    <xf numFmtId="0" fontId="6" fillId="5" borderId="5" applyNumberFormat="1" applyFont="1" applyFill="1" applyBorder="1" applyAlignment="1" applyProtection="0">
      <alignment vertical="top"/>
    </xf>
    <xf numFmtId="0" fontId="0" fillId="6" borderId="6" applyNumberFormat="1" applyFont="1" applyFill="1" applyBorder="1" applyAlignment="1" applyProtection="0">
      <alignment vertical="top"/>
    </xf>
    <xf numFmtId="49" fontId="0" fillId="6" borderId="7" applyNumberFormat="1" applyFont="1" applyFill="1" applyBorder="1" applyAlignment="1" applyProtection="0">
      <alignment vertical="top"/>
    </xf>
    <xf numFmtId="0" fontId="0" fillId="6" borderId="7" applyNumberFormat="1" applyFont="1" applyFill="1" applyBorder="1" applyAlignment="1" applyProtection="0">
      <alignment vertical="top"/>
    </xf>
    <xf numFmtId="59" fontId="0" fillId="6" borderId="7" applyNumberFormat="1" applyFont="1" applyFill="1" applyBorder="1" applyAlignment="1" applyProtection="0">
      <alignment vertical="top"/>
    </xf>
    <xf numFmtId="0" fontId="0" borderId="6" applyNumberFormat="1" applyFont="1" applyFill="0" applyBorder="1" applyAlignment="1" applyProtection="0">
      <alignment vertical="top"/>
    </xf>
    <xf numFmtId="49" fontId="0" borderId="7" applyNumberFormat="1" applyFont="1" applyFill="0" applyBorder="1" applyAlignment="1" applyProtection="0">
      <alignment vertical="top"/>
    </xf>
    <xf numFmtId="0" fontId="0" borderId="7" applyNumberFormat="1" applyFont="1" applyFill="0" applyBorder="1" applyAlignment="1" applyProtection="0">
      <alignment vertical="top"/>
    </xf>
    <xf numFmtId="59" fontId="0" borderId="7" applyNumberFormat="1" applyFont="1" applyFill="0" applyBorder="1" applyAlignment="1" applyProtection="0">
      <alignment vertical="top"/>
    </xf>
    <xf numFmtId="0" fontId="0" fillId="7" borderId="6" applyNumberFormat="1" applyFont="1" applyFill="1" applyBorder="1" applyAlignment="1" applyProtection="0">
      <alignment vertical="top"/>
    </xf>
    <xf numFmtId="49" fontId="0" fillId="7" borderId="7" applyNumberFormat="1" applyFont="1" applyFill="1" applyBorder="1" applyAlignment="1" applyProtection="0">
      <alignment vertical="top"/>
    </xf>
    <xf numFmtId="0" fontId="0" fillId="7" borderId="7" applyNumberFormat="1" applyFont="1" applyFill="1" applyBorder="1" applyAlignment="1" applyProtection="0">
      <alignment vertical="top"/>
    </xf>
    <xf numFmtId="59" fontId="0" fillId="7" borderId="7" applyNumberFormat="1" applyFont="1" applyFill="1" applyBorder="1" applyAlignment="1" applyProtection="0">
      <alignment vertical="top"/>
    </xf>
    <xf numFmtId="0" fontId="0" applyNumberFormat="1" applyFont="1" applyFill="0" applyBorder="0" applyAlignment="1" applyProtection="0">
      <alignment vertical="top"/>
    </xf>
    <xf numFmtId="0" fontId="0" applyNumberFormat="1" applyFont="1" applyFill="0" applyBorder="0" applyAlignment="1" applyProtection="0">
      <alignment vertical="top" wrapText="1"/>
    </xf>
    <xf numFmtId="49" fontId="7" fillId="8" borderId="7" applyNumberFormat="1" applyFont="1" applyFill="1" applyBorder="1" applyAlignment="1" applyProtection="0">
      <alignment horizontal="center" vertical="top" wrapText="1"/>
    </xf>
    <xf numFmtId="0" fontId="0" borderId="7" applyNumberFormat="0" applyFont="1" applyFill="0" applyBorder="1" applyAlignment="1" applyProtection="0">
      <alignment vertical="top" wrapText="1"/>
    </xf>
    <xf numFmtId="0" fontId="7" borderId="7" applyNumberFormat="0" applyFont="1" applyFill="0" applyBorder="1" applyAlignment="1" applyProtection="0">
      <alignment horizontal="center" vertical="top" wrapText="1"/>
    </xf>
    <xf numFmtId="49" fontId="8" fillId="9" borderId="7" applyNumberFormat="1" applyFont="1" applyFill="1" applyBorder="1" applyAlignment="1" applyProtection="0">
      <alignment horizontal="center" vertical="top" wrapText="1"/>
    </xf>
    <xf numFmtId="49" fontId="8" fillId="9" borderId="7" applyNumberFormat="1" applyFont="1" applyFill="1" applyBorder="1" applyAlignment="1" applyProtection="0">
      <alignment horizontal="center" vertical="center" wrapText="1"/>
    </xf>
    <xf numFmtId="0" fontId="8" borderId="7" applyNumberFormat="0" applyFont="1" applyFill="0" applyBorder="1" applyAlignment="1" applyProtection="0">
      <alignment horizontal="center" vertical="center" wrapText="1"/>
    </xf>
    <xf numFmtId="49" fontId="6" fillId="9" borderId="7" applyNumberFormat="1" applyFont="1" applyFill="1" applyBorder="1" applyAlignment="1" applyProtection="0">
      <alignment horizontal="center" vertical="top" wrapText="1"/>
    </xf>
    <xf numFmtId="49" fontId="9" fillId="9" borderId="7" applyNumberFormat="1" applyFont="1" applyFill="1" applyBorder="1" applyAlignment="1" applyProtection="0">
      <alignment horizontal="center" vertical="top" wrapText="1"/>
    </xf>
    <xf numFmtId="1"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6" borderId="7" applyNumberFormat="0" applyFont="1" applyFill="0" applyBorder="1" applyAlignment="1" applyProtection="0">
      <alignment horizontal="center" vertical="top" wrapText="1"/>
    </xf>
    <xf numFmtId="61" fontId="0" borderId="7" applyNumberFormat="1" applyFont="1" applyFill="0" applyBorder="1" applyAlignment="1" applyProtection="0">
      <alignment vertical="top" wrapText="1"/>
    </xf>
    <xf numFmtId="49" fontId="7" fillId="8" borderId="7" applyNumberFormat="1" applyFont="1" applyFill="1" applyBorder="1" applyAlignment="1" applyProtection="0">
      <alignment horizontal="center" vertical="center" wrapText="1"/>
    </xf>
    <xf numFmtId="49" fontId="6" fillId="9" borderId="7" applyNumberFormat="1" applyFont="1" applyFill="1" applyBorder="1" applyAlignment="1" applyProtection="0">
      <alignment horizontal="center" vertical="center" wrapText="1"/>
    </xf>
    <xf numFmtId="49" fontId="6" fillId="9" borderId="7" applyNumberFormat="1" applyFont="1" applyFill="1" applyBorder="1" applyAlignment="1" applyProtection="0">
      <alignment horizontal="right" vertical="top" wrapText="1"/>
    </xf>
    <xf numFmtId="2" fontId="11" borderId="7" applyNumberFormat="1" applyFont="1" applyFill="0" applyBorder="1" applyAlignment="1" applyProtection="0">
      <alignment vertical="top" wrapText="1"/>
    </xf>
    <xf numFmtId="1" fontId="11" borderId="7" applyNumberFormat="1" applyFont="1" applyFill="0" applyBorder="1" applyAlignment="1" applyProtection="0">
      <alignment vertical="top" wrapText="1"/>
    </xf>
    <xf numFmtId="1" fontId="11" borderId="7" applyNumberFormat="1" applyFont="1" applyFill="0" applyBorder="1" applyAlignment="1" applyProtection="0">
      <alignment horizontal="right" vertical="top" wrapText="1"/>
    </xf>
    <xf numFmtId="61" fontId="11" borderId="7" applyNumberFormat="1" applyFont="1" applyFill="0" applyBorder="1" applyAlignment="1" applyProtection="0">
      <alignment vertical="top" wrapText="1"/>
    </xf>
    <xf numFmtId="0" fontId="11" borderId="7"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49" fontId="0" borderId="7" applyNumberFormat="1" applyFont="1" applyFill="0" applyBorder="1" applyAlignment="1" applyProtection="0">
      <alignment horizontal="right" vertical="top" wrapText="1"/>
    </xf>
    <xf numFmtId="0" fontId="11" borderId="7" applyNumberFormat="1" applyFont="1" applyFill="0" applyBorder="1" applyAlignment="1" applyProtection="0">
      <alignment horizontal="left" vertical="top" wrapText="1"/>
    </xf>
    <xf numFmtId="49" fontId="0" borderId="7" applyNumberFormat="1" applyFont="1" applyFill="0" applyBorder="1" applyAlignment="1" applyProtection="0">
      <alignment horizontal="center" vertical="center" wrapText="1"/>
    </xf>
    <xf numFmtId="0" fontId="0" borderId="7" applyNumberFormat="1" applyFont="1" applyFill="0" applyBorder="1" applyAlignment="1" applyProtection="0">
      <alignment horizontal="left" vertical="top" wrapText="1"/>
    </xf>
    <xf numFmtId="0" fontId="0" borderId="7" applyNumberFormat="1" applyFont="1" applyFill="0" applyBorder="1" applyAlignment="1" applyProtection="0">
      <alignment horizontal="center" vertical="top" wrapText="1"/>
    </xf>
    <xf numFmtId="0" fontId="0" applyNumberFormat="1" applyFont="1" applyFill="0" applyBorder="0" applyAlignment="1" applyProtection="0">
      <alignment vertical="top" wrapText="1"/>
    </xf>
    <xf numFmtId="49" fontId="12" fillId="10" borderId="7" applyNumberFormat="1" applyFont="1" applyFill="1" applyBorder="1" applyAlignment="1" applyProtection="0">
      <alignment horizontal="center" vertical="top" wrapText="1"/>
    </xf>
    <xf numFmtId="49" fontId="8" fillId="9" borderId="7" applyNumberFormat="1" applyFont="1" applyFill="1" applyBorder="1" applyAlignment="1" applyProtection="0">
      <alignment horizontal="center" vertical="top"/>
    </xf>
    <xf numFmtId="49" fontId="8" fillId="9" borderId="7" applyNumberFormat="1" applyFont="1" applyFill="1" applyBorder="1" applyAlignment="1" applyProtection="0">
      <alignment vertical="top" wrapText="1"/>
    </xf>
    <xf numFmtId="49" fontId="13" fillId="9" borderId="7" applyNumberFormat="1" applyFont="1" applyFill="1" applyBorder="1" applyAlignment="1" applyProtection="0">
      <alignment horizontal="center" vertical="top" wrapText="1"/>
    </xf>
    <xf numFmtId="62" fontId="0" borderId="7" applyNumberFormat="1" applyFont="1" applyFill="0" applyBorder="1" applyAlignment="1" applyProtection="0">
      <alignment vertical="top"/>
    </xf>
    <xf numFmtId="63" fontId="0" borderId="7" applyNumberFormat="1" applyFont="1" applyFill="0" applyBorder="1" applyAlignment="1" applyProtection="0">
      <alignment vertical="top"/>
    </xf>
    <xf numFmtId="2" fontId="0" borderId="7" applyNumberFormat="1" applyFont="1" applyFill="0" applyBorder="1" applyAlignment="1" applyProtection="0">
      <alignment vertical="top" wrapText="1"/>
    </xf>
    <xf numFmtId="6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7" fillId="11" borderId="7" applyNumberFormat="1" applyFont="1" applyFill="1" applyBorder="1" applyAlignment="1" applyProtection="0">
      <alignment horizontal="center" vertical="top"/>
    </xf>
    <xf numFmtId="1" fontId="0" borderId="7" applyNumberFormat="1" applyFont="1" applyFill="0" applyBorder="1" applyAlignment="1" applyProtection="0">
      <alignment vertical="top"/>
    </xf>
    <xf numFmtId="0" fontId="0" borderId="7" applyNumberFormat="0" applyFont="1" applyFill="0" applyBorder="1" applyAlignment="1" applyProtection="0">
      <alignment vertical="top"/>
    </xf>
    <xf numFmtId="0" fontId="0" applyNumberFormat="1" applyFont="1" applyFill="0" applyBorder="0"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5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db2"/>
      <rgbColor rgb="ffade6fd"/>
      <rgbColor rgb="ff919191"/>
      <rgbColor rgb="ffd5d5d5"/>
      <rgbColor rgb="fffefefe"/>
      <rgbColor rgb="fffefed8"/>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4</v>
      </c>
      <c r="D10" t="s" s="5">
        <v>5</v>
      </c>
    </row>
    <row r="11">
      <c r="B11" t="s" s="3">
        <v>317</v>
      </c>
      <c r="C11" s="3"/>
      <c r="D11" s="3"/>
    </row>
    <row r="12">
      <c r="B12" s="4"/>
      <c r="C12" t="s" s="4">
        <v>317</v>
      </c>
      <c r="D12" t="s" s="5">
        <v>318</v>
      </c>
    </row>
    <row r="13">
      <c r="B13" t="s" s="3">
        <v>319</v>
      </c>
      <c r="C13" s="3"/>
      <c r="D13" s="3"/>
    </row>
    <row r="14">
      <c r="B14" s="4"/>
      <c r="C14" t="s" s="4">
        <v>320</v>
      </c>
      <c r="D14" t="s" s="5">
        <v>321</v>
      </c>
    </row>
    <row r="15">
      <c r="B15" t="s" s="3">
        <v>330</v>
      </c>
      <c r="C15" s="3"/>
      <c r="D15" s="3"/>
    </row>
    <row r="16">
      <c r="B16" s="4"/>
      <c r="C16" t="s" s="4">
        <v>369</v>
      </c>
      <c r="D16" t="s" s="5">
        <v>370</v>
      </c>
    </row>
    <row r="17">
      <c r="B17" s="4"/>
      <c r="C17" t="s" s="4">
        <v>395</v>
      </c>
      <c r="D17" t="s" s="5">
        <v>396</v>
      </c>
    </row>
    <row r="18">
      <c r="B18" t="s" s="3">
        <v>352</v>
      </c>
      <c r="C18" s="3"/>
      <c r="D18" s="3"/>
    </row>
    <row r="19">
      <c r="B19" s="4"/>
      <c r="C19" t="s" s="4">
        <v>400</v>
      </c>
      <c r="D19" t="s" s="5">
        <v>401</v>
      </c>
    </row>
    <row r="20">
      <c r="B20" s="4"/>
      <c r="C20" t="s" s="4">
        <v>403</v>
      </c>
      <c r="D20" t="s" s="5">
        <v>404</v>
      </c>
    </row>
    <row r="21">
      <c r="B21" t="s" s="3">
        <v>354</v>
      </c>
      <c r="C21" s="3"/>
      <c r="D21" s="3"/>
    </row>
    <row r="22">
      <c r="B22" s="4"/>
      <c r="C22" t="s" s="4">
        <v>406</v>
      </c>
      <c r="D22" t="s" s="5">
        <v>407</v>
      </c>
    </row>
    <row r="23">
      <c r="B23" t="s" s="3">
        <v>353</v>
      </c>
      <c r="C23" s="3"/>
      <c r="D23" s="3"/>
    </row>
    <row r="24">
      <c r="B24" s="4"/>
      <c r="C24" t="s" s="4">
        <v>409</v>
      </c>
      <c r="D24" t="s" s="5">
        <v>410</v>
      </c>
    </row>
    <row r="25">
      <c r="B25" t="s" s="3">
        <v>412</v>
      </c>
      <c r="C25" s="3"/>
      <c r="D25" s="3"/>
    </row>
    <row r="26">
      <c r="B26" s="4"/>
      <c r="C26" t="s" s="4">
        <v>413</v>
      </c>
      <c r="D26" t="s" s="5">
        <v>414</v>
      </c>
    </row>
    <row r="27">
      <c r="B27" s="4"/>
      <c r="C27" t="s" s="4">
        <v>416</v>
      </c>
      <c r="D27" t="s" s="5">
        <v>417</v>
      </c>
    </row>
    <row r="28">
      <c r="B28" s="4"/>
      <c r="C28" t="s" s="4">
        <v>419</v>
      </c>
      <c r="D28" t="s" s="5">
        <v>420</v>
      </c>
    </row>
    <row r="29">
      <c r="B29" t="s" s="3">
        <v>326</v>
      </c>
      <c r="C29" s="3"/>
      <c r="D29" s="3"/>
    </row>
    <row r="30">
      <c r="B30" s="4"/>
      <c r="C30" t="s" s="4">
        <v>422</v>
      </c>
      <c r="D30" t="s" s="5">
        <v>423</v>
      </c>
    </row>
  </sheetData>
  <mergeCells count="1">
    <mergeCell ref="B3:D3"/>
  </mergeCells>
  <hyperlinks>
    <hyperlink ref="D10" location="'Log Sheet - Log Sheet'!R2C1" tooltip="" display="Log Sheet - Log Sheet"/>
    <hyperlink ref="D12" location="'Utilized Data - Utilized Data'!R2C1" tooltip="" display="Utilized Data - Utilized Data"/>
    <hyperlink ref="D14" location="'General Info - General Informat'!R2C1" tooltip="" display="General Info - General Informat"/>
    <hyperlink ref="D16" location="'MBP + H2O - MBP + H2O at ≃ 297 '!R2C1" tooltip="" display="MBP + H2O - MBP + H2O at ≃ 297 "/>
    <hyperlink ref="D17" location="'MBP + H2O - MBP + H2O at ≃ 150 '!R2C1" tooltip="" display="MBP + H2O - MBP + H2O at ≃ 150 "/>
    <hyperlink ref="D19" location="'MBP + D2O - MBP + D2O at ≃ 297 '!R2C1" tooltip="" display="MBP + D2O - MBP + D2O at ≃ 297 "/>
    <hyperlink ref="D20" location="'MBP + D2O - MBP + D2O at ≃ 150 '!R2C1" tooltip="" display="MBP + D2O - MBP + D2O at ≃ 150 "/>
    <hyperlink ref="D22" location="'MBP + Malt + D2O - MBP + Malt +'!R2C1" tooltip="" display="MBP + Malt + D2O - MBP + Malt +"/>
    <hyperlink ref="D24" location="'MBP + Malt + H2O - MBP + Malt +'!R2C1" tooltip="" display="MBP + Malt + H2O - MBP + Malt +"/>
    <hyperlink ref="D26" location="'Empty Cell - Cell 4 at ≃ 297 K'!R2C1" tooltip="" display="Empty Cell - Cell 4 at ≃ 297 K"/>
    <hyperlink ref="D27" location="'Empty Cell - Cell 1 at ≃ 150 K'!R2C1" tooltip="" display="Empty Cell - Cell 1 at ≃ 150 K"/>
    <hyperlink ref="D28" location="'Empty Cell - Cell 4 at ≃ 150 K'!R2C1" tooltip="" display="Empty Cell - Cell 4 at ≃ 150 K"/>
    <hyperlink ref="D30" location="'Vanadium - Vanadium 0.5 mm'!R2C1" tooltip="" display="Vanadium - Vanadium 0.5 mm"/>
  </hyperlinks>
</worksheet>
</file>

<file path=xl/worksheets/sheet10.xml><?xml version="1.0" encoding="utf-8"?>
<worksheet xmlns:r="http://schemas.openxmlformats.org/officeDocument/2006/relationships" xmlns="http://schemas.openxmlformats.org/spreadsheetml/2006/main">
  <sheetPr>
    <pageSetUpPr fitToPage="1"/>
  </sheetPr>
  <dimension ref="A2:U23"/>
  <sheetViews>
    <sheetView workbookViewId="0" showGridLines="0" defaultGridColor="1"/>
  </sheetViews>
  <sheetFormatPr defaultColWidth="16.3333" defaultRowHeight="19.9" customHeight="1" outlineLevelRow="0" outlineLevelCol="0"/>
  <cols>
    <col min="1" max="1" width="16.3516" style="75" customWidth="1"/>
    <col min="2" max="2" width="11.6719" style="75" customWidth="1"/>
    <col min="3" max="3" width="4.35156" style="75" customWidth="1"/>
    <col min="4" max="4" width="4.57812" style="75" customWidth="1"/>
    <col min="5" max="5" width="4.17188" style="75" customWidth="1"/>
    <col min="6" max="6" width="10.8516" style="75" customWidth="1"/>
    <col min="7" max="7" width="4.35156" style="75" customWidth="1"/>
    <col min="8" max="8" width="4.5" style="75" customWidth="1"/>
    <col min="9" max="9" width="4.17188" style="75" customWidth="1"/>
    <col min="10" max="10" width="10" style="75" customWidth="1"/>
    <col min="11" max="11" width="9.67188" style="75" customWidth="1"/>
    <col min="12" max="12" width="14.6719" style="75" customWidth="1"/>
    <col min="13" max="13" width="12.3516" style="75" customWidth="1"/>
    <col min="14" max="14" width="13.9219" style="75" customWidth="1"/>
    <col min="15" max="15" width="9.67188" style="75" customWidth="1"/>
    <col min="16" max="16" width="11.3516" style="75" customWidth="1"/>
    <col min="17" max="17" width="19.0312" style="75" customWidth="1"/>
    <col min="18" max="18" width="9.67188" style="75" customWidth="1"/>
    <col min="19" max="19" width="13.8516" style="75" customWidth="1"/>
    <col min="20" max="20" width="9" style="75" customWidth="1"/>
    <col min="21" max="21" width="6.67188" style="75" customWidth="1"/>
    <col min="22" max="256" width="16.3516" style="75" customWidth="1"/>
  </cols>
  <sheetData>
    <row r="1" ht="37.05" customHeight="1">
      <c r="A1" t="s" s="7">
        <v>409</v>
      </c>
      <c r="B1" s="7"/>
      <c r="C1" s="7"/>
      <c r="D1" s="7"/>
      <c r="E1" s="7"/>
      <c r="F1" s="7"/>
      <c r="G1" s="7"/>
      <c r="H1" s="7"/>
      <c r="I1" s="7"/>
      <c r="J1" s="7"/>
      <c r="K1" s="7"/>
      <c r="L1" s="7"/>
      <c r="M1" s="7"/>
      <c r="N1" s="7"/>
      <c r="O1" s="7"/>
      <c r="P1" s="7"/>
      <c r="Q1" s="7"/>
      <c r="R1" s="7"/>
      <c r="S1" s="7"/>
      <c r="T1" s="7"/>
      <c r="U1" s="7"/>
    </row>
    <row r="2" ht="25.9" customHeight="1">
      <c r="A2" t="s" s="58">
        <v>411</v>
      </c>
      <c r="B2" s="30"/>
      <c r="C2" s="30"/>
      <c r="D2" s="30"/>
      <c r="E2" s="30"/>
      <c r="F2" s="30"/>
      <c r="G2" s="30"/>
      <c r="H2" s="30"/>
      <c r="I2" s="30"/>
      <c r="J2" s="30"/>
      <c r="K2" s="30"/>
      <c r="L2" s="30"/>
      <c r="M2" s="30"/>
      <c r="N2" s="30"/>
      <c r="O2" s="30"/>
      <c r="P2" s="30"/>
      <c r="Q2" s="30"/>
      <c r="R2" s="30"/>
      <c r="S2" s="30"/>
      <c r="T2" s="30"/>
      <c r="U2" s="30"/>
    </row>
    <row r="3" ht="23" customHeight="1">
      <c r="A3" t="s" s="29">
        <v>372</v>
      </c>
      <c r="B3" t="s" s="29">
        <v>373</v>
      </c>
      <c r="C3" s="30"/>
      <c r="D3" s="30"/>
      <c r="E3" s="30"/>
      <c r="F3" t="s" s="29">
        <v>374</v>
      </c>
      <c r="G3" s="30"/>
      <c r="H3" s="30"/>
      <c r="I3" s="30"/>
      <c r="J3" t="s" s="29">
        <v>375</v>
      </c>
      <c r="K3" s="30"/>
      <c r="L3" t="s" s="29">
        <v>376</v>
      </c>
      <c r="M3" t="s" s="29">
        <v>377</v>
      </c>
      <c r="N3" t="s" s="29">
        <v>378</v>
      </c>
      <c r="O3" s="30"/>
      <c r="P3" t="s" s="29">
        <v>379</v>
      </c>
      <c r="Q3" t="s" s="29">
        <v>380</v>
      </c>
      <c r="R3" s="30"/>
      <c r="S3" t="s" s="29">
        <v>381</v>
      </c>
      <c r="T3" t="s" s="29">
        <v>382</v>
      </c>
      <c r="U3" t="s" s="29">
        <v>19</v>
      </c>
    </row>
    <row r="4" ht="20.35" customHeight="1">
      <c r="A4" t="s" s="59">
        <v>383</v>
      </c>
      <c r="B4" t="s" s="59">
        <v>384</v>
      </c>
      <c r="C4" t="s" s="59">
        <v>385</v>
      </c>
      <c r="D4" s="30"/>
      <c r="E4" s="30"/>
      <c r="F4" t="s" s="59">
        <v>384</v>
      </c>
      <c r="G4" t="s" s="59">
        <v>385</v>
      </c>
      <c r="H4" s="30"/>
      <c r="I4" s="30"/>
      <c r="J4" t="s" s="60">
        <v>386</v>
      </c>
      <c r="K4" t="s" s="60">
        <v>387</v>
      </c>
      <c r="L4" s="30"/>
      <c r="M4" s="30"/>
      <c r="N4" t="s" s="61">
        <v>388</v>
      </c>
      <c r="O4" s="30"/>
      <c r="P4" t="s" s="61">
        <v>389</v>
      </c>
      <c r="Q4" t="s" s="61">
        <v>390</v>
      </c>
      <c r="R4" s="30"/>
      <c r="S4" t="s" s="61">
        <v>391</v>
      </c>
      <c r="T4" s="30"/>
      <c r="U4" s="30"/>
    </row>
    <row r="5" ht="20.05" customHeight="1">
      <c r="A5" s="30"/>
      <c r="B5" s="30"/>
      <c r="C5" t="s" s="59">
        <v>392</v>
      </c>
      <c r="D5" t="s" s="59">
        <v>393</v>
      </c>
      <c r="E5" t="s" s="59">
        <v>394</v>
      </c>
      <c r="F5" s="30"/>
      <c r="G5" t="s" s="59">
        <v>392</v>
      </c>
      <c r="H5" t="s" s="59">
        <v>393</v>
      </c>
      <c r="I5" t="s" s="59">
        <v>394</v>
      </c>
      <c r="J5" s="30"/>
      <c r="K5" s="30"/>
      <c r="L5" s="30"/>
      <c r="M5" s="30"/>
      <c r="N5" t="s" s="32">
        <v>386</v>
      </c>
      <c r="O5" t="s" s="32">
        <v>387</v>
      </c>
      <c r="P5" s="30"/>
      <c r="Q5" t="s" s="32">
        <v>386</v>
      </c>
      <c r="R5" t="s" s="32">
        <v>387</v>
      </c>
      <c r="S5" s="30"/>
      <c r="T5" s="30"/>
      <c r="U5" s="30"/>
    </row>
    <row r="6" ht="23" customHeight="1">
      <c r="A6" t="s" s="67">
        <v>398</v>
      </c>
      <c r="B6" s="30"/>
      <c r="C6" s="30"/>
      <c r="D6" s="30"/>
      <c r="E6" s="30"/>
      <c r="F6" s="30"/>
      <c r="G6" s="30"/>
      <c r="H6" s="30"/>
      <c r="I6" s="30"/>
      <c r="J6" s="30"/>
      <c r="K6" s="30"/>
      <c r="L6" s="30"/>
      <c r="M6" s="30"/>
      <c r="N6" s="30"/>
      <c r="O6" s="30"/>
      <c r="P6" s="30"/>
      <c r="Q6" s="30"/>
      <c r="R6" s="30"/>
      <c r="S6" s="30"/>
      <c r="T6" s="30"/>
      <c r="U6" s="30"/>
    </row>
    <row r="7" ht="20.05" customHeight="1">
      <c r="A7" s="21">
        <v>5</v>
      </c>
      <c r="B7" s="71">
        <v>40716</v>
      </c>
      <c r="C7" s="21">
        <v>18</v>
      </c>
      <c r="D7" s="21">
        <v>32</v>
      </c>
      <c r="E7" s="21">
        <v>23</v>
      </c>
      <c r="F7" s="71">
        <v>40716</v>
      </c>
      <c r="G7" s="21">
        <v>18</v>
      </c>
      <c r="H7" s="21">
        <v>38</v>
      </c>
      <c r="I7" s="21">
        <v>31</v>
      </c>
      <c r="J7" s="21">
        <v>337.673</v>
      </c>
      <c r="K7" s="39">
        <f>(I7-E7)+(H7-D7)*60+(G7-C7)*3600</f>
        <v>368</v>
      </c>
      <c r="L7" s="21">
        <v>149.899</v>
      </c>
      <c r="M7" s="21">
        <v>150.005</v>
      </c>
      <c r="N7" s="22">
        <v>2016120</v>
      </c>
      <c r="O7" s="69"/>
      <c r="P7" s="21">
        <v>5970.64</v>
      </c>
      <c r="Q7" s="21">
        <v>269818</v>
      </c>
      <c r="R7" s="69"/>
      <c r="S7" s="21">
        <v>799.051</v>
      </c>
      <c r="T7" s="21">
        <v>295</v>
      </c>
      <c r="U7" s="21">
        <v>-1443</v>
      </c>
    </row>
    <row r="8" ht="20.05" customHeight="1">
      <c r="A8" s="69"/>
      <c r="B8" s="30"/>
      <c r="C8" s="30"/>
      <c r="D8" s="30"/>
      <c r="E8" s="30"/>
      <c r="F8" s="30"/>
      <c r="G8" s="30"/>
      <c r="H8" s="30"/>
      <c r="I8" s="30"/>
      <c r="J8" s="30"/>
      <c r="K8" s="30"/>
      <c r="L8" s="21"/>
      <c r="M8" s="21"/>
      <c r="N8" s="22"/>
      <c r="O8" s="22"/>
      <c r="P8" s="21"/>
      <c r="Q8" s="21"/>
      <c r="R8" s="21"/>
      <c r="S8" s="21"/>
      <c r="T8" s="21"/>
      <c r="U8" s="21"/>
    </row>
    <row r="9" ht="23" customHeight="1">
      <c r="A9" t="s" s="67">
        <v>399</v>
      </c>
      <c r="B9" s="30"/>
      <c r="C9" s="30"/>
      <c r="D9" s="30"/>
      <c r="E9" s="30"/>
      <c r="F9" s="30"/>
      <c r="G9" s="30"/>
      <c r="H9" s="30"/>
      <c r="I9" s="30"/>
      <c r="J9" s="30"/>
      <c r="K9" s="30"/>
      <c r="L9" s="30"/>
      <c r="M9" s="30"/>
      <c r="N9" s="30"/>
      <c r="O9" s="30"/>
      <c r="P9" s="30"/>
      <c r="Q9" s="30"/>
      <c r="R9" s="30"/>
      <c r="S9" s="30"/>
      <c r="T9" s="30"/>
      <c r="U9" s="30"/>
    </row>
    <row r="10" ht="20.05" customHeight="1">
      <c r="A10" s="21">
        <v>5</v>
      </c>
      <c r="B10" s="71">
        <v>40716</v>
      </c>
      <c r="C10" s="39">
        <v>18</v>
      </c>
      <c r="D10" s="39">
        <v>38</v>
      </c>
      <c r="E10" s="39">
        <v>40</v>
      </c>
      <c r="F10" s="71">
        <v>40716</v>
      </c>
      <c r="G10" s="21">
        <v>19</v>
      </c>
      <c r="H10" s="21">
        <v>9</v>
      </c>
      <c r="I10" s="21">
        <v>0</v>
      </c>
      <c r="J10" s="21">
        <v>1800.01</v>
      </c>
      <c r="K10" s="39">
        <f>(I10-E10)+(H10-D10)*60+(G10-C10)*3600</f>
        <v>1820</v>
      </c>
      <c r="L10" s="21">
        <v>149.768</v>
      </c>
      <c r="M10" s="21">
        <v>150</v>
      </c>
      <c r="N10" s="22">
        <v>10742500</v>
      </c>
      <c r="O10" s="68">
        <f>$J10*P$18</f>
        <v>10733513.6303</v>
      </c>
      <c r="P10" s="21">
        <v>5968.01</v>
      </c>
      <c r="Q10" s="22">
        <v>1438320</v>
      </c>
      <c r="R10" s="68">
        <f>$J10*S$18</f>
        <v>1437214.984483333</v>
      </c>
      <c r="S10" s="21">
        <v>799.063</v>
      </c>
      <c r="T10" s="21">
        <v>295</v>
      </c>
      <c r="U10" s="21">
        <v>-1443</v>
      </c>
    </row>
    <row r="11" ht="20.05" customHeight="1">
      <c r="A11" s="21">
        <v>5</v>
      </c>
      <c r="B11" s="71">
        <v>40716</v>
      </c>
      <c r="C11" s="39">
        <v>19</v>
      </c>
      <c r="D11" s="39">
        <v>9</v>
      </c>
      <c r="E11" s="39">
        <v>3</v>
      </c>
      <c r="F11" s="71">
        <v>40716</v>
      </c>
      <c r="G11" s="21">
        <v>19</v>
      </c>
      <c r="H11" s="21">
        <v>39</v>
      </c>
      <c r="I11" s="21">
        <v>23</v>
      </c>
      <c r="J11" s="21">
        <v>1800.01</v>
      </c>
      <c r="K11" s="39">
        <f>(I11-E11)+(H11-D11)*60+(G11-C11)*3600</f>
        <v>1820</v>
      </c>
      <c r="L11" s="21">
        <v>150.03</v>
      </c>
      <c r="M11" s="21">
        <v>150.002</v>
      </c>
      <c r="N11" s="22">
        <v>10733500</v>
      </c>
      <c r="O11" s="68">
        <f>$J11*P$18</f>
        <v>10733513.6303</v>
      </c>
      <c r="P11" s="21">
        <v>5963.05</v>
      </c>
      <c r="Q11" s="22">
        <v>1439260</v>
      </c>
      <c r="R11" s="68">
        <f>$J11*S$18</f>
        <v>1437214.984483333</v>
      </c>
      <c r="S11" s="21">
        <v>799.583</v>
      </c>
      <c r="T11" s="21">
        <v>295</v>
      </c>
      <c r="U11" s="21">
        <v>-1443</v>
      </c>
    </row>
    <row r="12" ht="20.05" customHeight="1">
      <c r="A12" s="21">
        <v>5</v>
      </c>
      <c r="B12" s="71">
        <v>40716</v>
      </c>
      <c r="C12" s="39">
        <v>19</v>
      </c>
      <c r="D12" s="39">
        <v>39</v>
      </c>
      <c r="E12" s="39">
        <v>26</v>
      </c>
      <c r="F12" s="71">
        <v>40716</v>
      </c>
      <c r="G12" s="39">
        <v>20</v>
      </c>
      <c r="H12" s="39">
        <v>9</v>
      </c>
      <c r="I12" s="39">
        <v>46</v>
      </c>
      <c r="J12" s="21">
        <v>1800.01</v>
      </c>
      <c r="K12" s="39">
        <f>(I12-E12)+(H12-D12)*60+(G12-C12)*3600</f>
        <v>1820</v>
      </c>
      <c r="L12" s="21">
        <v>150.097</v>
      </c>
      <c r="M12" s="21">
        <v>150.001</v>
      </c>
      <c r="N12" s="22">
        <v>10735700</v>
      </c>
      <c r="O12" s="68">
        <f>$J12*P$18</f>
        <v>10733513.6303</v>
      </c>
      <c r="P12" s="21">
        <v>5964.24</v>
      </c>
      <c r="Q12" s="22">
        <v>1435450</v>
      </c>
      <c r="R12" s="68">
        <f>$J12*S$18</f>
        <v>1437214.984483333</v>
      </c>
      <c r="S12" s="21">
        <v>797.468</v>
      </c>
      <c r="T12" s="21">
        <v>295</v>
      </c>
      <c r="U12" s="21">
        <v>-1443</v>
      </c>
    </row>
    <row r="13" ht="20.05" customHeight="1">
      <c r="A13" s="21">
        <v>5</v>
      </c>
      <c r="B13" s="71">
        <v>40716</v>
      </c>
      <c r="C13" s="39">
        <v>20</v>
      </c>
      <c r="D13" s="39">
        <v>9</v>
      </c>
      <c r="E13" s="39">
        <v>49</v>
      </c>
      <c r="F13" s="71">
        <v>40716</v>
      </c>
      <c r="G13" s="39">
        <v>20</v>
      </c>
      <c r="H13" s="39">
        <v>40</v>
      </c>
      <c r="I13" s="39">
        <v>9</v>
      </c>
      <c r="J13" s="21">
        <v>1800.01</v>
      </c>
      <c r="K13" s="39">
        <f>(I13-E13)+(H13-D13)*60+(G13-C13)*3600</f>
        <v>1820</v>
      </c>
      <c r="L13" s="21">
        <v>150.091</v>
      </c>
      <c r="M13" s="21">
        <v>150</v>
      </c>
      <c r="N13" s="22">
        <v>10738200</v>
      </c>
      <c r="O13" s="68">
        <f>$J13*P$18</f>
        <v>10733513.6303</v>
      </c>
      <c r="P13" s="21">
        <v>5965.61</v>
      </c>
      <c r="Q13" s="22">
        <v>1433760</v>
      </c>
      <c r="R13" s="68">
        <f>$J13*S$18</f>
        <v>1437214.984483333</v>
      </c>
      <c r="S13" s="21">
        <v>796.527</v>
      </c>
      <c r="T13" s="21">
        <v>295</v>
      </c>
      <c r="U13" s="21">
        <v>-1443</v>
      </c>
    </row>
    <row r="14" ht="20.05" customHeight="1">
      <c r="A14" s="21">
        <v>5</v>
      </c>
      <c r="B14" s="71">
        <v>40716</v>
      </c>
      <c r="C14" s="39">
        <v>20</v>
      </c>
      <c r="D14" s="39">
        <v>40</v>
      </c>
      <c r="E14" s="39">
        <v>12</v>
      </c>
      <c r="F14" s="71">
        <v>40716</v>
      </c>
      <c r="G14" s="39">
        <v>21</v>
      </c>
      <c r="H14" s="39">
        <v>10</v>
      </c>
      <c r="I14" s="39">
        <v>32</v>
      </c>
      <c r="J14" s="21">
        <v>1800.01</v>
      </c>
      <c r="K14" s="39">
        <f>(I14-E14)+(H14-D14)*60+(G14-C14)*3600</f>
        <v>1820</v>
      </c>
      <c r="L14" s="21">
        <v>150.122</v>
      </c>
      <c r="M14" s="21">
        <v>149.998</v>
      </c>
      <c r="N14" s="22">
        <v>10726500</v>
      </c>
      <c r="O14" s="68">
        <f>$J14*P$18</f>
        <v>10733513.6303</v>
      </c>
      <c r="P14" s="21">
        <v>5959.11</v>
      </c>
      <c r="Q14" s="22">
        <v>1438860</v>
      </c>
      <c r="R14" s="68">
        <f>$J14*S$18</f>
        <v>1437214.984483333</v>
      </c>
      <c r="S14" s="21">
        <v>799.362</v>
      </c>
      <c r="T14" s="21">
        <v>295</v>
      </c>
      <c r="U14" s="21">
        <v>-1443</v>
      </c>
    </row>
    <row r="15" ht="20.05" customHeight="1">
      <c r="A15" s="21">
        <v>5</v>
      </c>
      <c r="B15" s="71">
        <v>40716</v>
      </c>
      <c r="C15" s="39">
        <v>21</v>
      </c>
      <c r="D15" s="39">
        <v>10</v>
      </c>
      <c r="E15" s="39">
        <v>34</v>
      </c>
      <c r="F15" s="71">
        <v>40716</v>
      </c>
      <c r="G15" s="39">
        <v>21</v>
      </c>
      <c r="H15" s="39">
        <v>40</v>
      </c>
      <c r="I15" s="39">
        <v>55</v>
      </c>
      <c r="J15" s="21">
        <v>1800.01</v>
      </c>
      <c r="K15" s="39">
        <f>(I15-E15)+(H15-D15)*60+(G15-C15)*3600</f>
        <v>1821</v>
      </c>
      <c r="L15" s="21">
        <v>150.112</v>
      </c>
      <c r="M15" s="21">
        <v>150.004</v>
      </c>
      <c r="N15" s="22">
        <v>10724800</v>
      </c>
      <c r="O15" s="68">
        <f>$J15*P$18</f>
        <v>10733513.6303</v>
      </c>
      <c r="P15" s="21">
        <v>5958.16</v>
      </c>
      <c r="Q15" s="22">
        <v>1437650</v>
      </c>
      <c r="R15" s="68">
        <f>$J15*S$18</f>
        <v>1437214.984483333</v>
      </c>
      <c r="S15" s="21">
        <v>798.687</v>
      </c>
      <c r="T15" s="21">
        <v>295</v>
      </c>
      <c r="U15" s="21">
        <v>-1443</v>
      </c>
    </row>
    <row r="16" ht="20.05" customHeight="1">
      <c r="A16" s="30"/>
      <c r="B16" s="30"/>
      <c r="C16" s="30"/>
      <c r="D16" s="30"/>
      <c r="E16" s="30"/>
      <c r="F16" s="30"/>
      <c r="G16" s="30"/>
      <c r="H16" s="30"/>
      <c r="I16" s="30"/>
      <c r="J16" s="30"/>
      <c r="K16" s="30"/>
      <c r="L16" s="30"/>
      <c r="M16" s="30"/>
      <c r="N16" s="30"/>
      <c r="O16" s="30"/>
      <c r="P16" s="30"/>
      <c r="Q16" s="30"/>
      <c r="R16" s="30"/>
      <c r="S16" s="30"/>
      <c r="T16" s="30"/>
      <c r="U16" s="30"/>
    </row>
    <row r="17" ht="20.05" customHeight="1">
      <c r="A17" s="69"/>
      <c r="B17" s="30"/>
      <c r="C17" s="30"/>
      <c r="D17" s="30"/>
      <c r="E17" s="30"/>
      <c r="F17" s="30"/>
      <c r="G17" s="30"/>
      <c r="H17" s="30"/>
      <c r="I17" s="30"/>
      <c r="J17" s="30"/>
      <c r="K17" s="30"/>
      <c r="L17" t="s" s="35">
        <v>327</v>
      </c>
      <c r="M17" s="30"/>
      <c r="N17" s="30"/>
      <c r="O17" s="30"/>
      <c r="P17" t="s" s="35">
        <v>327</v>
      </c>
      <c r="Q17" s="30"/>
      <c r="R17" s="30"/>
      <c r="S17" t="s" s="35">
        <v>327</v>
      </c>
      <c r="T17" s="30"/>
      <c r="U17" s="30"/>
    </row>
    <row r="18" ht="20.05" customHeight="1">
      <c r="A18" s="69"/>
      <c r="B18" s="30"/>
      <c r="C18" s="30"/>
      <c r="D18" s="30"/>
      <c r="E18" s="30"/>
      <c r="F18" s="30"/>
      <c r="G18" s="30"/>
      <c r="H18" s="30"/>
      <c r="I18" s="30"/>
      <c r="J18" s="30"/>
      <c r="K18" s="30"/>
      <c r="L18" s="64">
        <f>AVERAGE(L10:L15)</f>
        <v>150.0366666666667</v>
      </c>
      <c r="M18" s="30"/>
      <c r="N18" s="30"/>
      <c r="O18" s="30"/>
      <c r="P18" s="37">
        <f>AVERAGE(P10:P15)</f>
        <v>5963.030000000002</v>
      </c>
      <c r="Q18" s="30"/>
      <c r="R18" s="30"/>
      <c r="S18" s="38">
        <f>AVERAGE(S10:S15)</f>
        <v>798.4483333333334</v>
      </c>
      <c r="T18" s="30"/>
      <c r="U18" s="30"/>
    </row>
    <row r="19" ht="20.05" customHeight="1">
      <c r="A19" s="69"/>
      <c r="B19" s="30"/>
      <c r="C19" s="30"/>
      <c r="D19" s="30"/>
      <c r="E19" s="30"/>
      <c r="F19" s="30"/>
      <c r="G19" s="30"/>
      <c r="H19" s="30"/>
      <c r="I19" s="30"/>
      <c r="J19" s="30"/>
      <c r="K19" s="30"/>
      <c r="L19" t="s" s="32">
        <v>328</v>
      </c>
      <c r="M19" s="30"/>
      <c r="N19" s="30"/>
      <c r="O19" s="30"/>
      <c r="P19" t="s" s="32">
        <v>328</v>
      </c>
      <c r="Q19" s="30"/>
      <c r="R19" s="30"/>
      <c r="S19" t="s" s="32">
        <v>328</v>
      </c>
      <c r="T19" s="30"/>
      <c r="U19" s="30"/>
    </row>
    <row r="20" ht="20.05" customHeight="1">
      <c r="A20" s="69"/>
      <c r="B20" s="30"/>
      <c r="C20" s="30"/>
      <c r="D20" s="30"/>
      <c r="E20" s="30"/>
      <c r="F20" s="30"/>
      <c r="G20" s="30"/>
      <c r="H20" s="30"/>
      <c r="I20" s="30"/>
      <c r="J20" s="30"/>
      <c r="K20" s="30"/>
      <c r="L20" s="64">
        <f>STDEV(L10:L15)</f>
        <v>0.1354808719586174</v>
      </c>
      <c r="M20" s="30"/>
      <c r="N20" s="30"/>
      <c r="O20" s="30"/>
      <c r="P20" s="37">
        <f>STDEV(P10:P15)</f>
        <v>3.794854410909698</v>
      </c>
      <c r="Q20" s="30"/>
      <c r="R20" s="30"/>
      <c r="S20" s="38">
        <f>STDEV(S10:S15)</f>
        <v>1.200800344214899</v>
      </c>
      <c r="T20" s="30"/>
      <c r="U20" s="30"/>
    </row>
    <row r="21" ht="20.05" customHeight="1">
      <c r="A21" s="69"/>
      <c r="B21" s="30"/>
      <c r="C21" s="30"/>
      <c r="D21" s="30"/>
      <c r="E21" s="30"/>
      <c r="F21" s="30"/>
      <c r="G21" s="30"/>
      <c r="H21" s="30"/>
      <c r="I21" s="30"/>
      <c r="J21" s="30"/>
      <c r="K21" s="30"/>
      <c r="L21" t="s" s="32">
        <v>329</v>
      </c>
      <c r="M21" s="30"/>
      <c r="N21" s="30"/>
      <c r="O21" s="30"/>
      <c r="P21" t="s" s="32">
        <v>329</v>
      </c>
      <c r="Q21" s="30"/>
      <c r="R21" s="30"/>
      <c r="S21" t="s" s="32">
        <v>329</v>
      </c>
      <c r="T21" s="30"/>
      <c r="U21" s="30"/>
    </row>
    <row r="22" ht="20.05" customHeight="1">
      <c r="A22" s="69"/>
      <c r="B22" s="30"/>
      <c r="C22" s="30"/>
      <c r="D22" s="30"/>
      <c r="E22" s="30"/>
      <c r="F22" s="30"/>
      <c r="G22" s="30"/>
      <c r="H22" s="30"/>
      <c r="I22" s="30"/>
      <c r="J22" s="30"/>
      <c r="K22" s="30"/>
      <c r="L22" s="64">
        <f>L20/L18*100</f>
        <v>0.09029850833704035</v>
      </c>
      <c r="M22" s="30"/>
      <c r="N22" s="30"/>
      <c r="O22" s="30"/>
      <c r="P22" s="64">
        <f>P20/P18*100</f>
        <v>0.0636397001341549</v>
      </c>
      <c r="Q22" s="30"/>
      <c r="R22" s="30"/>
      <c r="S22" s="64">
        <f>S20/S18*100</f>
        <v>0.1503917403398966</v>
      </c>
      <c r="T22" s="30"/>
      <c r="U22" s="30"/>
    </row>
    <row r="23" ht="20.05" customHeight="1">
      <c r="A23" s="69"/>
      <c r="B23" s="30"/>
      <c r="C23" s="30"/>
      <c r="D23" s="30"/>
      <c r="E23" s="30"/>
      <c r="F23" s="30"/>
      <c r="G23" s="30"/>
      <c r="H23" s="30"/>
      <c r="I23" s="30"/>
      <c r="J23" s="30"/>
      <c r="K23" s="30"/>
      <c r="L23" s="64"/>
      <c r="M23" s="30"/>
      <c r="N23" s="30"/>
      <c r="O23" s="30"/>
      <c r="P23" s="64"/>
      <c r="Q23" s="30"/>
      <c r="R23" s="30"/>
      <c r="S23" s="64"/>
      <c r="T23" s="30"/>
      <c r="U23" s="30"/>
    </row>
  </sheetData>
  <mergeCells count="24">
    <mergeCell ref="A1:U1"/>
    <mergeCell ref="A2:U2"/>
    <mergeCell ref="Q4:R4"/>
    <mergeCell ref="N3:O3"/>
    <mergeCell ref="A9:U9"/>
    <mergeCell ref="A6:U6"/>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0.5" right="0.5" top="0.5" bottom="0.5" header="0.25" footer="0.25"/>
  <pageSetup firstPageNumber="1" fitToHeight="1" fitToWidth="1" scale="100" useFirstPageNumber="0" orientation="portrait" pageOrder="downThenOver"/>
  <headerFooter>
    <oddFooter>&amp;C&amp;"Helvetica Neue,Regular"&amp;11&amp;K000000&amp;P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U14"/>
  <sheetViews>
    <sheetView workbookViewId="0" showGridLines="0" defaultGridColor="1"/>
  </sheetViews>
  <sheetFormatPr defaultColWidth="16.3333" defaultRowHeight="19.9" customHeight="1" outlineLevelRow="0" outlineLevelCol="0"/>
  <cols>
    <col min="1" max="1" width="16.3516" style="76" customWidth="1"/>
    <col min="2" max="2" width="11.6719" style="76" customWidth="1"/>
    <col min="3" max="3" width="4.35156" style="76" customWidth="1"/>
    <col min="4" max="4" width="4.57812" style="76" customWidth="1"/>
    <col min="5" max="5" width="4.17188" style="76" customWidth="1"/>
    <col min="6" max="6" width="10.8516" style="76" customWidth="1"/>
    <col min="7" max="7" width="4.35156" style="76" customWidth="1"/>
    <col min="8" max="8" width="4.5" style="76" customWidth="1"/>
    <col min="9" max="9" width="4.17188" style="76" customWidth="1"/>
    <col min="10" max="10" width="10" style="76" customWidth="1"/>
    <col min="11" max="11" width="9.67188" style="76" customWidth="1"/>
    <col min="12" max="12" width="14.6719" style="76" customWidth="1"/>
    <col min="13" max="13" width="12.3516" style="76" customWidth="1"/>
    <col min="14" max="14" width="13.9219" style="76" customWidth="1"/>
    <col min="15" max="15" width="9.67188" style="76" customWidth="1"/>
    <col min="16" max="16" width="11.3516" style="76" customWidth="1"/>
    <col min="17" max="17" width="19.0312" style="76" customWidth="1"/>
    <col min="18" max="18" width="9.72656" style="76" customWidth="1"/>
    <col min="19" max="19" width="13.9062" style="76" customWidth="1"/>
    <col min="20" max="20" width="9.07812" style="76" customWidth="1"/>
    <col min="21" max="21" width="6.67188" style="76" customWidth="1"/>
    <col min="22" max="256" width="16.3516" style="76" customWidth="1"/>
  </cols>
  <sheetData>
    <row r="1" ht="37.05" customHeight="1">
      <c r="A1" t="s" s="7">
        <v>413</v>
      </c>
      <c r="B1" s="7"/>
      <c r="C1" s="7"/>
      <c r="D1" s="7"/>
      <c r="E1" s="7"/>
      <c r="F1" s="7"/>
      <c r="G1" s="7"/>
      <c r="H1" s="7"/>
      <c r="I1" s="7"/>
      <c r="J1" s="7"/>
      <c r="K1" s="7"/>
      <c r="L1" s="7"/>
      <c r="M1" s="7"/>
      <c r="N1" s="7"/>
      <c r="O1" s="7"/>
      <c r="P1" s="7"/>
      <c r="Q1" s="7"/>
      <c r="R1" s="7"/>
      <c r="S1" s="7"/>
      <c r="T1" s="7"/>
      <c r="U1" s="7"/>
    </row>
    <row r="2" ht="25.9" customHeight="1">
      <c r="A2" t="s" s="58">
        <v>415</v>
      </c>
      <c r="B2" s="30"/>
      <c r="C2" s="30"/>
      <c r="D2" s="30"/>
      <c r="E2" s="30"/>
      <c r="F2" s="30"/>
      <c r="G2" s="30"/>
      <c r="H2" s="30"/>
      <c r="I2" s="30"/>
      <c r="J2" s="30"/>
      <c r="K2" s="30"/>
      <c r="L2" s="30"/>
      <c r="M2" s="30"/>
      <c r="N2" s="30"/>
      <c r="O2" s="30"/>
      <c r="P2" s="30"/>
      <c r="Q2" s="30"/>
      <c r="R2" s="30"/>
      <c r="S2" s="30"/>
      <c r="T2" s="30"/>
      <c r="U2" s="30"/>
    </row>
    <row r="3" ht="23" customHeight="1">
      <c r="A3" t="s" s="29">
        <v>372</v>
      </c>
      <c r="B3" t="s" s="29">
        <v>373</v>
      </c>
      <c r="C3" s="30"/>
      <c r="D3" s="30"/>
      <c r="E3" s="30"/>
      <c r="F3" t="s" s="29">
        <v>374</v>
      </c>
      <c r="G3" s="30"/>
      <c r="H3" s="30"/>
      <c r="I3" s="30"/>
      <c r="J3" t="s" s="29">
        <v>375</v>
      </c>
      <c r="K3" s="30"/>
      <c r="L3" t="s" s="29">
        <v>376</v>
      </c>
      <c r="M3" t="s" s="29">
        <v>377</v>
      </c>
      <c r="N3" t="s" s="29">
        <v>378</v>
      </c>
      <c r="O3" s="30"/>
      <c r="P3" t="s" s="29">
        <v>379</v>
      </c>
      <c r="Q3" t="s" s="29">
        <v>380</v>
      </c>
      <c r="R3" s="30"/>
      <c r="S3" t="s" s="29">
        <v>381</v>
      </c>
      <c r="T3" t="s" s="29">
        <v>382</v>
      </c>
      <c r="U3" t="s" s="29">
        <v>19</v>
      </c>
    </row>
    <row r="4" ht="20.35" customHeight="1">
      <c r="A4" t="s" s="59">
        <v>383</v>
      </c>
      <c r="B4" t="s" s="59">
        <v>384</v>
      </c>
      <c r="C4" t="s" s="59">
        <v>385</v>
      </c>
      <c r="D4" s="30"/>
      <c r="E4" s="30"/>
      <c r="F4" t="s" s="59">
        <v>384</v>
      </c>
      <c r="G4" t="s" s="59">
        <v>385</v>
      </c>
      <c r="H4" s="30"/>
      <c r="I4" s="30"/>
      <c r="J4" t="s" s="60">
        <v>386</v>
      </c>
      <c r="K4" t="s" s="60">
        <v>387</v>
      </c>
      <c r="L4" s="30"/>
      <c r="M4" s="30"/>
      <c r="N4" t="s" s="61">
        <v>388</v>
      </c>
      <c r="O4" s="30"/>
      <c r="P4" t="s" s="61">
        <v>389</v>
      </c>
      <c r="Q4" t="s" s="61">
        <v>390</v>
      </c>
      <c r="R4" s="30"/>
      <c r="S4" t="s" s="61">
        <v>391</v>
      </c>
      <c r="T4" s="30"/>
      <c r="U4" s="30"/>
    </row>
    <row r="5" ht="20.05" customHeight="1">
      <c r="A5" s="30"/>
      <c r="B5" s="30"/>
      <c r="C5" t="s" s="59">
        <v>392</v>
      </c>
      <c r="D5" t="s" s="59">
        <v>393</v>
      </c>
      <c r="E5" t="s" s="59">
        <v>394</v>
      </c>
      <c r="F5" s="30"/>
      <c r="G5" t="s" s="59">
        <v>392</v>
      </c>
      <c r="H5" t="s" s="59">
        <v>393</v>
      </c>
      <c r="I5" t="s" s="59">
        <v>394</v>
      </c>
      <c r="J5" s="30"/>
      <c r="K5" s="30"/>
      <c r="L5" s="30"/>
      <c r="M5" s="30"/>
      <c r="N5" t="s" s="32">
        <v>386</v>
      </c>
      <c r="O5" t="s" s="32">
        <v>387</v>
      </c>
      <c r="P5" s="30"/>
      <c r="Q5" t="s" s="32">
        <v>386</v>
      </c>
      <c r="R5" t="s" s="32">
        <v>387</v>
      </c>
      <c r="S5" s="30"/>
      <c r="T5" s="30"/>
      <c r="U5" s="30"/>
    </row>
    <row r="6" ht="20.05" customHeight="1">
      <c r="A6" s="21">
        <v>5</v>
      </c>
      <c r="B6" s="62">
        <v>40716</v>
      </c>
      <c r="C6" s="21">
        <v>14</v>
      </c>
      <c r="D6" s="21">
        <v>48</v>
      </c>
      <c r="E6" s="21">
        <v>45</v>
      </c>
      <c r="F6" s="62">
        <v>40716</v>
      </c>
      <c r="G6" s="21">
        <v>15</v>
      </c>
      <c r="H6" s="21">
        <v>19</v>
      </c>
      <c r="I6" s="21">
        <v>5</v>
      </c>
      <c r="J6" s="21">
        <v>1800.01</v>
      </c>
      <c r="K6" s="39">
        <f>(I6-E6)+(H6-D6)*60+(G6-C6)*3600</f>
        <v>1820</v>
      </c>
      <c r="L6" s="21">
        <v>297.505</v>
      </c>
      <c r="M6" s="21">
        <v>296.999</v>
      </c>
      <c r="N6" s="21">
        <v>320016</v>
      </c>
      <c r="O6" s="68">
        <f>P10*J6</f>
        <v>319559.37532</v>
      </c>
      <c r="P6" s="21">
        <v>177.786</v>
      </c>
      <c r="Q6" s="68">
        <v>1442810</v>
      </c>
      <c r="R6" s="68">
        <f>J6*S$10</f>
        <v>1440116.900605</v>
      </c>
      <c r="S6" s="21">
        <v>801.556</v>
      </c>
      <c r="T6" s="21">
        <v>295</v>
      </c>
      <c r="U6" s="21">
        <v>-1443</v>
      </c>
    </row>
    <row r="7" ht="20.05" customHeight="1">
      <c r="A7" s="21">
        <v>5</v>
      </c>
      <c r="B7" s="62">
        <v>40716</v>
      </c>
      <c r="C7" s="21">
        <v>15</v>
      </c>
      <c r="D7" s="21">
        <v>19</v>
      </c>
      <c r="E7" s="21">
        <v>7</v>
      </c>
      <c r="F7" s="62">
        <v>40716</v>
      </c>
      <c r="G7" s="21">
        <v>15</v>
      </c>
      <c r="H7" s="21">
        <v>35</v>
      </c>
      <c r="I7" s="21">
        <v>36</v>
      </c>
      <c r="J7" s="21">
        <v>968.446</v>
      </c>
      <c r="K7" s="39">
        <f>(I7-E7)+(H7-D7)*60+(G7-C7)*3600</f>
        <v>989</v>
      </c>
      <c r="L7" s="21">
        <v>296.435</v>
      </c>
      <c r="M7" s="21">
        <v>297.002</v>
      </c>
      <c r="N7" s="21">
        <v>171684</v>
      </c>
      <c r="O7" s="68">
        <f>P10*J7</f>
        <v>171930.155272</v>
      </c>
      <c r="P7" s="21">
        <v>177.278</v>
      </c>
      <c r="Q7" s="21">
        <v>773367</v>
      </c>
      <c r="R7" s="68">
        <f>J7*S$10</f>
        <v>774815.390983</v>
      </c>
      <c r="S7" s="21">
        <v>798.5650000000001</v>
      </c>
      <c r="T7" s="21">
        <v>295</v>
      </c>
      <c r="U7" s="21">
        <v>-1443</v>
      </c>
    </row>
    <row r="8" ht="20.05" customHeight="1">
      <c r="A8" s="30"/>
      <c r="B8" s="30"/>
      <c r="C8" s="30"/>
      <c r="D8" s="30"/>
      <c r="E8" s="30"/>
      <c r="F8" s="30"/>
      <c r="G8" s="30"/>
      <c r="H8" s="30"/>
      <c r="I8" s="30"/>
      <c r="J8" s="30"/>
      <c r="K8" s="30"/>
      <c r="L8" s="30"/>
      <c r="M8" s="30"/>
      <c r="N8" s="30"/>
      <c r="O8" s="30"/>
      <c r="P8" s="30"/>
      <c r="Q8" s="30"/>
      <c r="R8" s="30"/>
      <c r="S8" s="30"/>
      <c r="T8" s="30"/>
      <c r="U8" s="30"/>
    </row>
    <row r="9" ht="20.05" customHeight="1">
      <c r="A9" s="30"/>
      <c r="B9" s="30"/>
      <c r="C9" s="30"/>
      <c r="D9" s="30"/>
      <c r="E9" s="30"/>
      <c r="F9" s="30"/>
      <c r="G9" s="30"/>
      <c r="H9" s="30"/>
      <c r="I9" s="30"/>
      <c r="J9" s="30"/>
      <c r="K9" s="30"/>
      <c r="L9" t="s" s="35">
        <v>327</v>
      </c>
      <c r="M9" s="30"/>
      <c r="N9" s="30"/>
      <c r="O9" s="30"/>
      <c r="P9" t="s" s="35">
        <v>327</v>
      </c>
      <c r="Q9" s="30"/>
      <c r="R9" s="30"/>
      <c r="S9" t="s" s="35">
        <v>327</v>
      </c>
      <c r="T9" s="30"/>
      <c r="U9" s="30"/>
    </row>
    <row r="10" ht="20.05" customHeight="1">
      <c r="A10" s="69"/>
      <c r="B10" s="30"/>
      <c r="C10" s="30"/>
      <c r="D10" s="30"/>
      <c r="E10" s="30"/>
      <c r="F10" s="30"/>
      <c r="G10" s="30"/>
      <c r="H10" s="30"/>
      <c r="I10" s="30"/>
      <c r="J10" s="30"/>
      <c r="K10" s="30"/>
      <c r="L10" s="64">
        <f>AVERAGE(L6:L7)</f>
        <v>296.97</v>
      </c>
      <c r="M10" s="30"/>
      <c r="N10" s="30"/>
      <c r="O10" s="30"/>
      <c r="P10" s="64">
        <f>AVERAGE(P6:P7)</f>
        <v>177.532</v>
      </c>
      <c r="Q10" s="30"/>
      <c r="R10" s="30"/>
      <c r="S10" s="64">
        <f>AVERAGE(S6:S7)</f>
        <v>800.0605</v>
      </c>
      <c r="T10" s="30"/>
      <c r="U10" s="30"/>
    </row>
    <row r="11" ht="20.05" customHeight="1">
      <c r="A11" s="69"/>
      <c r="B11" s="30"/>
      <c r="C11" s="30"/>
      <c r="D11" s="30"/>
      <c r="E11" s="30"/>
      <c r="F11" s="30"/>
      <c r="G11" s="30"/>
      <c r="H11" s="30"/>
      <c r="I11" s="30"/>
      <c r="J11" s="30"/>
      <c r="K11" s="30"/>
      <c r="L11" t="s" s="32">
        <v>328</v>
      </c>
      <c r="M11" s="30"/>
      <c r="N11" s="30"/>
      <c r="O11" s="30"/>
      <c r="P11" t="s" s="32">
        <v>328</v>
      </c>
      <c r="Q11" s="30"/>
      <c r="R11" s="30"/>
      <c r="S11" t="s" s="32">
        <v>328</v>
      </c>
      <c r="T11" s="30"/>
      <c r="U11" s="30"/>
    </row>
    <row r="12" ht="20.05" customHeight="1">
      <c r="A12" s="30"/>
      <c r="B12" s="30"/>
      <c r="C12" s="30"/>
      <c r="D12" s="30"/>
      <c r="E12" s="30"/>
      <c r="F12" s="30"/>
      <c r="G12" s="30"/>
      <c r="H12" s="30"/>
      <c r="I12" s="30"/>
      <c r="J12" s="30"/>
      <c r="K12" s="30"/>
      <c r="L12" s="64">
        <f>STDEV(L6:L7)</f>
        <v>0.756604255869601</v>
      </c>
      <c r="M12" s="30"/>
      <c r="N12" s="30"/>
      <c r="O12" s="30"/>
      <c r="P12" s="38">
        <f>STDEV(P6:P7)</f>
        <v>0.3592102448427731</v>
      </c>
      <c r="Q12" s="30"/>
      <c r="R12" s="30"/>
      <c r="S12" s="64">
        <f>STDEV(S6:S7)</f>
        <v>2.114956382528953</v>
      </c>
      <c r="T12" s="30"/>
      <c r="U12" s="30"/>
    </row>
    <row r="13" ht="20.05" customHeight="1">
      <c r="A13" s="30"/>
      <c r="B13" s="30"/>
      <c r="C13" s="30"/>
      <c r="D13" s="30"/>
      <c r="E13" s="30"/>
      <c r="F13" s="30"/>
      <c r="G13" s="30"/>
      <c r="H13" s="30"/>
      <c r="I13" s="30"/>
      <c r="J13" s="30"/>
      <c r="K13" s="30"/>
      <c r="L13" t="s" s="32">
        <v>329</v>
      </c>
      <c r="M13" s="30"/>
      <c r="N13" s="30"/>
      <c r="O13" s="30"/>
      <c r="P13" t="s" s="32">
        <v>329</v>
      </c>
      <c r="Q13" s="30"/>
      <c r="R13" s="30"/>
      <c r="S13" t="s" s="32">
        <v>329</v>
      </c>
      <c r="T13" s="30"/>
      <c r="U13" s="30"/>
    </row>
    <row r="14" ht="20.05" customHeight="1">
      <c r="A14" s="30"/>
      <c r="B14" s="30"/>
      <c r="C14" s="30"/>
      <c r="D14" s="30"/>
      <c r="E14" s="30"/>
      <c r="F14" s="30"/>
      <c r="G14" s="30"/>
      <c r="H14" s="30"/>
      <c r="I14" s="30"/>
      <c r="J14" s="30"/>
      <c r="K14" s="30"/>
      <c r="L14" s="39">
        <f>L12/L10*100</f>
        <v>0.2547746425125774</v>
      </c>
      <c r="M14" s="30"/>
      <c r="N14" s="30"/>
      <c r="O14" s="30"/>
      <c r="P14" s="39">
        <f>P12/P10*100</f>
        <v>0.2023354915411155</v>
      </c>
      <c r="Q14" s="30"/>
      <c r="R14" s="30"/>
      <c r="S14" s="65">
        <f>S12/S10*100</f>
        <v>0.2643495563809178</v>
      </c>
      <c r="T14" s="30"/>
      <c r="U14" s="30"/>
    </row>
  </sheetData>
  <mergeCells count="22">
    <mergeCell ref="A1:U1"/>
    <mergeCell ref="A2:U2"/>
    <mergeCell ref="Q4:R4"/>
    <mergeCell ref="N3:O3"/>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0.5" right="0.5" top="0.5" bottom="0.5" header="0.25" footer="0.25"/>
  <pageSetup firstPageNumber="1" fitToHeight="1" fitToWidth="1" scale="100" useFirstPageNumber="0" orientation="portrait" pageOrder="downThenOver"/>
  <headerFooter>
    <oddFooter>&amp;C&amp;"Helvetica Neue,Regular"&amp;11&amp;K000000&amp;P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U19"/>
  <sheetViews>
    <sheetView workbookViewId="0" showGridLines="0" defaultGridColor="1"/>
  </sheetViews>
  <sheetFormatPr defaultColWidth="16.3333" defaultRowHeight="19.9" customHeight="1" outlineLevelRow="0" outlineLevelCol="0"/>
  <cols>
    <col min="1" max="1" width="16.3516" style="77" customWidth="1"/>
    <col min="2" max="2" width="11.6719" style="77" customWidth="1"/>
    <col min="3" max="3" width="4.35156" style="77" customWidth="1"/>
    <col min="4" max="4" width="4.57812" style="77" customWidth="1"/>
    <col min="5" max="5" width="4.17188" style="77" customWidth="1"/>
    <col min="6" max="6" width="10.8516" style="77" customWidth="1"/>
    <col min="7" max="7" width="4.35156" style="77" customWidth="1"/>
    <col min="8" max="8" width="4.5" style="77" customWidth="1"/>
    <col min="9" max="9" width="4.17188" style="77" customWidth="1"/>
    <col min="10" max="10" width="10" style="77" customWidth="1"/>
    <col min="11" max="11" width="9.67188" style="77" customWidth="1"/>
    <col min="12" max="12" width="14.6719" style="77" customWidth="1"/>
    <col min="13" max="13" width="12.3516" style="77" customWidth="1"/>
    <col min="14" max="14" width="13.9219" style="77" customWidth="1"/>
    <col min="15" max="15" width="9.67188" style="77" customWidth="1"/>
    <col min="16" max="16" width="11.3516" style="77" customWidth="1"/>
    <col min="17" max="17" width="19.0312" style="77" customWidth="1"/>
    <col min="18" max="18" width="9.72656" style="77" customWidth="1"/>
    <col min="19" max="19" width="13.8516" style="77" customWidth="1"/>
    <col min="20" max="20" width="9" style="77" customWidth="1"/>
    <col min="21" max="21" width="6.67188" style="77" customWidth="1"/>
    <col min="22" max="256" width="16.3516" style="77" customWidth="1"/>
  </cols>
  <sheetData>
    <row r="1" ht="37.05" customHeight="1">
      <c r="A1" t="s" s="7">
        <v>416</v>
      </c>
      <c r="B1" s="7"/>
      <c r="C1" s="7"/>
      <c r="D1" s="7"/>
      <c r="E1" s="7"/>
      <c r="F1" s="7"/>
      <c r="G1" s="7"/>
      <c r="H1" s="7"/>
      <c r="I1" s="7"/>
      <c r="J1" s="7"/>
      <c r="K1" s="7"/>
      <c r="L1" s="7"/>
      <c r="M1" s="7"/>
      <c r="N1" s="7"/>
      <c r="O1" s="7"/>
      <c r="P1" s="7"/>
      <c r="Q1" s="7"/>
      <c r="R1" s="7"/>
      <c r="S1" s="7"/>
      <c r="T1" s="7"/>
      <c r="U1" s="7"/>
    </row>
    <row r="2" ht="25.9" customHeight="1">
      <c r="A2" t="s" s="58">
        <v>418</v>
      </c>
      <c r="B2" s="30"/>
      <c r="C2" s="30"/>
      <c r="D2" s="30"/>
      <c r="E2" s="30"/>
      <c r="F2" s="30"/>
      <c r="G2" s="30"/>
      <c r="H2" s="30"/>
      <c r="I2" s="30"/>
      <c r="J2" s="30"/>
      <c r="K2" s="30"/>
      <c r="L2" s="30"/>
      <c r="M2" s="30"/>
      <c r="N2" s="30"/>
      <c r="O2" s="30"/>
      <c r="P2" s="30"/>
      <c r="Q2" s="30"/>
      <c r="R2" s="30"/>
      <c r="S2" s="30"/>
      <c r="T2" s="30"/>
      <c r="U2" s="30"/>
    </row>
    <row r="3" ht="23" customHeight="1">
      <c r="A3" t="s" s="29">
        <v>372</v>
      </c>
      <c r="B3" t="s" s="29">
        <v>373</v>
      </c>
      <c r="C3" s="30"/>
      <c r="D3" s="30"/>
      <c r="E3" s="30"/>
      <c r="F3" t="s" s="29">
        <v>374</v>
      </c>
      <c r="G3" s="30"/>
      <c r="H3" s="30"/>
      <c r="I3" s="30"/>
      <c r="J3" t="s" s="29">
        <v>375</v>
      </c>
      <c r="K3" s="30"/>
      <c r="L3" t="s" s="29">
        <v>376</v>
      </c>
      <c r="M3" t="s" s="29">
        <v>377</v>
      </c>
      <c r="N3" t="s" s="29">
        <v>378</v>
      </c>
      <c r="O3" s="30"/>
      <c r="P3" t="s" s="29">
        <v>379</v>
      </c>
      <c r="Q3" t="s" s="29">
        <v>380</v>
      </c>
      <c r="R3" s="30"/>
      <c r="S3" t="s" s="29">
        <v>381</v>
      </c>
      <c r="T3" t="s" s="29">
        <v>382</v>
      </c>
      <c r="U3" t="s" s="29">
        <v>19</v>
      </c>
    </row>
    <row r="4" ht="20.35" customHeight="1">
      <c r="A4" t="s" s="59">
        <v>383</v>
      </c>
      <c r="B4" t="s" s="59">
        <v>384</v>
      </c>
      <c r="C4" t="s" s="59">
        <v>385</v>
      </c>
      <c r="D4" s="30"/>
      <c r="E4" s="30"/>
      <c r="F4" t="s" s="59">
        <v>384</v>
      </c>
      <c r="G4" t="s" s="59">
        <v>385</v>
      </c>
      <c r="H4" s="30"/>
      <c r="I4" s="30"/>
      <c r="J4" t="s" s="60">
        <v>386</v>
      </c>
      <c r="K4" t="s" s="60">
        <v>387</v>
      </c>
      <c r="L4" s="30"/>
      <c r="M4" s="30"/>
      <c r="N4" t="s" s="61">
        <v>388</v>
      </c>
      <c r="O4" s="30"/>
      <c r="P4" t="s" s="61">
        <v>389</v>
      </c>
      <c r="Q4" t="s" s="61">
        <v>390</v>
      </c>
      <c r="R4" s="30"/>
      <c r="S4" t="s" s="61">
        <v>391</v>
      </c>
      <c r="T4" s="30"/>
      <c r="U4" s="30"/>
    </row>
    <row r="5" ht="20.05" customHeight="1">
      <c r="A5" s="30"/>
      <c r="B5" s="30"/>
      <c r="C5" t="s" s="59">
        <v>392</v>
      </c>
      <c r="D5" t="s" s="59">
        <v>393</v>
      </c>
      <c r="E5" t="s" s="59">
        <v>394</v>
      </c>
      <c r="F5" s="30"/>
      <c r="G5" t="s" s="59">
        <v>392</v>
      </c>
      <c r="H5" t="s" s="59">
        <v>393</v>
      </c>
      <c r="I5" t="s" s="59">
        <v>394</v>
      </c>
      <c r="J5" s="30"/>
      <c r="K5" s="30"/>
      <c r="L5" s="30"/>
      <c r="M5" s="30"/>
      <c r="N5" t="s" s="32">
        <v>386</v>
      </c>
      <c r="O5" t="s" s="32">
        <v>387</v>
      </c>
      <c r="P5" s="30"/>
      <c r="Q5" t="s" s="32">
        <v>386</v>
      </c>
      <c r="R5" t="s" s="32">
        <v>387</v>
      </c>
      <c r="S5" s="30"/>
      <c r="T5" s="30"/>
      <c r="U5" s="30"/>
    </row>
    <row r="6" ht="23" customHeight="1">
      <c r="A6" t="s" s="67">
        <v>398</v>
      </c>
      <c r="B6" s="30"/>
      <c r="C6" s="30"/>
      <c r="D6" s="30"/>
      <c r="E6" s="30"/>
      <c r="F6" s="30"/>
      <c r="G6" s="30"/>
      <c r="H6" s="30"/>
      <c r="I6" s="30"/>
      <c r="J6" s="30"/>
      <c r="K6" s="30"/>
      <c r="L6" s="30"/>
      <c r="M6" s="30"/>
      <c r="N6" s="30"/>
      <c r="O6" s="30"/>
      <c r="P6" s="30"/>
      <c r="Q6" s="30"/>
      <c r="R6" s="30"/>
      <c r="S6" s="30"/>
      <c r="T6" s="30"/>
      <c r="U6" s="30"/>
    </row>
    <row r="7" ht="20.05" customHeight="1">
      <c r="A7" s="21">
        <v>5</v>
      </c>
      <c r="B7" s="62">
        <v>40716</v>
      </c>
      <c r="C7" s="21">
        <v>10</v>
      </c>
      <c r="D7" s="21">
        <v>45</v>
      </c>
      <c r="E7" s="21">
        <v>28</v>
      </c>
      <c r="F7" s="62">
        <v>40716</v>
      </c>
      <c r="G7" s="21">
        <v>10</v>
      </c>
      <c r="H7" s="21">
        <v>46</v>
      </c>
      <c r="I7" s="21">
        <v>54</v>
      </c>
      <c r="J7" s="21">
        <v>65.982</v>
      </c>
      <c r="K7" s="39">
        <f>(I7-E7)+(H7-D7)*60+(G7-C7)*3600</f>
        <v>86</v>
      </c>
      <c r="L7" s="21">
        <v>149.924</v>
      </c>
      <c r="M7" s="21">
        <v>150.004</v>
      </c>
      <c r="N7" s="21">
        <v>10394</v>
      </c>
      <c r="O7" s="69"/>
      <c r="P7" s="21">
        <v>157.528</v>
      </c>
      <c r="Q7" s="21">
        <v>52941</v>
      </c>
      <c r="R7" s="69"/>
      <c r="S7" s="21">
        <v>802.355</v>
      </c>
      <c r="T7" s="21">
        <v>295</v>
      </c>
      <c r="U7" s="21">
        <v>-1443</v>
      </c>
    </row>
    <row r="8" ht="20.05" customHeight="1">
      <c r="A8" s="21"/>
      <c r="B8" s="62"/>
      <c r="C8" s="69"/>
      <c r="D8" s="69"/>
      <c r="E8" s="69"/>
      <c r="F8" s="62"/>
      <c r="G8" s="69"/>
      <c r="H8" s="69"/>
      <c r="I8" s="69"/>
      <c r="J8" s="21"/>
      <c r="K8" s="30"/>
      <c r="L8" s="64"/>
      <c r="M8" s="30"/>
      <c r="N8" s="30"/>
      <c r="O8" s="30"/>
      <c r="P8" s="30"/>
      <c r="Q8" s="30"/>
      <c r="R8" s="30"/>
      <c r="S8" s="37"/>
      <c r="T8" s="21"/>
      <c r="U8" s="21"/>
    </row>
    <row r="9" ht="23" customHeight="1">
      <c r="A9" t="s" s="67">
        <v>399</v>
      </c>
      <c r="B9" s="30"/>
      <c r="C9" s="30"/>
      <c r="D9" s="30"/>
      <c r="E9" s="30"/>
      <c r="F9" s="30"/>
      <c r="G9" s="30"/>
      <c r="H9" s="30"/>
      <c r="I9" s="30"/>
      <c r="J9" s="30"/>
      <c r="K9" s="30"/>
      <c r="L9" s="30"/>
      <c r="M9" s="30"/>
      <c r="N9" s="30"/>
      <c r="O9" s="30"/>
      <c r="P9" s="30"/>
      <c r="Q9" s="30"/>
      <c r="R9" s="30"/>
      <c r="S9" s="30"/>
      <c r="T9" s="30"/>
      <c r="U9" s="30"/>
    </row>
    <row r="10" ht="20.05" customHeight="1">
      <c r="A10" s="21">
        <v>5</v>
      </c>
      <c r="B10" s="62">
        <v>40716</v>
      </c>
      <c r="C10" s="21">
        <v>10</v>
      </c>
      <c r="D10" s="21">
        <v>47</v>
      </c>
      <c r="E10" s="21">
        <v>16</v>
      </c>
      <c r="F10" s="62">
        <v>40716</v>
      </c>
      <c r="G10" s="21">
        <v>11</v>
      </c>
      <c r="H10" s="21">
        <v>17</v>
      </c>
      <c r="I10" s="21">
        <v>36</v>
      </c>
      <c r="J10" s="21">
        <v>1800.01</v>
      </c>
      <c r="K10" s="39">
        <f>(I10-E10)+(H10-D10)*60+(G10-C10)*3600</f>
        <v>1820</v>
      </c>
      <c r="L10" s="21">
        <v>149.62</v>
      </c>
      <c r="M10" s="21">
        <v>150</v>
      </c>
      <c r="N10" s="21">
        <v>282721</v>
      </c>
      <c r="O10" s="68">
        <f>$J10*P$15</f>
        <v>281363.7631233333</v>
      </c>
      <c r="P10" s="21">
        <v>157.066</v>
      </c>
      <c r="Q10" s="22">
        <v>1439270</v>
      </c>
      <c r="R10" s="68">
        <f>$J10*S$15</f>
        <v>1438907.593886667</v>
      </c>
      <c r="S10" s="21">
        <v>799.587</v>
      </c>
      <c r="T10" s="21">
        <v>295</v>
      </c>
      <c r="U10" s="21">
        <v>-1443</v>
      </c>
    </row>
    <row r="11" ht="20.05" customHeight="1">
      <c r="A11" s="21">
        <v>5</v>
      </c>
      <c r="B11" s="62">
        <v>40716</v>
      </c>
      <c r="C11" s="21">
        <v>11</v>
      </c>
      <c r="D11" s="21">
        <v>17</v>
      </c>
      <c r="E11" s="21">
        <v>39</v>
      </c>
      <c r="F11" s="62">
        <v>40716</v>
      </c>
      <c r="G11" s="21">
        <v>11</v>
      </c>
      <c r="H11" s="21">
        <v>47</v>
      </c>
      <c r="I11" s="21">
        <v>59</v>
      </c>
      <c r="J11" s="21">
        <v>1800.01</v>
      </c>
      <c r="K11" s="39">
        <f>(I11-E11)+(H11-D11)*60+(G11-C11)*3600</f>
        <v>1820</v>
      </c>
      <c r="L11" s="21">
        <v>149.993</v>
      </c>
      <c r="M11" s="21">
        <v>149.999</v>
      </c>
      <c r="N11" s="21">
        <v>280921</v>
      </c>
      <c r="O11" s="68">
        <f>$J11*P$15</f>
        <v>281363.7631233333</v>
      </c>
      <c r="P11" s="21">
        <v>156.066</v>
      </c>
      <c r="Q11" s="22">
        <v>1237000</v>
      </c>
      <c r="R11" s="68">
        <f>$J11*S$15</f>
        <v>1438907.593886667</v>
      </c>
      <c r="S11" s="21">
        <v>799.164</v>
      </c>
      <c r="T11" s="21">
        <v>295</v>
      </c>
      <c r="U11" s="21">
        <v>-1443</v>
      </c>
    </row>
    <row r="12" ht="20.05" customHeight="1">
      <c r="A12" s="21">
        <v>5</v>
      </c>
      <c r="B12" s="62">
        <v>40716</v>
      </c>
      <c r="C12" s="21">
        <v>11</v>
      </c>
      <c r="D12" s="21">
        <v>48</v>
      </c>
      <c r="E12" s="21">
        <v>1</v>
      </c>
      <c r="F12" s="62">
        <v>40716</v>
      </c>
      <c r="G12" s="21">
        <v>12</v>
      </c>
      <c r="H12" s="21">
        <v>11</v>
      </c>
      <c r="I12" s="21">
        <v>7</v>
      </c>
      <c r="J12" s="21">
        <v>1366.02</v>
      </c>
      <c r="K12" s="39">
        <f>(I12-E12)+(H12-D12)*60+(G12-C12)*3600</f>
        <v>1386</v>
      </c>
      <c r="L12" s="21">
        <v>150.365</v>
      </c>
      <c r="M12" s="21">
        <v>150</v>
      </c>
      <c r="N12" s="21">
        <v>212832</v>
      </c>
      <c r="O12" s="68">
        <f>$J12*P$15</f>
        <v>213525.77358</v>
      </c>
      <c r="P12" s="21">
        <v>155.805</v>
      </c>
      <c r="Q12" s="22">
        <v>1092010</v>
      </c>
      <c r="R12" s="68">
        <f>$J12*S$15</f>
        <v>1091980.90644</v>
      </c>
      <c r="S12" s="21">
        <v>799.415</v>
      </c>
      <c r="T12" s="21">
        <v>295</v>
      </c>
      <c r="U12" s="21">
        <v>-1443</v>
      </c>
    </row>
    <row r="13" ht="20.05" customHeight="1">
      <c r="A13" s="30"/>
      <c r="B13" s="30"/>
      <c r="C13" s="30"/>
      <c r="D13" s="30"/>
      <c r="E13" s="30"/>
      <c r="F13" s="30"/>
      <c r="G13" s="30"/>
      <c r="H13" s="30"/>
      <c r="I13" s="30"/>
      <c r="J13" s="30"/>
      <c r="K13" s="30"/>
      <c r="L13" s="30"/>
      <c r="M13" s="30"/>
      <c r="N13" s="30"/>
      <c r="O13" s="30"/>
      <c r="P13" s="30"/>
      <c r="Q13" s="30"/>
      <c r="R13" s="30"/>
      <c r="S13" s="30"/>
      <c r="T13" s="30"/>
      <c r="U13" s="30"/>
    </row>
    <row r="14" ht="20.05" customHeight="1">
      <c r="A14" s="30"/>
      <c r="B14" s="30"/>
      <c r="C14" s="30"/>
      <c r="D14" s="30"/>
      <c r="E14" s="30"/>
      <c r="F14" s="30"/>
      <c r="G14" s="30"/>
      <c r="H14" s="30"/>
      <c r="I14" s="30"/>
      <c r="J14" s="30"/>
      <c r="K14" s="30"/>
      <c r="L14" t="s" s="35">
        <v>327</v>
      </c>
      <c r="M14" s="30"/>
      <c r="N14" s="30"/>
      <c r="O14" s="30"/>
      <c r="P14" t="s" s="35">
        <v>327</v>
      </c>
      <c r="Q14" s="30"/>
      <c r="R14" s="30"/>
      <c r="S14" t="s" s="35">
        <v>327</v>
      </c>
      <c r="T14" s="30"/>
      <c r="U14" s="30"/>
    </row>
    <row r="15" ht="20.05" customHeight="1">
      <c r="A15" s="30"/>
      <c r="B15" s="30"/>
      <c r="C15" s="30"/>
      <c r="D15" s="30"/>
      <c r="E15" s="30"/>
      <c r="F15" s="30"/>
      <c r="G15" s="30"/>
      <c r="H15" s="30"/>
      <c r="I15" s="30"/>
      <c r="J15" s="30"/>
      <c r="K15" s="30"/>
      <c r="L15" s="38">
        <f>AVERAGE(L10:L12)</f>
        <v>149.9926666666667</v>
      </c>
      <c r="M15" s="30"/>
      <c r="N15" s="30"/>
      <c r="O15" s="30"/>
      <c r="P15" s="38">
        <f>AVERAGE(P10:P12)</f>
        <v>156.3123333333333</v>
      </c>
      <c r="Q15" s="30"/>
      <c r="R15" s="30"/>
      <c r="S15" s="38">
        <f>AVERAGE(S10:S12)</f>
        <v>799.3886666666667</v>
      </c>
      <c r="T15" s="30"/>
      <c r="U15" s="30"/>
    </row>
    <row r="16" ht="20.05" customHeight="1">
      <c r="A16" s="30"/>
      <c r="B16" s="30"/>
      <c r="C16" s="30"/>
      <c r="D16" s="30"/>
      <c r="E16" s="30"/>
      <c r="F16" s="30"/>
      <c r="G16" s="30"/>
      <c r="H16" s="30"/>
      <c r="I16" s="30"/>
      <c r="J16" s="30"/>
      <c r="K16" s="30"/>
      <c r="L16" t="s" s="32">
        <v>328</v>
      </c>
      <c r="M16" s="30"/>
      <c r="N16" s="30"/>
      <c r="O16" s="30"/>
      <c r="P16" t="s" s="32">
        <v>328</v>
      </c>
      <c r="Q16" s="30"/>
      <c r="R16" s="30"/>
      <c r="S16" t="s" s="32">
        <v>328</v>
      </c>
      <c r="T16" s="30"/>
      <c r="U16" s="30"/>
    </row>
    <row r="17" ht="20.05" customHeight="1">
      <c r="A17" s="30"/>
      <c r="B17" s="30"/>
      <c r="C17" s="30"/>
      <c r="D17" s="30"/>
      <c r="E17" s="30"/>
      <c r="F17" s="30"/>
      <c r="G17" s="30"/>
      <c r="H17" s="30"/>
      <c r="I17" s="30"/>
      <c r="J17" s="30"/>
      <c r="K17" s="30"/>
      <c r="L17" s="38">
        <f>STDEV(L10:L12)</f>
        <v>0.3725001118568088</v>
      </c>
      <c r="M17" s="30"/>
      <c r="N17" s="30"/>
      <c r="O17" s="30"/>
      <c r="P17" s="38">
        <f>STDEV(P10:P12)</f>
        <v>0.6656127502785167</v>
      </c>
      <c r="Q17" s="30"/>
      <c r="R17" s="30"/>
      <c r="S17" s="38">
        <f>STDEV(S10:S12)</f>
        <v>0.2127259582968968</v>
      </c>
      <c r="T17" s="30"/>
      <c r="U17" s="30"/>
    </row>
    <row r="18" ht="20.05" customHeight="1">
      <c r="A18" s="30"/>
      <c r="B18" s="30"/>
      <c r="C18" s="30"/>
      <c r="D18" s="30"/>
      <c r="E18" s="30"/>
      <c r="F18" s="30"/>
      <c r="G18" s="30"/>
      <c r="H18" s="30"/>
      <c r="I18" s="30"/>
      <c r="J18" s="30"/>
      <c r="K18" s="30"/>
      <c r="L18" t="s" s="32">
        <v>329</v>
      </c>
      <c r="M18" s="30"/>
      <c r="N18" s="30"/>
      <c r="O18" s="30"/>
      <c r="P18" t="s" s="32">
        <v>329</v>
      </c>
      <c r="Q18" s="30"/>
      <c r="R18" s="30"/>
      <c r="S18" t="s" s="32">
        <v>329</v>
      </c>
      <c r="T18" s="30"/>
      <c r="U18" s="30"/>
    </row>
    <row r="19" ht="20.05" customHeight="1">
      <c r="A19" s="30"/>
      <c r="B19" s="30"/>
      <c r="C19" s="30"/>
      <c r="D19" s="30"/>
      <c r="E19" s="30"/>
      <c r="F19" s="30"/>
      <c r="G19" s="30"/>
      <c r="H19" s="30"/>
      <c r="I19" s="30"/>
      <c r="J19" s="30"/>
      <c r="K19" s="30"/>
      <c r="L19" s="38">
        <f>L17/L15*100</f>
        <v>0.2483455492425021</v>
      </c>
      <c r="M19" s="30"/>
      <c r="N19" s="30"/>
      <c r="O19" s="30"/>
      <c r="P19" s="38">
        <f>P17/P15*100</f>
        <v>0.4258222854744987</v>
      </c>
      <c r="Q19" s="30"/>
      <c r="R19" s="30"/>
      <c r="S19" s="39">
        <f>S17/S15*100</f>
        <v>0.02661108008747895</v>
      </c>
      <c r="T19" s="30"/>
      <c r="U19" s="30"/>
    </row>
  </sheetData>
  <mergeCells count="24">
    <mergeCell ref="A1:U1"/>
    <mergeCell ref="A2:U2"/>
    <mergeCell ref="Q4:R4"/>
    <mergeCell ref="N3:O3"/>
    <mergeCell ref="A9:U9"/>
    <mergeCell ref="A6:U6"/>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0.5" right="0.5" top="0.5" bottom="0.5" header="0.25" footer="0.25"/>
  <pageSetup firstPageNumber="1" fitToHeight="1" fitToWidth="1" scale="100" useFirstPageNumber="0" orientation="portrait" pageOrder="downThenOver"/>
  <headerFooter>
    <oddFooter>&amp;C&amp;"Helvetica Neue,Regular"&amp;11&amp;K000000&amp;P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U19"/>
  <sheetViews>
    <sheetView workbookViewId="0" showGridLines="0" defaultGridColor="1"/>
  </sheetViews>
  <sheetFormatPr defaultColWidth="16.3333" defaultRowHeight="19.9" customHeight="1" outlineLevelRow="0" outlineLevelCol="0"/>
  <cols>
    <col min="1" max="1" width="16.3516" style="78" customWidth="1"/>
    <col min="2" max="2" width="11.6719" style="78" customWidth="1"/>
    <col min="3" max="3" width="4.35156" style="78" customWidth="1"/>
    <col min="4" max="4" width="4.57812" style="78" customWidth="1"/>
    <col min="5" max="5" width="4.17188" style="78" customWidth="1"/>
    <col min="6" max="6" width="10.8516" style="78" customWidth="1"/>
    <col min="7" max="7" width="4.35156" style="78" customWidth="1"/>
    <col min="8" max="8" width="4.5" style="78" customWidth="1"/>
    <col min="9" max="9" width="4.17188" style="78" customWidth="1"/>
    <col min="10" max="10" width="10" style="78" customWidth="1"/>
    <col min="11" max="11" width="9.67188" style="78" customWidth="1"/>
    <col min="12" max="12" width="14.7266" style="78" customWidth="1"/>
    <col min="13" max="13" width="12.3516" style="78" customWidth="1"/>
    <col min="14" max="14" width="13.9219" style="78" customWidth="1"/>
    <col min="15" max="15" width="9.67188" style="78" customWidth="1"/>
    <col min="16" max="16" width="11.3516" style="78" customWidth="1"/>
    <col min="17" max="17" width="19.0312" style="78" customWidth="1"/>
    <col min="18" max="18" width="9.67188" style="78" customWidth="1"/>
    <col min="19" max="19" width="13.8516" style="78" customWidth="1"/>
    <col min="20" max="20" width="9.13281" style="78" customWidth="1"/>
    <col min="21" max="21" width="6.67188" style="78" customWidth="1"/>
    <col min="22" max="256" width="16.3516" style="78" customWidth="1"/>
  </cols>
  <sheetData>
    <row r="1" ht="37.05" customHeight="1">
      <c r="A1" t="s" s="7">
        <v>419</v>
      </c>
      <c r="B1" s="7"/>
      <c r="C1" s="7"/>
      <c r="D1" s="7"/>
      <c r="E1" s="7"/>
      <c r="F1" s="7"/>
      <c r="G1" s="7"/>
      <c r="H1" s="7"/>
      <c r="I1" s="7"/>
      <c r="J1" s="7"/>
      <c r="K1" s="7"/>
      <c r="L1" s="7"/>
      <c r="M1" s="7"/>
      <c r="N1" s="7"/>
      <c r="O1" s="7"/>
      <c r="P1" s="7"/>
      <c r="Q1" s="7"/>
      <c r="R1" s="7"/>
      <c r="S1" s="7"/>
      <c r="T1" s="7"/>
      <c r="U1" s="7"/>
    </row>
    <row r="2" ht="25.9" customHeight="1">
      <c r="A2" t="s" s="58">
        <v>421</v>
      </c>
      <c r="B2" s="30"/>
      <c r="C2" s="30"/>
      <c r="D2" s="30"/>
      <c r="E2" s="30"/>
      <c r="F2" s="30"/>
      <c r="G2" s="30"/>
      <c r="H2" s="30"/>
      <c r="I2" s="30"/>
      <c r="J2" s="30"/>
      <c r="K2" s="30"/>
      <c r="L2" s="30"/>
      <c r="M2" s="30"/>
      <c r="N2" s="30"/>
      <c r="O2" s="30"/>
      <c r="P2" s="30"/>
      <c r="Q2" s="30"/>
      <c r="R2" s="30"/>
      <c r="S2" s="30"/>
      <c r="T2" s="30"/>
      <c r="U2" s="30"/>
    </row>
    <row r="3" ht="23" customHeight="1">
      <c r="A3" t="s" s="29">
        <v>372</v>
      </c>
      <c r="B3" t="s" s="29">
        <v>373</v>
      </c>
      <c r="C3" s="30"/>
      <c r="D3" s="30"/>
      <c r="E3" s="30"/>
      <c r="F3" t="s" s="29">
        <v>374</v>
      </c>
      <c r="G3" s="30"/>
      <c r="H3" s="30"/>
      <c r="I3" s="30"/>
      <c r="J3" t="s" s="29">
        <v>375</v>
      </c>
      <c r="K3" s="30"/>
      <c r="L3" t="s" s="29">
        <v>376</v>
      </c>
      <c r="M3" t="s" s="29">
        <v>377</v>
      </c>
      <c r="N3" t="s" s="29">
        <v>378</v>
      </c>
      <c r="O3" s="30"/>
      <c r="P3" t="s" s="29">
        <v>379</v>
      </c>
      <c r="Q3" t="s" s="29">
        <v>380</v>
      </c>
      <c r="R3" s="30"/>
      <c r="S3" t="s" s="29">
        <v>381</v>
      </c>
      <c r="T3" t="s" s="29">
        <v>382</v>
      </c>
      <c r="U3" t="s" s="29">
        <v>19</v>
      </c>
    </row>
    <row r="4" ht="20.35" customHeight="1">
      <c r="A4" t="s" s="59">
        <v>383</v>
      </c>
      <c r="B4" t="s" s="59">
        <v>384</v>
      </c>
      <c r="C4" t="s" s="59">
        <v>385</v>
      </c>
      <c r="D4" s="30"/>
      <c r="E4" s="30"/>
      <c r="F4" t="s" s="59">
        <v>384</v>
      </c>
      <c r="G4" t="s" s="59">
        <v>385</v>
      </c>
      <c r="H4" s="30"/>
      <c r="I4" s="30"/>
      <c r="J4" t="s" s="60">
        <v>386</v>
      </c>
      <c r="K4" t="s" s="60">
        <v>387</v>
      </c>
      <c r="L4" s="30"/>
      <c r="M4" s="30"/>
      <c r="N4" t="s" s="61">
        <v>388</v>
      </c>
      <c r="O4" s="30"/>
      <c r="P4" t="s" s="61">
        <v>389</v>
      </c>
      <c r="Q4" t="s" s="61">
        <v>390</v>
      </c>
      <c r="R4" s="30"/>
      <c r="S4" t="s" s="61">
        <v>391</v>
      </c>
      <c r="T4" s="30"/>
      <c r="U4" s="30"/>
    </row>
    <row r="5" ht="20.05" customHeight="1">
      <c r="A5" s="30"/>
      <c r="B5" s="30"/>
      <c r="C5" t="s" s="59">
        <v>392</v>
      </c>
      <c r="D5" t="s" s="59">
        <v>393</v>
      </c>
      <c r="E5" t="s" s="59">
        <v>394</v>
      </c>
      <c r="F5" s="30"/>
      <c r="G5" t="s" s="59">
        <v>392</v>
      </c>
      <c r="H5" t="s" s="59">
        <v>393</v>
      </c>
      <c r="I5" t="s" s="59">
        <v>394</v>
      </c>
      <c r="J5" s="30"/>
      <c r="K5" s="30"/>
      <c r="L5" s="30"/>
      <c r="M5" s="30"/>
      <c r="N5" t="s" s="32">
        <v>386</v>
      </c>
      <c r="O5" t="s" s="32">
        <v>387</v>
      </c>
      <c r="P5" s="30"/>
      <c r="Q5" t="s" s="32">
        <v>386</v>
      </c>
      <c r="R5" t="s" s="32">
        <v>387</v>
      </c>
      <c r="S5" s="30"/>
      <c r="T5" s="30"/>
      <c r="U5" s="30"/>
    </row>
    <row r="6" ht="23" customHeight="1">
      <c r="A6" t="s" s="67">
        <v>398</v>
      </c>
      <c r="B6" s="30"/>
      <c r="C6" s="30"/>
      <c r="D6" s="30"/>
      <c r="E6" s="30"/>
      <c r="F6" s="30"/>
      <c r="G6" s="30"/>
      <c r="H6" s="30"/>
      <c r="I6" s="30"/>
      <c r="J6" s="30"/>
      <c r="K6" s="30"/>
      <c r="L6" s="30"/>
      <c r="M6" s="30"/>
      <c r="N6" s="30"/>
      <c r="O6" s="30"/>
      <c r="P6" s="30"/>
      <c r="Q6" s="30"/>
      <c r="R6" s="30"/>
      <c r="S6" s="30"/>
      <c r="T6" s="30"/>
      <c r="U6" s="30"/>
    </row>
    <row r="7" ht="20.05" customHeight="1">
      <c r="A7" s="21">
        <v>5</v>
      </c>
      <c r="B7" s="62">
        <v>40716</v>
      </c>
      <c r="C7" s="21">
        <v>13</v>
      </c>
      <c r="D7" s="21">
        <v>2</v>
      </c>
      <c r="E7" s="21">
        <v>3</v>
      </c>
      <c r="F7" s="62">
        <v>40716</v>
      </c>
      <c r="G7" s="21">
        <v>13</v>
      </c>
      <c r="H7" s="21">
        <v>3</v>
      </c>
      <c r="I7" s="21">
        <v>10</v>
      </c>
      <c r="J7" s="21">
        <v>47.1919</v>
      </c>
      <c r="K7" s="39">
        <f>(I7-E7)+(H7-D7)*60+(G7-C7)*3600</f>
        <v>67</v>
      </c>
      <c r="L7" s="21">
        <v>149.933</v>
      </c>
      <c r="M7" s="21">
        <v>150.005</v>
      </c>
      <c r="N7" s="21">
        <v>6379</v>
      </c>
      <c r="O7" s="69"/>
      <c r="P7" s="21">
        <v>135.172</v>
      </c>
      <c r="Q7" s="21">
        <v>37625</v>
      </c>
      <c r="R7" s="69"/>
      <c r="S7" s="21">
        <v>797.277</v>
      </c>
      <c r="T7" s="21">
        <v>295</v>
      </c>
      <c r="U7" s="21">
        <v>-1443</v>
      </c>
    </row>
    <row r="8" ht="20.05" customHeight="1">
      <c r="A8" s="21"/>
      <c r="B8" s="62"/>
      <c r="C8" s="69"/>
      <c r="D8" s="69"/>
      <c r="E8" s="69"/>
      <c r="F8" s="62"/>
      <c r="G8" s="69"/>
      <c r="H8" s="69"/>
      <c r="I8" s="69"/>
      <c r="J8" s="21"/>
      <c r="K8" s="30"/>
      <c r="L8" s="64"/>
      <c r="M8" s="30"/>
      <c r="N8" s="30"/>
      <c r="O8" s="30"/>
      <c r="P8" s="30"/>
      <c r="Q8" s="30"/>
      <c r="R8" s="30"/>
      <c r="S8" s="37"/>
      <c r="T8" s="21"/>
      <c r="U8" s="21"/>
    </row>
    <row r="9" ht="23" customHeight="1">
      <c r="A9" t="s" s="67">
        <v>399</v>
      </c>
      <c r="B9" s="30"/>
      <c r="C9" s="30"/>
      <c r="D9" s="30"/>
      <c r="E9" s="30"/>
      <c r="F9" s="30"/>
      <c r="G9" s="30"/>
      <c r="H9" s="30"/>
      <c r="I9" s="30"/>
      <c r="J9" s="30"/>
      <c r="K9" s="30"/>
      <c r="L9" s="30"/>
      <c r="M9" s="30"/>
      <c r="N9" s="30"/>
      <c r="O9" s="30"/>
      <c r="P9" s="30"/>
      <c r="Q9" s="30"/>
      <c r="R9" s="30"/>
      <c r="S9" s="30"/>
      <c r="T9" s="30"/>
      <c r="U9" s="30"/>
    </row>
    <row r="10" ht="20.05" customHeight="1">
      <c r="A10" s="21">
        <v>5</v>
      </c>
      <c r="B10" s="62">
        <v>40716</v>
      </c>
      <c r="C10" s="21">
        <v>13</v>
      </c>
      <c r="D10" s="21">
        <v>3</v>
      </c>
      <c r="E10" s="21">
        <v>27</v>
      </c>
      <c r="F10" s="62">
        <v>40716</v>
      </c>
      <c r="G10" s="21">
        <v>13</v>
      </c>
      <c r="H10" s="21">
        <v>33</v>
      </c>
      <c r="I10" s="21">
        <v>47</v>
      </c>
      <c r="J10" s="21">
        <v>1800.01</v>
      </c>
      <c r="K10" s="39">
        <f>(I10-E10)+(H10-D10)*60+(G10-C10)*3600</f>
        <v>1820</v>
      </c>
      <c r="L10" s="21">
        <v>149.508</v>
      </c>
      <c r="M10" s="21">
        <v>150.003</v>
      </c>
      <c r="N10" s="21">
        <v>240371</v>
      </c>
      <c r="O10" s="68">
        <f>$J10*P$15</f>
        <v>242424.7467966666</v>
      </c>
      <c r="P10" s="21">
        <v>133.539</v>
      </c>
      <c r="Q10" s="22">
        <v>1434300</v>
      </c>
      <c r="R10" s="68">
        <f>$J10*S$15</f>
        <v>1411066.839216667</v>
      </c>
      <c r="S10" s="21">
        <v>796.827</v>
      </c>
      <c r="T10" s="21">
        <v>295</v>
      </c>
      <c r="U10" s="21">
        <v>-1443</v>
      </c>
    </row>
    <row r="11" ht="20.05" customHeight="1">
      <c r="A11" s="21">
        <v>5</v>
      </c>
      <c r="B11" s="62">
        <v>40716</v>
      </c>
      <c r="C11" s="21">
        <v>13</v>
      </c>
      <c r="D11" s="21">
        <v>33</v>
      </c>
      <c r="E11" s="21">
        <v>50</v>
      </c>
      <c r="F11" s="62">
        <v>40716</v>
      </c>
      <c r="G11" s="21">
        <v>14</v>
      </c>
      <c r="H11" s="21">
        <v>4</v>
      </c>
      <c r="I11" s="21">
        <v>10</v>
      </c>
      <c r="J11" s="21">
        <v>1800.01</v>
      </c>
      <c r="K11" s="39">
        <f>(I11-E11)+(H11-D11)*60+(G11-C11)*3600</f>
        <v>1820</v>
      </c>
      <c r="L11" s="21">
        <v>149.976</v>
      </c>
      <c r="M11" s="21">
        <v>149.998</v>
      </c>
      <c r="N11" s="21">
        <v>239265</v>
      </c>
      <c r="O11" s="68">
        <f>$J11*P$15</f>
        <v>242424.7467966666</v>
      </c>
      <c r="P11" s="21">
        <v>132.924</v>
      </c>
      <c r="Q11" s="22">
        <v>1435300</v>
      </c>
      <c r="R11" s="68">
        <f>$J11*S$15</f>
        <v>1411066.839216667</v>
      </c>
      <c r="S11" s="21">
        <v>797.384</v>
      </c>
      <c r="T11" s="21">
        <v>295</v>
      </c>
      <c r="U11" s="21">
        <v>-1443</v>
      </c>
    </row>
    <row r="12" ht="20.05" customHeight="1">
      <c r="A12" s="21">
        <v>5</v>
      </c>
      <c r="B12" s="62">
        <v>40716</v>
      </c>
      <c r="C12" s="21">
        <v>14</v>
      </c>
      <c r="D12" s="21">
        <v>5</v>
      </c>
      <c r="E12" s="21">
        <v>12</v>
      </c>
      <c r="F12" s="62">
        <v>40716</v>
      </c>
      <c r="G12" s="21">
        <v>14</v>
      </c>
      <c r="H12" s="21">
        <v>6</v>
      </c>
      <c r="I12" s="21">
        <v>0</v>
      </c>
      <c r="J12" s="21">
        <v>27.0687</v>
      </c>
      <c r="K12" s="39">
        <f>(I12-E12)+(H12-D12)*60+(G12-C12)*3600</f>
        <v>48</v>
      </c>
      <c r="L12" s="21">
        <v>149.989</v>
      </c>
      <c r="M12" s="21">
        <v>150.002</v>
      </c>
      <c r="N12" s="21">
        <v>3724</v>
      </c>
      <c r="O12" s="68">
        <f>$J12*P$15</f>
        <v>3645.6034931</v>
      </c>
      <c r="P12" s="21">
        <v>137.576</v>
      </c>
      <c r="Q12" s="21">
        <v>20506</v>
      </c>
      <c r="R12" s="68">
        <f>$J12*S$15</f>
        <v>21219.7404185</v>
      </c>
      <c r="S12" s="21">
        <v>757.554</v>
      </c>
      <c r="T12" s="21">
        <v>295</v>
      </c>
      <c r="U12" s="21">
        <v>-1443</v>
      </c>
    </row>
    <row r="13" ht="20.05" customHeight="1">
      <c r="A13" s="30"/>
      <c r="B13" s="30"/>
      <c r="C13" s="30"/>
      <c r="D13" s="30"/>
      <c r="E13" s="30"/>
      <c r="F13" s="30"/>
      <c r="G13" s="30"/>
      <c r="H13" s="30"/>
      <c r="I13" s="30"/>
      <c r="J13" s="30"/>
      <c r="K13" s="30"/>
      <c r="L13" s="30"/>
      <c r="M13" s="30"/>
      <c r="N13" s="30"/>
      <c r="O13" s="30"/>
      <c r="P13" s="30"/>
      <c r="Q13" s="30"/>
      <c r="R13" s="30"/>
      <c r="S13" s="30"/>
      <c r="T13" s="30"/>
      <c r="U13" s="30"/>
    </row>
    <row r="14" ht="20.05" customHeight="1">
      <c r="A14" s="69"/>
      <c r="B14" s="30"/>
      <c r="C14" s="30"/>
      <c r="D14" s="30"/>
      <c r="E14" s="30"/>
      <c r="F14" s="30"/>
      <c r="G14" s="30"/>
      <c r="H14" s="30"/>
      <c r="I14" s="30"/>
      <c r="J14" s="30"/>
      <c r="K14" s="30"/>
      <c r="L14" t="s" s="35">
        <v>327</v>
      </c>
      <c r="M14" s="30"/>
      <c r="N14" s="30"/>
      <c r="O14" s="30"/>
      <c r="P14" t="s" s="35">
        <v>327</v>
      </c>
      <c r="Q14" s="30"/>
      <c r="R14" s="30"/>
      <c r="S14" t="s" s="35">
        <v>327</v>
      </c>
      <c r="T14" s="30"/>
      <c r="U14" s="30"/>
    </row>
    <row r="15" ht="20.05" customHeight="1">
      <c r="A15" s="69"/>
      <c r="B15" s="30"/>
      <c r="C15" s="30"/>
      <c r="D15" s="30"/>
      <c r="E15" s="30"/>
      <c r="F15" s="30"/>
      <c r="G15" s="30"/>
      <c r="H15" s="30"/>
      <c r="I15" s="30"/>
      <c r="J15" s="30"/>
      <c r="K15" s="30"/>
      <c r="L15" s="38">
        <f>AVERAGE(L10:L12)</f>
        <v>149.8243333333334</v>
      </c>
      <c r="M15" s="30"/>
      <c r="N15" s="30"/>
      <c r="O15" s="30"/>
      <c r="P15" s="37">
        <f>AVERAGE(P10:P12)</f>
        <v>134.6796666666667</v>
      </c>
      <c r="Q15" s="30"/>
      <c r="R15" s="30"/>
      <c r="S15" s="37">
        <f>AVERAGE(S10:S12)</f>
        <v>783.9216666666666</v>
      </c>
      <c r="T15" s="30"/>
      <c r="U15" s="30"/>
    </row>
    <row r="16" ht="20.05" customHeight="1">
      <c r="A16" s="69"/>
      <c r="B16" s="30"/>
      <c r="C16" s="30"/>
      <c r="D16" s="30"/>
      <c r="E16" s="30"/>
      <c r="F16" s="30"/>
      <c r="G16" s="30"/>
      <c r="H16" s="30"/>
      <c r="I16" s="30"/>
      <c r="J16" s="30"/>
      <c r="K16" s="30"/>
      <c r="L16" t="s" s="32">
        <v>328</v>
      </c>
      <c r="M16" s="30"/>
      <c r="N16" s="30"/>
      <c r="O16" s="30"/>
      <c r="P16" t="s" s="32">
        <v>328</v>
      </c>
      <c r="Q16" s="30"/>
      <c r="R16" s="30"/>
      <c r="S16" t="s" s="32">
        <v>328</v>
      </c>
      <c r="T16" s="30"/>
      <c r="U16" s="30"/>
    </row>
    <row r="17" ht="20.05" customHeight="1">
      <c r="A17" s="30"/>
      <c r="B17" s="30"/>
      <c r="C17" s="30"/>
      <c r="D17" s="30"/>
      <c r="E17" s="30"/>
      <c r="F17" s="30"/>
      <c r="G17" s="30"/>
      <c r="H17" s="30"/>
      <c r="I17" s="30"/>
      <c r="J17" s="30"/>
      <c r="K17" s="30"/>
      <c r="L17" s="38">
        <f>STDEV(L10:L12)</f>
        <v>0.2740298037318766</v>
      </c>
      <c r="M17" s="30"/>
      <c r="N17" s="30"/>
      <c r="O17" s="30"/>
      <c r="P17" s="37">
        <f>STDEV(P10:P12)</f>
        <v>2.527076637803713</v>
      </c>
      <c r="Q17" s="30"/>
      <c r="R17" s="30"/>
      <c r="S17" s="37">
        <f>STDEV(S10:S12)</f>
        <v>22.83676742302497</v>
      </c>
      <c r="T17" s="30"/>
      <c r="U17" s="30"/>
    </row>
    <row r="18" ht="20.05" customHeight="1">
      <c r="A18" s="30"/>
      <c r="B18" s="30"/>
      <c r="C18" s="30"/>
      <c r="D18" s="30"/>
      <c r="E18" s="30"/>
      <c r="F18" s="30"/>
      <c r="G18" s="30"/>
      <c r="H18" s="30"/>
      <c r="I18" s="30"/>
      <c r="J18" s="30"/>
      <c r="K18" s="30"/>
      <c r="L18" t="s" s="32">
        <v>329</v>
      </c>
      <c r="M18" s="30"/>
      <c r="N18" s="30"/>
      <c r="O18" s="30"/>
      <c r="P18" t="s" s="32">
        <v>329</v>
      </c>
      <c r="Q18" s="30"/>
      <c r="R18" s="30"/>
      <c r="S18" t="s" s="32">
        <v>329</v>
      </c>
      <c r="T18" s="30"/>
      <c r="U18" s="30"/>
    </row>
    <row r="19" ht="20.05" customHeight="1">
      <c r="A19" s="30"/>
      <c r="B19" s="30"/>
      <c r="C19" s="30"/>
      <c r="D19" s="30"/>
      <c r="E19" s="30"/>
      <c r="F19" s="30"/>
      <c r="G19" s="30"/>
      <c r="H19" s="30"/>
      <c r="I19" s="30"/>
      <c r="J19" s="30"/>
      <c r="K19" s="30"/>
      <c r="L19" s="38">
        <f>L17/L15*100</f>
        <v>0.1829007329017827</v>
      </c>
      <c r="M19" s="30"/>
      <c r="N19" s="30"/>
      <c r="O19" s="30"/>
      <c r="P19" s="38">
        <f>P17/P15*100</f>
        <v>1.876360923923468</v>
      </c>
      <c r="Q19" s="30"/>
      <c r="R19" s="30"/>
      <c r="S19" s="37">
        <f>S17/S15*100</f>
        <v>2.913144054319837</v>
      </c>
      <c r="T19" s="30"/>
      <c r="U19" s="30"/>
    </row>
  </sheetData>
  <mergeCells count="24">
    <mergeCell ref="A1:U1"/>
    <mergeCell ref="A2:U2"/>
    <mergeCell ref="Q4:R4"/>
    <mergeCell ref="N3:O3"/>
    <mergeCell ref="A9:U9"/>
    <mergeCell ref="A6:U6"/>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0.5" right="0.5" top="0.5" bottom="0.5" header="0.25" footer="0.25"/>
  <pageSetup firstPageNumber="1" fitToHeight="1" fitToWidth="1" scale="100" useFirstPageNumber="0" orientation="portrait" pageOrder="downThenOver"/>
  <headerFooter>
    <oddFooter>&amp;C&amp;"Helvetica Neue,Regular"&amp;11&amp;K000000&amp;P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U14"/>
  <sheetViews>
    <sheetView workbookViewId="0" showGridLines="0" defaultGridColor="1"/>
  </sheetViews>
  <sheetFormatPr defaultColWidth="16.3333" defaultRowHeight="19.9" customHeight="1" outlineLevelRow="0" outlineLevelCol="0"/>
  <cols>
    <col min="1" max="1" width="16.3516" style="79" customWidth="1"/>
    <col min="2" max="2" width="11.6719" style="79" customWidth="1"/>
    <col min="3" max="3" width="4.35156" style="79" customWidth="1"/>
    <col min="4" max="4" width="4.57812" style="79" customWidth="1"/>
    <col min="5" max="5" width="4.17188" style="79" customWidth="1"/>
    <col min="6" max="6" width="10.8516" style="79" customWidth="1"/>
    <col min="7" max="7" width="4.35156" style="79" customWidth="1"/>
    <col min="8" max="8" width="4.5" style="79" customWidth="1"/>
    <col min="9" max="9" width="4.17188" style="79" customWidth="1"/>
    <col min="10" max="10" width="10" style="79" customWidth="1"/>
    <col min="11" max="11" width="9.67188" style="79" customWidth="1"/>
    <col min="12" max="12" width="14.6719" style="79" customWidth="1"/>
    <col min="13" max="13" width="12.3516" style="79" customWidth="1"/>
    <col min="14" max="14" width="16.3516" style="79" customWidth="1"/>
    <col min="15" max="15" width="11.3516" style="79" customWidth="1"/>
    <col min="16" max="16" width="11.3516" style="79" customWidth="1"/>
    <col min="17" max="17" width="19.0312" style="79" customWidth="1"/>
    <col min="18" max="18" width="11.3516" style="79" customWidth="1"/>
    <col min="19" max="19" width="13.8516" style="79" customWidth="1"/>
    <col min="20" max="20" width="9" style="79" customWidth="1"/>
    <col min="21" max="21" width="6.67188" style="79" customWidth="1"/>
    <col min="22" max="256" width="16.3516" style="79" customWidth="1"/>
  </cols>
  <sheetData>
    <row r="1" ht="36.45" customHeight="1">
      <c r="A1" t="s" s="7">
        <v>422</v>
      </c>
      <c r="B1" s="7"/>
      <c r="C1" s="7"/>
      <c r="D1" s="7"/>
      <c r="E1" s="7"/>
      <c r="F1" s="7"/>
      <c r="G1" s="7"/>
      <c r="H1" s="7"/>
      <c r="I1" s="7"/>
      <c r="J1" s="7"/>
      <c r="K1" s="7"/>
      <c r="L1" s="7"/>
      <c r="M1" s="7"/>
      <c r="N1" s="7"/>
      <c r="O1" s="7"/>
      <c r="P1" s="7"/>
      <c r="Q1" s="7"/>
      <c r="R1" s="7"/>
      <c r="S1" s="7"/>
      <c r="T1" s="7"/>
      <c r="U1" s="7"/>
    </row>
    <row r="2" ht="25.9" customHeight="1">
      <c r="A2" t="s" s="58">
        <v>424</v>
      </c>
      <c r="B2" s="30"/>
      <c r="C2" s="30"/>
      <c r="D2" s="30"/>
      <c r="E2" s="30"/>
      <c r="F2" s="30"/>
      <c r="G2" s="30"/>
      <c r="H2" s="30"/>
      <c r="I2" s="30"/>
      <c r="J2" s="30"/>
      <c r="K2" s="30"/>
      <c r="L2" s="30"/>
      <c r="M2" s="30"/>
      <c r="N2" s="30"/>
      <c r="O2" s="30"/>
      <c r="P2" s="30"/>
      <c r="Q2" s="30"/>
      <c r="R2" s="30"/>
      <c r="S2" s="30"/>
      <c r="T2" s="30"/>
      <c r="U2" s="30"/>
    </row>
    <row r="3" ht="23" customHeight="1">
      <c r="A3" t="s" s="29">
        <v>372</v>
      </c>
      <c r="B3" t="s" s="29">
        <v>373</v>
      </c>
      <c r="C3" s="30"/>
      <c r="D3" s="30"/>
      <c r="E3" s="30"/>
      <c r="F3" t="s" s="29">
        <v>374</v>
      </c>
      <c r="G3" s="30"/>
      <c r="H3" s="30"/>
      <c r="I3" s="30"/>
      <c r="J3" t="s" s="29">
        <v>375</v>
      </c>
      <c r="K3" s="30"/>
      <c r="L3" t="s" s="29">
        <v>376</v>
      </c>
      <c r="M3" t="s" s="29">
        <v>377</v>
      </c>
      <c r="N3" t="s" s="29">
        <v>378</v>
      </c>
      <c r="O3" s="30"/>
      <c r="P3" t="s" s="29">
        <v>379</v>
      </c>
      <c r="Q3" t="s" s="29">
        <v>380</v>
      </c>
      <c r="R3" s="30"/>
      <c r="S3" t="s" s="29">
        <v>381</v>
      </c>
      <c r="T3" t="s" s="29">
        <v>382</v>
      </c>
      <c r="U3" t="s" s="29">
        <v>19</v>
      </c>
    </row>
    <row r="4" ht="20.35" customHeight="1">
      <c r="A4" t="s" s="59">
        <v>383</v>
      </c>
      <c r="B4" t="s" s="59">
        <v>384</v>
      </c>
      <c r="C4" t="s" s="59">
        <v>385</v>
      </c>
      <c r="D4" s="30"/>
      <c r="E4" s="30"/>
      <c r="F4" t="s" s="59">
        <v>384</v>
      </c>
      <c r="G4" t="s" s="59">
        <v>385</v>
      </c>
      <c r="H4" s="30"/>
      <c r="I4" s="30"/>
      <c r="J4" t="s" s="60">
        <v>386</v>
      </c>
      <c r="K4" t="s" s="60">
        <v>387</v>
      </c>
      <c r="L4" s="30"/>
      <c r="M4" s="30"/>
      <c r="N4" t="s" s="61">
        <v>388</v>
      </c>
      <c r="O4" s="30"/>
      <c r="P4" t="s" s="61">
        <v>389</v>
      </c>
      <c r="Q4" t="s" s="61">
        <v>390</v>
      </c>
      <c r="R4" s="30"/>
      <c r="S4" t="s" s="61">
        <v>391</v>
      </c>
      <c r="T4" s="30"/>
      <c r="U4" s="30"/>
    </row>
    <row r="5" ht="20.05" customHeight="1">
      <c r="A5" s="30"/>
      <c r="B5" s="30"/>
      <c r="C5" t="s" s="59">
        <v>392</v>
      </c>
      <c r="D5" t="s" s="59">
        <v>393</v>
      </c>
      <c r="E5" t="s" s="59">
        <v>394</v>
      </c>
      <c r="F5" s="30"/>
      <c r="G5" t="s" s="59">
        <v>392</v>
      </c>
      <c r="H5" t="s" s="59">
        <v>393</v>
      </c>
      <c r="I5" t="s" s="59">
        <v>394</v>
      </c>
      <c r="J5" s="30"/>
      <c r="K5" s="30"/>
      <c r="L5" s="30"/>
      <c r="M5" s="30"/>
      <c r="N5" t="s" s="32">
        <v>386</v>
      </c>
      <c r="O5" t="s" s="32">
        <v>387</v>
      </c>
      <c r="P5" s="30"/>
      <c r="Q5" t="s" s="32">
        <v>386</v>
      </c>
      <c r="R5" t="s" s="32">
        <v>387</v>
      </c>
      <c r="S5" s="30"/>
      <c r="T5" s="30"/>
      <c r="U5" s="30"/>
    </row>
    <row r="6" ht="20.05" customHeight="1">
      <c r="A6" s="21">
        <v>5</v>
      </c>
      <c r="B6" s="71">
        <v>40717</v>
      </c>
      <c r="C6" s="21">
        <v>12</v>
      </c>
      <c r="D6" s="21">
        <v>34</v>
      </c>
      <c r="E6" s="21">
        <v>49</v>
      </c>
      <c r="F6" s="71">
        <v>40717</v>
      </c>
      <c r="G6" s="21">
        <v>13</v>
      </c>
      <c r="H6" s="21">
        <v>5</v>
      </c>
      <c r="I6" s="21">
        <v>9</v>
      </c>
      <c r="J6" s="21">
        <v>1800.01</v>
      </c>
      <c r="K6" s="39">
        <f>(I6-E6)+(H6-D6)*60+(G6-C6)*3600</f>
        <v>1820</v>
      </c>
      <c r="L6" s="21">
        <v>164.226</v>
      </c>
      <c r="M6" s="21">
        <v>155.736</v>
      </c>
      <c r="N6" s="22">
        <v>1813680</v>
      </c>
      <c r="O6" s="63">
        <f>P10*J6</f>
        <v>1812682.0704</v>
      </c>
      <c r="P6" s="21">
        <v>1007.59</v>
      </c>
      <c r="Q6" s="22">
        <v>1432790</v>
      </c>
      <c r="R6" s="63">
        <f>J6*S$10</f>
        <v>1436068.678115</v>
      </c>
      <c r="S6" s="21">
        <v>795.9880000000001</v>
      </c>
      <c r="T6" s="21">
        <v>295</v>
      </c>
      <c r="U6" s="21">
        <v>-1443</v>
      </c>
    </row>
    <row r="7" ht="20.05" customHeight="1">
      <c r="A7" s="21">
        <v>5</v>
      </c>
      <c r="B7" s="71">
        <v>40717</v>
      </c>
      <c r="C7" s="21">
        <v>13</v>
      </c>
      <c r="D7" s="21">
        <v>5</v>
      </c>
      <c r="E7" s="21">
        <v>11</v>
      </c>
      <c r="F7" s="71">
        <v>40717</v>
      </c>
      <c r="G7" s="21">
        <v>13</v>
      </c>
      <c r="H7" s="21">
        <v>14</v>
      </c>
      <c r="I7" s="21">
        <v>53</v>
      </c>
      <c r="J7" s="21">
        <v>561.5</v>
      </c>
      <c r="K7" s="39">
        <f>(I7-E7)+(H7-D7)*60+(G7-C7)*3600</f>
        <v>582</v>
      </c>
      <c r="L7" s="21">
        <v>160.242</v>
      </c>
      <c r="M7" s="21">
        <v>154.75</v>
      </c>
      <c r="N7" s="21">
        <v>565145</v>
      </c>
      <c r="O7" s="63">
        <f>P10*J7</f>
        <v>565452.96</v>
      </c>
      <c r="P7" s="21">
        <v>1006.49</v>
      </c>
      <c r="Q7" s="21">
        <v>448995</v>
      </c>
      <c r="R7" s="63">
        <f>J7*S$10</f>
        <v>447971.15725</v>
      </c>
      <c r="S7" s="21">
        <v>799.635</v>
      </c>
      <c r="T7" s="21">
        <v>295</v>
      </c>
      <c r="U7" s="21">
        <v>-1443</v>
      </c>
    </row>
    <row r="8" ht="20.05" customHeight="1">
      <c r="A8" s="30"/>
      <c r="B8" s="30"/>
      <c r="C8" s="30"/>
      <c r="D8" s="30"/>
      <c r="E8" s="30"/>
      <c r="F8" s="30"/>
      <c r="G8" s="30"/>
      <c r="H8" s="30"/>
      <c r="I8" s="30"/>
      <c r="J8" s="30"/>
      <c r="K8" s="30"/>
      <c r="L8" s="30"/>
      <c r="M8" s="30"/>
      <c r="N8" s="30"/>
      <c r="O8" s="30"/>
      <c r="P8" s="30"/>
      <c r="Q8" s="30"/>
      <c r="R8" s="30"/>
      <c r="S8" s="30"/>
      <c r="T8" s="30"/>
      <c r="U8" s="30"/>
    </row>
    <row r="9" ht="20.05" customHeight="1">
      <c r="A9" s="30"/>
      <c r="B9" s="30"/>
      <c r="C9" s="30"/>
      <c r="D9" s="30"/>
      <c r="E9" s="30"/>
      <c r="F9" s="30"/>
      <c r="G9" s="30"/>
      <c r="H9" s="30"/>
      <c r="I9" s="30"/>
      <c r="J9" s="30"/>
      <c r="K9" s="30"/>
      <c r="L9" t="s" s="35">
        <v>327</v>
      </c>
      <c r="M9" s="30"/>
      <c r="N9" s="30"/>
      <c r="O9" s="30"/>
      <c r="P9" t="s" s="35">
        <v>327</v>
      </c>
      <c r="Q9" s="30"/>
      <c r="R9" s="30"/>
      <c r="S9" t="s" s="35">
        <v>327</v>
      </c>
      <c r="T9" s="30"/>
      <c r="U9" s="30"/>
    </row>
    <row r="10" ht="20.05" customHeight="1">
      <c r="A10" s="30"/>
      <c r="B10" s="30"/>
      <c r="C10" s="30"/>
      <c r="D10" s="30"/>
      <c r="E10" s="30"/>
      <c r="F10" s="30"/>
      <c r="G10" s="30"/>
      <c r="H10" s="30"/>
      <c r="I10" s="30"/>
      <c r="J10" s="30"/>
      <c r="K10" s="30"/>
      <c r="L10" s="37">
        <f>AVERAGE(L6:L7)</f>
        <v>162.234</v>
      </c>
      <c r="M10" s="30"/>
      <c r="N10" s="30"/>
      <c r="O10" s="30"/>
      <c r="P10" s="38">
        <f>AVERAGE(P6:P7)</f>
        <v>1007.04</v>
      </c>
      <c r="Q10" s="30"/>
      <c r="R10" s="30"/>
      <c r="S10" s="37">
        <f>AVERAGE(S6:S7)</f>
        <v>797.8115</v>
      </c>
      <c r="T10" s="30"/>
      <c r="U10" s="30"/>
    </row>
    <row r="11" ht="20.05" customHeight="1">
      <c r="A11" s="30"/>
      <c r="B11" s="30"/>
      <c r="C11" s="30"/>
      <c r="D11" s="30"/>
      <c r="E11" s="30"/>
      <c r="F11" s="30"/>
      <c r="G11" s="30"/>
      <c r="H11" s="30"/>
      <c r="I11" s="30"/>
      <c r="J11" s="30"/>
      <c r="K11" s="30"/>
      <c r="L11" t="s" s="32">
        <v>328</v>
      </c>
      <c r="M11" s="30"/>
      <c r="N11" s="30"/>
      <c r="O11" s="30"/>
      <c r="P11" t="s" s="32">
        <v>328</v>
      </c>
      <c r="Q11" s="30"/>
      <c r="R11" s="30"/>
      <c r="S11" t="s" s="32">
        <v>328</v>
      </c>
      <c r="T11" s="30"/>
      <c r="U11" s="30"/>
    </row>
    <row r="12" ht="20.05" customHeight="1">
      <c r="A12" s="30"/>
      <c r="B12" s="30"/>
      <c r="C12" s="30"/>
      <c r="D12" s="30"/>
      <c r="E12" s="30"/>
      <c r="F12" s="30"/>
      <c r="G12" s="30"/>
      <c r="H12" s="30"/>
      <c r="I12" s="30"/>
      <c r="J12" s="30"/>
      <c r="K12" s="30"/>
      <c r="L12" s="37">
        <f>STDEV(L6:L7)</f>
        <v>2.817113416247212</v>
      </c>
      <c r="M12" s="30"/>
      <c r="N12" s="30"/>
      <c r="O12" s="30"/>
      <c r="P12" s="38">
        <f>STDEV(P6:P7)</f>
        <v>0.7778174593052184</v>
      </c>
      <c r="Q12" s="30"/>
      <c r="R12" s="30"/>
      <c r="S12" s="37">
        <f>STDEV(S6:S7)</f>
        <v>2.578818430987293</v>
      </c>
      <c r="T12" s="30"/>
      <c r="U12" s="30"/>
    </row>
    <row r="13" ht="20.05" customHeight="1">
      <c r="A13" s="30"/>
      <c r="B13" s="30"/>
      <c r="C13" s="30"/>
      <c r="D13" s="30"/>
      <c r="E13" s="30"/>
      <c r="F13" s="30"/>
      <c r="G13" s="30"/>
      <c r="H13" s="30"/>
      <c r="I13" s="30"/>
      <c r="J13" s="30"/>
      <c r="K13" s="30"/>
      <c r="L13" t="s" s="32">
        <v>329</v>
      </c>
      <c r="M13" s="30"/>
      <c r="N13" s="30"/>
      <c r="O13" s="30"/>
      <c r="P13" t="s" s="32">
        <v>329</v>
      </c>
      <c r="Q13" s="30"/>
      <c r="R13" s="30"/>
      <c r="S13" t="s" s="32">
        <v>329</v>
      </c>
      <c r="T13" s="30"/>
      <c r="U13" s="30"/>
    </row>
    <row r="14" ht="20.05" customHeight="1">
      <c r="A14" s="30"/>
      <c r="B14" s="30"/>
      <c r="C14" s="30"/>
      <c r="D14" s="30"/>
      <c r="E14" s="30"/>
      <c r="F14" s="30"/>
      <c r="G14" s="30"/>
      <c r="H14" s="30"/>
      <c r="I14" s="30"/>
      <c r="J14" s="30"/>
      <c r="K14" s="30"/>
      <c r="L14" s="39">
        <f>L12/L10*100</f>
        <v>1.736450692362398</v>
      </c>
      <c r="M14" s="30"/>
      <c r="N14" s="30"/>
      <c r="O14" s="30"/>
      <c r="P14" s="64">
        <f>P12/P10*100</f>
        <v>0.07723799047755982</v>
      </c>
      <c r="Q14" s="30"/>
      <c r="R14" s="30"/>
      <c r="S14" s="38">
        <f>S12/S10*100</f>
        <v>0.3232365578820677</v>
      </c>
      <c r="T14" s="30"/>
      <c r="U14" s="30"/>
    </row>
  </sheetData>
  <mergeCells count="22">
    <mergeCell ref="A1:U1"/>
    <mergeCell ref="A2:U2"/>
    <mergeCell ref="Q4:R4"/>
    <mergeCell ref="N3:O3"/>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0.5" right="0.5" top="0.5" bottom="0.5" header="0.25" footer="0.25"/>
  <pageSetup firstPageNumber="1" fitToHeight="1" fitToWidth="1" scale="100" useFirstPageNumber="0" orientation="portrait" pageOrder="downThenOver"/>
  <headerFooter>
    <oddFooter>&amp;C&amp;"Helvetica Neue,Regular"&amp;11&amp;K000000&amp;P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O139"/>
  <sheetViews>
    <sheetView workbookViewId="0" showGridLines="0" defaultGridColor="1"/>
  </sheetViews>
  <sheetFormatPr defaultColWidth="8.33333" defaultRowHeight="19.9" customHeight="1" outlineLevelRow="0" outlineLevelCol="0"/>
  <cols>
    <col min="1" max="1" width="11" style="6" customWidth="1"/>
    <col min="2" max="2" width="11" style="6" customWidth="1"/>
    <col min="3" max="3" width="25.8516" style="6" customWidth="1"/>
    <col min="4" max="4" width="16.1719" style="6" customWidth="1"/>
    <col min="5" max="5" width="16.1719" style="6" customWidth="1"/>
    <col min="6" max="6" width="8.5" style="6" customWidth="1"/>
    <col min="7" max="7" width="11.6719" style="6" customWidth="1"/>
    <col min="8" max="8" width="20.5" style="6" customWidth="1"/>
    <col min="9" max="9" width="11.3516" style="6" customWidth="1"/>
    <col min="10" max="10" width="7.67188" style="6" customWidth="1"/>
    <col min="11" max="11" width="11.3516" style="6" customWidth="1"/>
    <col min="12" max="12" width="8.67188" style="6" customWidth="1"/>
    <col min="13" max="13" width="11" style="6" customWidth="1"/>
    <col min="14" max="14" width="5.85156" style="6" customWidth="1"/>
    <col min="15" max="15" width="2" style="6" customWidth="1"/>
    <col min="16" max="256" width="8.35156" style="6" customWidth="1"/>
  </cols>
  <sheetData>
    <row r="1" ht="36.45" customHeight="1">
      <c r="A1" t="s" s="7">
        <v>4</v>
      </c>
      <c r="B1" s="7"/>
      <c r="C1" s="7"/>
      <c r="D1" s="7"/>
      <c r="E1" s="7"/>
      <c r="F1" s="7"/>
      <c r="G1" s="7"/>
      <c r="H1" s="7"/>
      <c r="I1" s="7"/>
      <c r="J1" s="7"/>
      <c r="K1" s="7"/>
      <c r="L1" s="7"/>
      <c r="M1" s="7"/>
      <c r="N1" s="7"/>
      <c r="O1" s="7"/>
    </row>
    <row r="2" ht="20.25" customHeight="1">
      <c r="A2" t="s" s="8">
        <v>6</v>
      </c>
      <c r="B2" t="s" s="8">
        <v>7</v>
      </c>
      <c r="C2" t="s" s="8">
        <v>8</v>
      </c>
      <c r="D2" t="s" s="8">
        <v>9</v>
      </c>
      <c r="E2" t="s" s="8">
        <v>10</v>
      </c>
      <c r="F2" t="s" s="8">
        <v>11</v>
      </c>
      <c r="G2" t="s" s="8">
        <v>12</v>
      </c>
      <c r="H2" t="s" s="8">
        <v>13</v>
      </c>
      <c r="I2" t="s" s="8">
        <v>14</v>
      </c>
      <c r="J2" t="s" s="8">
        <v>15</v>
      </c>
      <c r="K2" t="s" s="8">
        <v>16</v>
      </c>
      <c r="L2" t="s" s="8">
        <v>17</v>
      </c>
      <c r="M2" t="s" s="8">
        <v>18</v>
      </c>
      <c r="N2" t="s" s="8">
        <v>19</v>
      </c>
      <c r="O2" t="s" s="8">
        <v>20</v>
      </c>
    </row>
    <row r="3" ht="20.25" customHeight="1">
      <c r="A3" s="9">
        <v>123400</v>
      </c>
      <c r="B3" s="10">
        <v>5</v>
      </c>
      <c r="C3" t="s" s="11">
        <v>21</v>
      </c>
      <c r="D3" t="s" s="11">
        <v>22</v>
      </c>
      <c r="E3" t="s" s="11">
        <v>23</v>
      </c>
      <c r="F3" s="12">
        <v>1800.01</v>
      </c>
      <c r="G3" s="12">
        <v>296.421</v>
      </c>
      <c r="H3" s="12">
        <v>296.999</v>
      </c>
      <c r="I3" s="13">
        <v>12270100</v>
      </c>
      <c r="J3" s="12">
        <v>6816.7</v>
      </c>
      <c r="K3" s="13">
        <v>1431230</v>
      </c>
      <c r="L3" s="12">
        <v>795.122</v>
      </c>
      <c r="M3" s="12">
        <v>295</v>
      </c>
      <c r="N3" s="12">
        <v>-1443</v>
      </c>
      <c r="O3" t="s" s="11">
        <v>20</v>
      </c>
    </row>
    <row r="4" ht="20.05" customHeight="1">
      <c r="A4" s="14">
        <v>123401</v>
      </c>
      <c r="B4" s="15">
        <v>5</v>
      </c>
      <c r="C4" t="s" s="16">
        <v>21</v>
      </c>
      <c r="D4" t="s" s="16">
        <v>24</v>
      </c>
      <c r="E4" t="s" s="16">
        <v>25</v>
      </c>
      <c r="F4" s="17">
        <v>1800.01</v>
      </c>
      <c r="G4" s="17">
        <v>296.155</v>
      </c>
      <c r="H4" s="17">
        <v>296.998</v>
      </c>
      <c r="I4" s="18">
        <v>12266600</v>
      </c>
      <c r="J4" s="17">
        <v>6814.74</v>
      </c>
      <c r="K4" s="18">
        <v>1431160</v>
      </c>
      <c r="L4" s="17">
        <v>795.083</v>
      </c>
      <c r="M4" s="17">
        <v>295</v>
      </c>
      <c r="N4" s="17">
        <v>-1443</v>
      </c>
      <c r="O4" t="s" s="16">
        <v>20</v>
      </c>
    </row>
    <row r="5" ht="20.05" customHeight="1">
      <c r="A5" s="14">
        <v>123402</v>
      </c>
      <c r="B5" s="19">
        <v>5</v>
      </c>
      <c r="C5" t="s" s="20">
        <v>26</v>
      </c>
      <c r="D5" t="s" s="20">
        <v>27</v>
      </c>
      <c r="E5" t="s" s="20">
        <v>28</v>
      </c>
      <c r="F5" s="21">
        <v>600.0119999999999</v>
      </c>
      <c r="G5" s="21">
        <v>287.788</v>
      </c>
      <c r="H5" s="21">
        <v>242.367</v>
      </c>
      <c r="I5" s="22">
        <v>4066800</v>
      </c>
      <c r="J5" s="21">
        <v>6777.86</v>
      </c>
      <c r="K5" s="21">
        <v>478003</v>
      </c>
      <c r="L5" s="21">
        <v>796.655</v>
      </c>
      <c r="M5" s="21">
        <v>295</v>
      </c>
      <c r="N5" s="21">
        <v>-1443</v>
      </c>
      <c r="O5" t="s" s="20">
        <v>20</v>
      </c>
    </row>
    <row r="6" ht="20.05" customHeight="1">
      <c r="A6" s="14">
        <v>123403</v>
      </c>
      <c r="B6" s="19">
        <v>5</v>
      </c>
      <c r="C6" t="s" s="20">
        <v>26</v>
      </c>
      <c r="D6" t="s" s="20">
        <v>29</v>
      </c>
      <c r="E6" t="s" s="20">
        <v>30</v>
      </c>
      <c r="F6" s="21">
        <v>600.0119999999999</v>
      </c>
      <c r="G6" s="21">
        <v>270.38</v>
      </c>
      <c r="H6" s="21">
        <v>220.933</v>
      </c>
      <c r="I6" s="22">
        <v>4030790</v>
      </c>
      <c r="J6" s="21">
        <v>6717.84</v>
      </c>
      <c r="K6" s="21">
        <v>478211</v>
      </c>
      <c r="L6" s="21">
        <v>797.002</v>
      </c>
      <c r="M6" s="21">
        <v>295</v>
      </c>
      <c r="N6" s="21">
        <v>-1443</v>
      </c>
      <c r="O6" t="s" s="20">
        <v>20</v>
      </c>
    </row>
    <row r="7" ht="20.05" customHeight="1">
      <c r="A7" s="14">
        <v>123404</v>
      </c>
      <c r="B7" s="19">
        <v>5</v>
      </c>
      <c r="C7" t="s" s="20">
        <v>26</v>
      </c>
      <c r="D7" t="s" s="20">
        <v>31</v>
      </c>
      <c r="E7" t="s" s="20">
        <v>32</v>
      </c>
      <c r="F7" s="21">
        <v>600.0119999999999</v>
      </c>
      <c r="G7" s="21">
        <v>250.362</v>
      </c>
      <c r="H7" s="21">
        <v>198.931</v>
      </c>
      <c r="I7" s="22">
        <v>4024180</v>
      </c>
      <c r="J7" s="21">
        <v>6706.82</v>
      </c>
      <c r="K7" s="21">
        <v>477546</v>
      </c>
      <c r="L7" s="21">
        <v>795.894</v>
      </c>
      <c r="M7" s="21">
        <v>295</v>
      </c>
      <c r="N7" s="21">
        <v>-1443</v>
      </c>
      <c r="O7" t="s" s="20">
        <v>20</v>
      </c>
    </row>
    <row r="8" ht="20.05" customHeight="1">
      <c r="A8" s="14">
        <v>123405</v>
      </c>
      <c r="B8" s="19">
        <v>5</v>
      </c>
      <c r="C8" t="s" s="20">
        <v>26</v>
      </c>
      <c r="D8" t="s" s="20">
        <v>33</v>
      </c>
      <c r="E8" t="s" s="20">
        <v>34</v>
      </c>
      <c r="F8" s="21">
        <v>600.0119999999999</v>
      </c>
      <c r="G8" s="21">
        <v>229.96</v>
      </c>
      <c r="H8" s="21">
        <v>179.435</v>
      </c>
      <c r="I8" s="22">
        <v>4005500</v>
      </c>
      <c r="J8" s="21">
        <v>6675.7</v>
      </c>
      <c r="K8" s="21">
        <v>477752</v>
      </c>
      <c r="L8" s="21">
        <v>796.237</v>
      </c>
      <c r="M8" s="21">
        <v>295</v>
      </c>
      <c r="N8" s="21">
        <v>-1443</v>
      </c>
      <c r="O8" t="s" s="20">
        <v>20</v>
      </c>
    </row>
    <row r="9" ht="20.05" customHeight="1">
      <c r="A9" s="14">
        <v>123406</v>
      </c>
      <c r="B9" s="19">
        <v>5</v>
      </c>
      <c r="C9" t="s" s="20">
        <v>26</v>
      </c>
      <c r="D9" t="s" s="20">
        <v>35</v>
      </c>
      <c r="E9" t="s" s="20">
        <v>36</v>
      </c>
      <c r="F9" s="21">
        <v>600.0119999999999</v>
      </c>
      <c r="G9" s="21">
        <v>209.91</v>
      </c>
      <c r="H9" s="21">
        <v>162.057</v>
      </c>
      <c r="I9" s="22">
        <v>3961680</v>
      </c>
      <c r="J9" s="21">
        <v>6602.66</v>
      </c>
      <c r="K9" s="21">
        <v>479482</v>
      </c>
      <c r="L9" s="21">
        <v>799.121</v>
      </c>
      <c r="M9" s="21">
        <v>295</v>
      </c>
      <c r="N9" s="21">
        <v>-1443</v>
      </c>
      <c r="O9" t="s" s="20">
        <v>20</v>
      </c>
    </row>
    <row r="10" ht="20.05" customHeight="1">
      <c r="A10" s="14">
        <v>123407</v>
      </c>
      <c r="B10" s="19">
        <v>5</v>
      </c>
      <c r="C10" t="s" s="20">
        <v>26</v>
      </c>
      <c r="D10" t="s" s="20">
        <v>37</v>
      </c>
      <c r="E10" t="s" s="20">
        <v>38</v>
      </c>
      <c r="F10" s="21">
        <v>600.0119999999999</v>
      </c>
      <c r="G10" s="21">
        <v>190.925</v>
      </c>
      <c r="H10" s="21">
        <v>146.264</v>
      </c>
      <c r="I10" s="22">
        <v>3928530</v>
      </c>
      <c r="J10" s="21">
        <v>6547.41</v>
      </c>
      <c r="K10" s="21">
        <v>479558</v>
      </c>
      <c r="L10" s="21">
        <v>799.247</v>
      </c>
      <c r="M10" s="21">
        <v>295</v>
      </c>
      <c r="N10" s="21">
        <v>-1443</v>
      </c>
      <c r="O10" t="s" s="20">
        <v>20</v>
      </c>
    </row>
    <row r="11" ht="20.05" customHeight="1">
      <c r="A11" s="14">
        <v>123408</v>
      </c>
      <c r="B11" s="19">
        <v>5</v>
      </c>
      <c r="C11" t="s" s="20">
        <v>26</v>
      </c>
      <c r="D11" t="s" s="20">
        <v>39</v>
      </c>
      <c r="E11" t="s" s="20">
        <v>40</v>
      </c>
      <c r="F11" s="21">
        <v>600.0119999999999</v>
      </c>
      <c r="G11" s="21">
        <v>173.276</v>
      </c>
      <c r="H11" s="21">
        <v>131.821</v>
      </c>
      <c r="I11" s="22">
        <v>3906160</v>
      </c>
      <c r="J11" s="21">
        <v>6510.14</v>
      </c>
      <c r="K11" s="21">
        <v>477304</v>
      </c>
      <c r="L11" s="21">
        <v>795.491</v>
      </c>
      <c r="M11" s="21">
        <v>295</v>
      </c>
      <c r="N11" s="21">
        <v>-1443</v>
      </c>
      <c r="O11" t="s" s="20">
        <v>20</v>
      </c>
    </row>
    <row r="12" ht="20.05" customHeight="1">
      <c r="A12" s="14">
        <v>123409</v>
      </c>
      <c r="B12" s="19">
        <v>5</v>
      </c>
      <c r="C12" t="s" s="20">
        <v>26</v>
      </c>
      <c r="D12" t="s" s="20">
        <v>41</v>
      </c>
      <c r="E12" t="s" s="20">
        <v>42</v>
      </c>
      <c r="F12" s="21">
        <v>600.0119999999999</v>
      </c>
      <c r="G12" s="21">
        <v>159.209</v>
      </c>
      <c r="H12" s="21">
        <v>141.685</v>
      </c>
      <c r="I12" s="22">
        <v>3890560</v>
      </c>
      <c r="J12" s="21">
        <v>6484.13</v>
      </c>
      <c r="K12" s="21">
        <v>476898</v>
      </c>
      <c r="L12" s="21">
        <v>794.814</v>
      </c>
      <c r="M12" s="21">
        <v>295</v>
      </c>
      <c r="N12" s="21">
        <v>-1443</v>
      </c>
      <c r="O12" t="s" s="20">
        <v>20</v>
      </c>
    </row>
    <row r="13" ht="20.05" customHeight="1">
      <c r="A13" s="14">
        <v>123410</v>
      </c>
      <c r="B13" s="19">
        <v>5</v>
      </c>
      <c r="C13" t="s" s="20">
        <v>26</v>
      </c>
      <c r="D13" t="s" s="20">
        <v>43</v>
      </c>
      <c r="E13" t="s" s="20">
        <v>44</v>
      </c>
      <c r="F13" s="21">
        <v>600.0119999999999</v>
      </c>
      <c r="G13" s="21">
        <v>152.061</v>
      </c>
      <c r="H13" s="21">
        <v>147.19</v>
      </c>
      <c r="I13" s="22">
        <v>3878810</v>
      </c>
      <c r="J13" s="21">
        <v>6464.55</v>
      </c>
      <c r="K13" s="21">
        <v>474891</v>
      </c>
      <c r="L13" s="21">
        <v>791.4690000000001</v>
      </c>
      <c r="M13" s="21">
        <v>295</v>
      </c>
      <c r="N13" s="21">
        <v>-1443</v>
      </c>
      <c r="O13" t="s" s="20">
        <v>20</v>
      </c>
    </row>
    <row r="14" ht="20.05" customHeight="1">
      <c r="A14" s="14">
        <v>123411</v>
      </c>
      <c r="B14" s="19">
        <v>5</v>
      </c>
      <c r="C14" t="s" s="20">
        <v>26</v>
      </c>
      <c r="D14" t="s" s="20">
        <v>45</v>
      </c>
      <c r="E14" t="s" s="20">
        <v>46</v>
      </c>
      <c r="F14" s="21">
        <v>600.0119999999999</v>
      </c>
      <c r="G14" s="21">
        <v>149.847</v>
      </c>
      <c r="H14" s="21">
        <v>150.002</v>
      </c>
      <c r="I14" s="22">
        <v>3864190</v>
      </c>
      <c r="J14" s="21">
        <v>6440.19</v>
      </c>
      <c r="K14" s="21">
        <v>478892</v>
      </c>
      <c r="L14" s="21">
        <v>798.1369999999999</v>
      </c>
      <c r="M14" s="21">
        <v>295</v>
      </c>
      <c r="N14" s="21">
        <v>-1443</v>
      </c>
      <c r="O14" t="s" s="20">
        <v>20</v>
      </c>
    </row>
    <row r="15" ht="20.05" customHeight="1">
      <c r="A15" s="14">
        <v>123412</v>
      </c>
      <c r="B15" s="23">
        <v>5</v>
      </c>
      <c r="C15" t="s" s="24">
        <v>26</v>
      </c>
      <c r="D15" t="s" s="24">
        <v>47</v>
      </c>
      <c r="E15" t="s" s="24">
        <v>48</v>
      </c>
      <c r="F15" s="25">
        <v>600.0119999999999</v>
      </c>
      <c r="G15" s="25">
        <v>149.443</v>
      </c>
      <c r="H15" s="25">
        <v>150</v>
      </c>
      <c r="I15" s="26">
        <v>3859890</v>
      </c>
      <c r="J15" s="25">
        <v>6433.01</v>
      </c>
      <c r="K15" s="25">
        <v>479527</v>
      </c>
      <c r="L15" s="25">
        <v>799.196</v>
      </c>
      <c r="M15" s="25">
        <v>295</v>
      </c>
      <c r="N15" s="25">
        <v>-1443</v>
      </c>
      <c r="O15" t="s" s="24">
        <v>20</v>
      </c>
    </row>
    <row r="16" ht="20.05" customHeight="1">
      <c r="A16" s="14">
        <v>123413</v>
      </c>
      <c r="B16" s="23">
        <v>5</v>
      </c>
      <c r="C16" t="s" s="24">
        <v>26</v>
      </c>
      <c r="D16" t="s" s="24">
        <v>49</v>
      </c>
      <c r="E16" t="s" s="24">
        <v>50</v>
      </c>
      <c r="F16" s="25">
        <v>600.0119999999999</v>
      </c>
      <c r="G16" s="25">
        <v>149.521</v>
      </c>
      <c r="H16" s="25">
        <v>149.999</v>
      </c>
      <c r="I16" s="26">
        <v>3866820</v>
      </c>
      <c r="J16" s="25">
        <v>6444.57</v>
      </c>
      <c r="K16" s="25">
        <v>478856</v>
      </c>
      <c r="L16" s="25">
        <v>798.077</v>
      </c>
      <c r="M16" s="25">
        <v>295</v>
      </c>
      <c r="N16" s="25">
        <v>-1443</v>
      </c>
      <c r="O16" t="s" s="24">
        <v>20</v>
      </c>
    </row>
    <row r="17" ht="20.05" customHeight="1">
      <c r="A17" s="14">
        <v>123414</v>
      </c>
      <c r="B17" s="23">
        <v>5</v>
      </c>
      <c r="C17" t="s" s="24">
        <v>26</v>
      </c>
      <c r="D17" t="s" s="24">
        <v>51</v>
      </c>
      <c r="E17" t="s" s="24">
        <v>52</v>
      </c>
      <c r="F17" s="25">
        <v>600.0119999999999</v>
      </c>
      <c r="G17" s="25">
        <v>149.675</v>
      </c>
      <c r="H17" s="25">
        <v>150.001</v>
      </c>
      <c r="I17" s="26">
        <v>3870250</v>
      </c>
      <c r="J17" s="25">
        <v>6450.29</v>
      </c>
      <c r="K17" s="25">
        <v>479494</v>
      </c>
      <c r="L17" s="25">
        <v>799.141</v>
      </c>
      <c r="M17" s="25">
        <v>295</v>
      </c>
      <c r="N17" s="25">
        <v>-1443</v>
      </c>
      <c r="O17" t="s" s="24">
        <v>20</v>
      </c>
    </row>
    <row r="18" ht="20.05" customHeight="1">
      <c r="A18" s="14">
        <v>123415</v>
      </c>
      <c r="B18" s="23">
        <v>5</v>
      </c>
      <c r="C18" t="s" s="24">
        <v>26</v>
      </c>
      <c r="D18" t="s" s="24">
        <v>53</v>
      </c>
      <c r="E18" t="s" s="24">
        <v>54</v>
      </c>
      <c r="F18" s="25">
        <v>600.0119999999999</v>
      </c>
      <c r="G18" s="25">
        <v>149.804</v>
      </c>
      <c r="H18" s="25">
        <v>149.998</v>
      </c>
      <c r="I18" s="26">
        <v>3867750</v>
      </c>
      <c r="J18" s="25">
        <v>6446.12</v>
      </c>
      <c r="K18" s="25">
        <v>479003</v>
      </c>
      <c r="L18" s="25">
        <v>798.323</v>
      </c>
      <c r="M18" s="25">
        <v>295</v>
      </c>
      <c r="N18" s="25">
        <v>-1443</v>
      </c>
      <c r="O18" t="s" s="24">
        <v>20</v>
      </c>
    </row>
    <row r="19" ht="20.05" customHeight="1">
      <c r="A19" s="14">
        <v>123416</v>
      </c>
      <c r="B19" s="23">
        <v>5</v>
      </c>
      <c r="C19" t="s" s="24">
        <v>26</v>
      </c>
      <c r="D19" t="s" s="24">
        <v>55</v>
      </c>
      <c r="E19" t="s" s="24">
        <v>56</v>
      </c>
      <c r="F19" s="25">
        <v>162.026</v>
      </c>
      <c r="G19" s="25">
        <v>149.835</v>
      </c>
      <c r="H19" s="25">
        <v>149.998</v>
      </c>
      <c r="I19" s="26">
        <v>1043370</v>
      </c>
      <c r="J19" s="25">
        <v>6439.54</v>
      </c>
      <c r="K19" s="25">
        <v>128667</v>
      </c>
      <c r="L19" s="25">
        <v>794.116</v>
      </c>
      <c r="M19" s="25">
        <v>295</v>
      </c>
      <c r="N19" s="25">
        <v>-1443</v>
      </c>
      <c r="O19" t="s" s="24">
        <v>20</v>
      </c>
    </row>
    <row r="20" ht="20.05" customHeight="1">
      <c r="A20" s="14">
        <v>123417</v>
      </c>
      <c r="B20" s="23">
        <v>5</v>
      </c>
      <c r="C20" t="s" s="24">
        <v>57</v>
      </c>
      <c r="D20" t="s" s="24">
        <v>58</v>
      </c>
      <c r="E20" t="s" s="24">
        <v>59</v>
      </c>
      <c r="F20" s="25">
        <v>1800.01</v>
      </c>
      <c r="G20" s="25">
        <v>149.99</v>
      </c>
      <c r="H20" s="25">
        <v>149.998</v>
      </c>
      <c r="I20" s="26">
        <v>11606800</v>
      </c>
      <c r="J20" s="25">
        <v>6448.17</v>
      </c>
      <c r="K20" s="26">
        <v>1434880</v>
      </c>
      <c r="L20" s="25">
        <v>797.152</v>
      </c>
      <c r="M20" s="25">
        <v>295</v>
      </c>
      <c r="N20" s="25">
        <v>-1443</v>
      </c>
      <c r="O20" t="s" s="24">
        <v>20</v>
      </c>
    </row>
    <row r="21" ht="20.05" customHeight="1">
      <c r="A21" s="14">
        <v>123418</v>
      </c>
      <c r="B21" s="23">
        <v>5</v>
      </c>
      <c r="C21" t="s" s="24">
        <v>57</v>
      </c>
      <c r="D21" t="s" s="24">
        <v>60</v>
      </c>
      <c r="E21" t="s" s="24">
        <v>61</v>
      </c>
      <c r="F21" s="25">
        <v>1800.01</v>
      </c>
      <c r="G21" s="25">
        <v>150.033</v>
      </c>
      <c r="H21" s="25">
        <v>150.004</v>
      </c>
      <c r="I21" s="26">
        <v>11617700</v>
      </c>
      <c r="J21" s="25">
        <v>6454.26</v>
      </c>
      <c r="K21" s="26">
        <v>1437030</v>
      </c>
      <c r="L21" s="25">
        <v>798.347</v>
      </c>
      <c r="M21" s="25">
        <v>295</v>
      </c>
      <c r="N21" s="25">
        <v>-1443</v>
      </c>
      <c r="O21" t="s" s="24">
        <v>20</v>
      </c>
    </row>
    <row r="22" ht="20.05" customHeight="1">
      <c r="A22" s="14">
        <v>123419</v>
      </c>
      <c r="B22" s="23">
        <v>5</v>
      </c>
      <c r="C22" t="s" s="24">
        <v>57</v>
      </c>
      <c r="D22" t="s" s="24">
        <v>62</v>
      </c>
      <c r="E22" t="s" s="24">
        <v>63</v>
      </c>
      <c r="F22" s="25">
        <v>1800.01</v>
      </c>
      <c r="G22" s="25">
        <v>150.049</v>
      </c>
      <c r="H22" s="25">
        <v>150</v>
      </c>
      <c r="I22" s="26">
        <v>11612200</v>
      </c>
      <c r="J22" s="25">
        <v>6451.17</v>
      </c>
      <c r="K22" s="26">
        <v>1432230</v>
      </c>
      <c r="L22" s="25">
        <v>795.681</v>
      </c>
      <c r="M22" s="25">
        <v>295</v>
      </c>
      <c r="N22" s="25">
        <v>-1443</v>
      </c>
      <c r="O22" t="s" s="24">
        <v>20</v>
      </c>
    </row>
    <row r="23" ht="20.05" customHeight="1">
      <c r="A23" s="14">
        <v>123420</v>
      </c>
      <c r="B23" s="23">
        <v>5</v>
      </c>
      <c r="C23" t="s" s="24">
        <v>57</v>
      </c>
      <c r="D23" t="s" s="24">
        <v>64</v>
      </c>
      <c r="E23" t="s" s="24">
        <v>65</v>
      </c>
      <c r="F23" s="25">
        <v>1800.01</v>
      </c>
      <c r="G23" s="25">
        <v>150.057</v>
      </c>
      <c r="H23" s="25">
        <v>150.001</v>
      </c>
      <c r="I23" s="26">
        <v>11618100</v>
      </c>
      <c r="J23" s="25">
        <v>6454.46</v>
      </c>
      <c r="K23" s="26">
        <v>1435520</v>
      </c>
      <c r="L23" s="25">
        <v>797.509</v>
      </c>
      <c r="M23" s="25">
        <v>295</v>
      </c>
      <c r="N23" s="25">
        <v>-1443</v>
      </c>
      <c r="O23" t="s" s="24">
        <v>20</v>
      </c>
    </row>
    <row r="24" ht="20.05" customHeight="1">
      <c r="A24" s="14">
        <v>123421</v>
      </c>
      <c r="B24" s="23">
        <v>5</v>
      </c>
      <c r="C24" t="s" s="24">
        <v>57</v>
      </c>
      <c r="D24" t="s" s="24">
        <v>66</v>
      </c>
      <c r="E24" t="s" s="24">
        <v>67</v>
      </c>
      <c r="F24" s="25">
        <v>1800.01</v>
      </c>
      <c r="G24" s="25">
        <v>150.067</v>
      </c>
      <c r="H24" s="25">
        <v>150.002</v>
      </c>
      <c r="I24" s="26">
        <v>11620600</v>
      </c>
      <c r="J24" s="25">
        <v>6455.86</v>
      </c>
      <c r="K24" s="26">
        <v>1433510</v>
      </c>
      <c r="L24" s="25">
        <v>796.389</v>
      </c>
      <c r="M24" s="25">
        <v>295</v>
      </c>
      <c r="N24" s="25">
        <v>-1443</v>
      </c>
      <c r="O24" t="s" s="24">
        <v>20</v>
      </c>
    </row>
    <row r="25" ht="20.05" customHeight="1">
      <c r="A25" s="14">
        <v>123422</v>
      </c>
      <c r="B25" s="23">
        <v>5</v>
      </c>
      <c r="C25" t="s" s="24">
        <v>57</v>
      </c>
      <c r="D25" t="s" s="24">
        <v>68</v>
      </c>
      <c r="E25" t="s" s="24">
        <v>69</v>
      </c>
      <c r="F25" s="25">
        <v>1259.84</v>
      </c>
      <c r="G25" s="25">
        <v>150.072</v>
      </c>
      <c r="H25" s="25">
        <v>150.002</v>
      </c>
      <c r="I25" s="26">
        <v>8133970</v>
      </c>
      <c r="J25" s="25">
        <v>6456.35</v>
      </c>
      <c r="K25" s="26">
        <v>1004720</v>
      </c>
      <c r="L25" s="25">
        <v>797.494</v>
      </c>
      <c r="M25" s="25">
        <v>295</v>
      </c>
      <c r="N25" s="25">
        <v>-1443</v>
      </c>
      <c r="O25" t="s" s="24">
        <v>20</v>
      </c>
    </row>
    <row r="26" ht="20.05" customHeight="1">
      <c r="A26" s="14">
        <v>123423</v>
      </c>
      <c r="B26" s="19">
        <v>5</v>
      </c>
      <c r="C26" t="s" s="20">
        <v>70</v>
      </c>
      <c r="D26" t="s" s="20">
        <v>71</v>
      </c>
      <c r="E26" t="s" s="20">
        <v>72</v>
      </c>
      <c r="F26" s="21">
        <v>1800.01</v>
      </c>
      <c r="G26" s="21">
        <v>295.956</v>
      </c>
      <c r="H26" s="21">
        <v>296.998</v>
      </c>
      <c r="I26" s="22">
        <v>4073110</v>
      </c>
      <c r="J26" s="21">
        <v>2262.82</v>
      </c>
      <c r="K26" s="22">
        <v>1433190</v>
      </c>
      <c r="L26" s="21">
        <v>796.2140000000001</v>
      </c>
      <c r="M26" s="21">
        <v>295</v>
      </c>
      <c r="N26" s="21">
        <v>-1443</v>
      </c>
      <c r="O26" t="s" s="20">
        <v>20</v>
      </c>
    </row>
    <row r="27" ht="20.05" customHeight="1">
      <c r="A27" s="14">
        <v>123424</v>
      </c>
      <c r="B27" s="19">
        <v>5</v>
      </c>
      <c r="C27" t="s" s="20">
        <v>70</v>
      </c>
      <c r="D27" t="s" s="20">
        <v>73</v>
      </c>
      <c r="E27" t="s" s="20">
        <v>74</v>
      </c>
      <c r="F27" s="21">
        <v>1800.01</v>
      </c>
      <c r="G27" s="21">
        <v>295.984</v>
      </c>
      <c r="H27" s="21">
        <v>297.001</v>
      </c>
      <c r="I27" s="22">
        <v>4076090</v>
      </c>
      <c r="J27" s="21">
        <v>2264.48</v>
      </c>
      <c r="K27" s="22">
        <v>1432070</v>
      </c>
      <c r="L27" s="21">
        <v>795.591</v>
      </c>
      <c r="M27" s="21">
        <v>295</v>
      </c>
      <c r="N27" s="21">
        <v>-1443</v>
      </c>
      <c r="O27" t="s" s="20">
        <v>20</v>
      </c>
    </row>
    <row r="28" ht="20.05" customHeight="1">
      <c r="A28" s="14">
        <v>123425</v>
      </c>
      <c r="B28" s="19">
        <v>5</v>
      </c>
      <c r="C28" t="s" s="20">
        <v>70</v>
      </c>
      <c r="D28" t="s" s="20">
        <v>75</v>
      </c>
      <c r="E28" t="s" s="20">
        <v>76</v>
      </c>
      <c r="F28" s="21">
        <v>1800.01</v>
      </c>
      <c r="G28" s="21">
        <v>295.988</v>
      </c>
      <c r="H28" s="21">
        <v>296.996</v>
      </c>
      <c r="I28" s="22">
        <v>4086220</v>
      </c>
      <c r="J28" s="21">
        <v>2270.11</v>
      </c>
      <c r="K28" s="22">
        <v>1432610</v>
      </c>
      <c r="L28" s="21">
        <v>795.89</v>
      </c>
      <c r="M28" s="21">
        <v>295</v>
      </c>
      <c r="N28" s="21">
        <v>-1443</v>
      </c>
      <c r="O28" t="s" s="20">
        <v>20</v>
      </c>
    </row>
    <row r="29" ht="20.05" customHeight="1">
      <c r="A29" s="14">
        <v>123426</v>
      </c>
      <c r="B29" s="19">
        <v>5</v>
      </c>
      <c r="C29" t="s" s="20">
        <v>70</v>
      </c>
      <c r="D29" t="s" s="20">
        <v>77</v>
      </c>
      <c r="E29" t="s" s="20">
        <v>78</v>
      </c>
      <c r="F29" s="21">
        <v>1800.01</v>
      </c>
      <c r="G29" s="21">
        <v>295.976</v>
      </c>
      <c r="H29" s="21">
        <v>296.998</v>
      </c>
      <c r="I29" s="22">
        <v>4086690</v>
      </c>
      <c r="J29" s="21">
        <v>2270.37</v>
      </c>
      <c r="K29" s="22">
        <v>1437760</v>
      </c>
      <c r="L29" s="21">
        <v>798.752</v>
      </c>
      <c r="M29" s="21">
        <v>295</v>
      </c>
      <c r="N29" s="21">
        <v>-1443</v>
      </c>
      <c r="O29" t="s" s="20">
        <v>20</v>
      </c>
    </row>
    <row r="30" ht="20.05" customHeight="1">
      <c r="A30" s="14">
        <v>123427</v>
      </c>
      <c r="B30" s="19">
        <v>5</v>
      </c>
      <c r="C30" t="s" s="20">
        <v>70</v>
      </c>
      <c r="D30" t="s" s="20">
        <v>79</v>
      </c>
      <c r="E30" t="s" s="20">
        <v>80</v>
      </c>
      <c r="F30" s="21">
        <v>1800.01</v>
      </c>
      <c r="G30" s="21">
        <v>295.975</v>
      </c>
      <c r="H30" s="21">
        <v>297.001</v>
      </c>
      <c r="I30" s="22">
        <v>4090660</v>
      </c>
      <c r="J30" s="21">
        <v>2272.58</v>
      </c>
      <c r="K30" s="22">
        <v>1432040</v>
      </c>
      <c r="L30" s="21">
        <v>795.574</v>
      </c>
      <c r="M30" s="21">
        <v>295</v>
      </c>
      <c r="N30" s="21">
        <v>-1443</v>
      </c>
      <c r="O30" t="s" s="20">
        <v>20</v>
      </c>
    </row>
    <row r="31" ht="20.05" customHeight="1">
      <c r="A31" s="14">
        <v>123428</v>
      </c>
      <c r="B31" s="19">
        <v>5</v>
      </c>
      <c r="C31" t="s" s="20">
        <v>70</v>
      </c>
      <c r="D31" t="s" s="20">
        <v>81</v>
      </c>
      <c r="E31" t="s" s="20">
        <v>82</v>
      </c>
      <c r="F31" s="21">
        <v>1800.01</v>
      </c>
      <c r="G31" s="21">
        <v>295.965</v>
      </c>
      <c r="H31" s="21">
        <v>296.998</v>
      </c>
      <c r="I31" s="22">
        <v>4097660</v>
      </c>
      <c r="J31" s="21">
        <v>2276.47</v>
      </c>
      <c r="K31" s="22">
        <v>1438740</v>
      </c>
      <c r="L31" s="21">
        <v>799.293</v>
      </c>
      <c r="M31" s="21">
        <v>295</v>
      </c>
      <c r="N31" s="21">
        <v>-1443</v>
      </c>
      <c r="O31" t="s" s="20">
        <v>20</v>
      </c>
    </row>
    <row r="32" ht="20.05" customHeight="1">
      <c r="A32" s="14">
        <v>123429</v>
      </c>
      <c r="B32" s="19">
        <v>5</v>
      </c>
      <c r="C32" t="s" s="20">
        <v>83</v>
      </c>
      <c r="D32" t="s" s="20">
        <v>84</v>
      </c>
      <c r="E32" t="s" s="20">
        <v>85</v>
      </c>
      <c r="F32" s="21">
        <v>600.0119999999999</v>
      </c>
      <c r="G32" s="21">
        <v>286.694</v>
      </c>
      <c r="H32" s="21">
        <v>238.208</v>
      </c>
      <c r="I32" s="22">
        <v>1365740</v>
      </c>
      <c r="J32" s="21">
        <v>2276.18</v>
      </c>
      <c r="K32" s="21">
        <v>479689</v>
      </c>
      <c r="L32" s="21">
        <v>799.466</v>
      </c>
      <c r="M32" s="21">
        <v>295</v>
      </c>
      <c r="N32" s="21">
        <v>-1443</v>
      </c>
      <c r="O32" t="s" s="20">
        <v>20</v>
      </c>
    </row>
    <row r="33" ht="20.05" customHeight="1">
      <c r="A33" s="14">
        <v>123430</v>
      </c>
      <c r="B33" s="19">
        <v>5</v>
      </c>
      <c r="C33" t="s" s="20">
        <v>83</v>
      </c>
      <c r="D33" t="s" s="20">
        <v>86</v>
      </c>
      <c r="E33" t="s" s="20">
        <v>87</v>
      </c>
      <c r="F33" s="21">
        <v>600.0119999999999</v>
      </c>
      <c r="G33" s="21">
        <v>267.179</v>
      </c>
      <c r="H33" s="21">
        <v>215.089</v>
      </c>
      <c r="I33" s="22">
        <v>1351900</v>
      </c>
      <c r="J33" s="21">
        <v>2253.11</v>
      </c>
      <c r="K33" s="21">
        <v>478541</v>
      </c>
      <c r="L33" s="21">
        <v>797.553</v>
      </c>
      <c r="M33" s="21">
        <v>295</v>
      </c>
      <c r="N33" s="21">
        <v>-1443</v>
      </c>
      <c r="O33" t="s" s="20">
        <v>20</v>
      </c>
    </row>
    <row r="34" ht="20.05" customHeight="1">
      <c r="A34" s="14">
        <v>123431</v>
      </c>
      <c r="B34" s="19">
        <v>5</v>
      </c>
      <c r="C34" t="s" s="20">
        <v>83</v>
      </c>
      <c r="D34" t="s" s="20">
        <v>88</v>
      </c>
      <c r="E34" t="s" s="20">
        <v>89</v>
      </c>
      <c r="F34" s="21">
        <v>600.0119999999999</v>
      </c>
      <c r="G34" s="21">
        <v>245.475</v>
      </c>
      <c r="H34" s="21">
        <v>194.779</v>
      </c>
      <c r="I34" s="22">
        <v>1344000</v>
      </c>
      <c r="J34" s="21">
        <v>2239.95</v>
      </c>
      <c r="K34" s="21">
        <v>477247</v>
      </c>
      <c r="L34" s="21">
        <v>795.396</v>
      </c>
      <c r="M34" s="21">
        <v>295</v>
      </c>
      <c r="N34" s="21">
        <v>-1443</v>
      </c>
      <c r="O34" t="s" s="20">
        <v>20</v>
      </c>
    </row>
    <row r="35" ht="20.05" customHeight="1">
      <c r="A35" s="14">
        <v>123432</v>
      </c>
      <c r="B35" s="19">
        <v>5</v>
      </c>
      <c r="C35" t="s" s="20">
        <v>83</v>
      </c>
      <c r="D35" t="s" s="20">
        <v>90</v>
      </c>
      <c r="E35" t="s" s="20">
        <v>91</v>
      </c>
      <c r="F35" s="21">
        <v>600.0119999999999</v>
      </c>
      <c r="G35" s="21">
        <v>224.397</v>
      </c>
      <c r="H35" s="21">
        <v>176.264</v>
      </c>
      <c r="I35" s="22">
        <v>1335790</v>
      </c>
      <c r="J35" s="21">
        <v>2226.28</v>
      </c>
      <c r="K35" s="21">
        <v>477778</v>
      </c>
      <c r="L35" s="21">
        <v>796.2809999999999</v>
      </c>
      <c r="M35" s="21">
        <v>295</v>
      </c>
      <c r="N35" s="21">
        <v>-1443</v>
      </c>
      <c r="O35" t="s" s="20">
        <v>20</v>
      </c>
    </row>
    <row r="36" ht="20.05" customHeight="1">
      <c r="A36" s="14">
        <v>123433</v>
      </c>
      <c r="B36" s="19">
        <v>5</v>
      </c>
      <c r="C36" t="s" s="20">
        <v>83</v>
      </c>
      <c r="D36" t="s" s="20">
        <v>92</v>
      </c>
      <c r="E36" t="s" s="20">
        <v>93</v>
      </c>
      <c r="F36" s="21">
        <v>600.0119999999999</v>
      </c>
      <c r="G36" s="21">
        <v>204.175</v>
      </c>
      <c r="H36" s="21">
        <v>159.056</v>
      </c>
      <c r="I36" s="22">
        <v>1318060</v>
      </c>
      <c r="J36" s="21">
        <v>2196.71</v>
      </c>
      <c r="K36" s="21">
        <v>478986</v>
      </c>
      <c r="L36" s="21">
        <v>798.294</v>
      </c>
      <c r="M36" s="21">
        <v>295</v>
      </c>
      <c r="N36" s="21">
        <v>-1443</v>
      </c>
      <c r="O36" t="s" s="20">
        <v>20</v>
      </c>
    </row>
    <row r="37" ht="20.05" customHeight="1">
      <c r="A37" s="14">
        <v>123434</v>
      </c>
      <c r="B37" s="19">
        <v>5</v>
      </c>
      <c r="C37" t="s" s="20">
        <v>83</v>
      </c>
      <c r="D37" t="s" s="20">
        <v>94</v>
      </c>
      <c r="E37" t="s" s="20">
        <v>95</v>
      </c>
      <c r="F37" s="21">
        <v>600.0119999999999</v>
      </c>
      <c r="G37" s="21">
        <v>185.396</v>
      </c>
      <c r="H37" s="21">
        <v>143.548</v>
      </c>
      <c r="I37" s="22">
        <v>1308720</v>
      </c>
      <c r="J37" s="21">
        <v>2181.16</v>
      </c>
      <c r="K37" s="21">
        <v>478253</v>
      </c>
      <c r="L37" s="21">
        <v>797.073</v>
      </c>
      <c r="M37" s="21">
        <v>295</v>
      </c>
      <c r="N37" s="21">
        <v>-1443</v>
      </c>
      <c r="O37" t="s" s="20">
        <v>20</v>
      </c>
    </row>
    <row r="38" ht="20.05" customHeight="1">
      <c r="A38" s="14">
        <v>123435</v>
      </c>
      <c r="B38" s="19">
        <v>5</v>
      </c>
      <c r="C38" t="s" s="20">
        <v>83</v>
      </c>
      <c r="D38" t="s" s="20">
        <v>96</v>
      </c>
      <c r="E38" t="s" s="20">
        <v>97</v>
      </c>
      <c r="F38" s="21">
        <v>600.0119999999999</v>
      </c>
      <c r="G38" s="21">
        <v>167.774</v>
      </c>
      <c r="H38" s="21">
        <v>138.032</v>
      </c>
      <c r="I38" s="22">
        <v>1300160</v>
      </c>
      <c r="J38" s="21">
        <v>2166.9</v>
      </c>
      <c r="K38" s="21">
        <v>480390</v>
      </c>
      <c r="L38" s="21">
        <v>800.634</v>
      </c>
      <c r="M38" s="21">
        <v>295</v>
      </c>
      <c r="N38" s="21">
        <v>-1443</v>
      </c>
      <c r="O38" t="s" s="20">
        <v>20</v>
      </c>
    </row>
    <row r="39" ht="20.05" customHeight="1">
      <c r="A39" s="14">
        <v>123436</v>
      </c>
      <c r="B39" s="19">
        <v>5</v>
      </c>
      <c r="C39" t="s" s="20">
        <v>83</v>
      </c>
      <c r="D39" t="s" s="20">
        <v>98</v>
      </c>
      <c r="E39" t="s" s="20">
        <v>99</v>
      </c>
      <c r="F39" s="21">
        <v>600.0119999999999</v>
      </c>
      <c r="G39" s="21">
        <v>156.1</v>
      </c>
      <c r="H39" s="21">
        <v>143.433</v>
      </c>
      <c r="I39" s="22">
        <v>1292780</v>
      </c>
      <c r="J39" s="21">
        <v>2154.59</v>
      </c>
      <c r="K39" s="21">
        <v>475120</v>
      </c>
      <c r="L39" s="21">
        <v>791.851</v>
      </c>
      <c r="M39" s="21">
        <v>295</v>
      </c>
      <c r="N39" s="21">
        <v>-1443</v>
      </c>
      <c r="O39" t="s" s="20">
        <v>20</v>
      </c>
    </row>
    <row r="40" ht="20.05" customHeight="1">
      <c r="A40" s="14">
        <v>123437</v>
      </c>
      <c r="B40" s="19">
        <v>5</v>
      </c>
      <c r="C40" t="s" s="20">
        <v>83</v>
      </c>
      <c r="D40" t="s" s="20">
        <v>100</v>
      </c>
      <c r="E40" t="s" s="20">
        <v>101</v>
      </c>
      <c r="F40" s="21">
        <v>600.0119999999999</v>
      </c>
      <c r="G40" s="21">
        <v>150.801</v>
      </c>
      <c r="H40" s="21">
        <v>150.013</v>
      </c>
      <c r="I40" s="22">
        <v>1292680</v>
      </c>
      <c r="J40" s="21">
        <v>2154.43</v>
      </c>
      <c r="K40" s="21">
        <v>479798</v>
      </c>
      <c r="L40" s="21">
        <v>799.648</v>
      </c>
      <c r="M40" s="21">
        <v>295</v>
      </c>
      <c r="N40" s="21">
        <v>-1443</v>
      </c>
      <c r="O40" t="s" s="20">
        <v>20</v>
      </c>
    </row>
    <row r="41" ht="20.05" customHeight="1">
      <c r="A41" s="14">
        <v>123438</v>
      </c>
      <c r="B41" s="19">
        <v>5</v>
      </c>
      <c r="C41" t="s" s="20">
        <v>83</v>
      </c>
      <c r="D41" t="s" s="20">
        <v>102</v>
      </c>
      <c r="E41" t="s" s="20">
        <v>103</v>
      </c>
      <c r="F41" s="21">
        <v>600.0119999999999</v>
      </c>
      <c r="G41" s="21">
        <v>149.581</v>
      </c>
      <c r="H41" s="21">
        <v>150.002</v>
      </c>
      <c r="I41" s="22">
        <v>1290010</v>
      </c>
      <c r="J41" s="21">
        <v>2149.97</v>
      </c>
      <c r="K41" s="21">
        <v>475266</v>
      </c>
      <c r="L41" s="21">
        <v>792.0940000000001</v>
      </c>
      <c r="M41" s="21">
        <v>295</v>
      </c>
      <c r="N41" s="21">
        <v>-1443</v>
      </c>
      <c r="O41" t="s" s="20">
        <v>20</v>
      </c>
    </row>
    <row r="42" ht="20.05" customHeight="1">
      <c r="A42" s="14">
        <v>123439</v>
      </c>
      <c r="B42" s="19">
        <v>5</v>
      </c>
      <c r="C42" t="s" s="20">
        <v>104</v>
      </c>
      <c r="D42" t="s" s="20">
        <v>105</v>
      </c>
      <c r="E42" t="s" s="20">
        <v>106</v>
      </c>
      <c r="F42" s="21">
        <v>1800.01</v>
      </c>
      <c r="G42" s="21">
        <v>149.766</v>
      </c>
      <c r="H42" s="21">
        <v>150</v>
      </c>
      <c r="I42" s="22">
        <v>3876430</v>
      </c>
      <c r="J42" s="21">
        <v>2153.56</v>
      </c>
      <c r="K42" s="22">
        <v>1434980</v>
      </c>
      <c r="L42" s="21">
        <v>797.2089999999999</v>
      </c>
      <c r="M42" s="21">
        <v>295</v>
      </c>
      <c r="N42" s="21">
        <v>-1443</v>
      </c>
      <c r="O42" t="s" s="20">
        <v>20</v>
      </c>
    </row>
    <row r="43" ht="20.05" customHeight="1">
      <c r="A43" s="14">
        <v>123440</v>
      </c>
      <c r="B43" s="19">
        <v>5</v>
      </c>
      <c r="C43" t="s" s="20">
        <v>104</v>
      </c>
      <c r="D43" t="s" s="20">
        <v>107</v>
      </c>
      <c r="E43" t="s" s="20">
        <v>108</v>
      </c>
      <c r="F43" s="21">
        <v>1800.01</v>
      </c>
      <c r="G43" s="21">
        <v>149.98</v>
      </c>
      <c r="H43" s="21">
        <v>150.004</v>
      </c>
      <c r="I43" s="22">
        <v>3875880</v>
      </c>
      <c r="J43" s="21">
        <v>2153.25</v>
      </c>
      <c r="K43" s="22">
        <v>1435220</v>
      </c>
      <c r="L43" s="21">
        <v>797.338</v>
      </c>
      <c r="M43" s="21">
        <v>295</v>
      </c>
      <c r="N43" s="21">
        <v>-1443</v>
      </c>
      <c r="O43" t="s" s="20">
        <v>20</v>
      </c>
    </row>
    <row r="44" ht="20.05" customHeight="1">
      <c r="A44" s="14">
        <v>123441</v>
      </c>
      <c r="B44" s="19">
        <v>5</v>
      </c>
      <c r="C44" t="s" s="20">
        <v>104</v>
      </c>
      <c r="D44" t="s" s="20">
        <v>109</v>
      </c>
      <c r="E44" t="s" s="20">
        <v>110</v>
      </c>
      <c r="F44" s="21">
        <v>1800.01</v>
      </c>
      <c r="G44" s="21">
        <v>150.037</v>
      </c>
      <c r="H44" s="21">
        <v>150</v>
      </c>
      <c r="I44" s="22">
        <v>3877500</v>
      </c>
      <c r="J44" s="21">
        <v>2154.15</v>
      </c>
      <c r="K44" s="22">
        <v>1435270</v>
      </c>
      <c r="L44" s="21">
        <v>797.3680000000001</v>
      </c>
      <c r="M44" s="21">
        <v>295</v>
      </c>
      <c r="N44" s="21">
        <v>-1443</v>
      </c>
      <c r="O44" t="s" s="20">
        <v>20</v>
      </c>
    </row>
    <row r="45" ht="20.05" customHeight="1">
      <c r="A45" s="14">
        <v>123442</v>
      </c>
      <c r="B45" s="19">
        <v>5</v>
      </c>
      <c r="C45" t="s" s="20">
        <v>104</v>
      </c>
      <c r="D45" t="s" s="20">
        <v>111</v>
      </c>
      <c r="E45" t="s" s="20">
        <v>112</v>
      </c>
      <c r="F45" s="21">
        <v>1800.01</v>
      </c>
      <c r="G45" s="21">
        <v>150.054</v>
      </c>
      <c r="H45" s="21">
        <v>149.996</v>
      </c>
      <c r="I45" s="22">
        <v>3656880</v>
      </c>
      <c r="J45" s="21">
        <v>2031.59</v>
      </c>
      <c r="K45" s="22">
        <v>1355430</v>
      </c>
      <c r="L45" s="21">
        <v>753.013</v>
      </c>
      <c r="M45" s="21">
        <v>295</v>
      </c>
      <c r="N45" s="21">
        <v>-1443</v>
      </c>
      <c r="O45" t="s" s="20">
        <v>20</v>
      </c>
    </row>
    <row r="46" ht="20.05" customHeight="1">
      <c r="A46" s="14">
        <v>123443</v>
      </c>
      <c r="B46" s="19">
        <v>5</v>
      </c>
      <c r="C46" t="s" s="20">
        <v>104</v>
      </c>
      <c r="D46" t="s" s="20">
        <v>113</v>
      </c>
      <c r="E46" t="s" s="20">
        <v>114</v>
      </c>
      <c r="F46" s="21">
        <v>1800.01</v>
      </c>
      <c r="G46" s="21">
        <v>150.058</v>
      </c>
      <c r="H46" s="21">
        <v>149.999</v>
      </c>
      <c r="I46" s="22">
        <v>3876550</v>
      </c>
      <c r="J46" s="21">
        <v>2153.63</v>
      </c>
      <c r="K46" s="22">
        <v>1438290</v>
      </c>
      <c r="L46" s="21">
        <v>799.045</v>
      </c>
      <c r="M46" s="21">
        <v>295</v>
      </c>
      <c r="N46" s="21">
        <v>-1443</v>
      </c>
      <c r="O46" t="s" s="20">
        <v>20</v>
      </c>
    </row>
    <row r="47" ht="20.05" customHeight="1">
      <c r="A47" s="14">
        <v>123444</v>
      </c>
      <c r="B47" s="19">
        <v>5</v>
      </c>
      <c r="C47" t="s" s="20">
        <v>104</v>
      </c>
      <c r="D47" t="s" s="20">
        <v>115</v>
      </c>
      <c r="E47" t="s" s="20">
        <v>116</v>
      </c>
      <c r="F47" s="21">
        <v>1800.01</v>
      </c>
      <c r="G47" s="21">
        <v>150.066</v>
      </c>
      <c r="H47" s="21">
        <v>150</v>
      </c>
      <c r="I47" s="22">
        <v>3879150</v>
      </c>
      <c r="J47" s="21">
        <v>2155.07</v>
      </c>
      <c r="K47" s="22">
        <v>1435000</v>
      </c>
      <c r="L47" s="21">
        <v>797.216</v>
      </c>
      <c r="M47" s="21">
        <v>295</v>
      </c>
      <c r="N47" s="21">
        <v>-1443</v>
      </c>
      <c r="O47" t="s" s="20">
        <v>20</v>
      </c>
    </row>
    <row r="48" ht="20.05" customHeight="1">
      <c r="A48" s="14">
        <v>123445</v>
      </c>
      <c r="B48" s="19">
        <v>5</v>
      </c>
      <c r="C48" t="s" s="20">
        <v>104</v>
      </c>
      <c r="D48" t="s" s="20">
        <v>117</v>
      </c>
      <c r="E48" t="s" s="20">
        <v>118</v>
      </c>
      <c r="F48" s="21">
        <v>1800.01</v>
      </c>
      <c r="G48" s="21">
        <v>150.068</v>
      </c>
      <c r="H48" s="21">
        <v>150</v>
      </c>
      <c r="I48" s="22">
        <v>3876450</v>
      </c>
      <c r="J48" s="21">
        <v>2153.57</v>
      </c>
      <c r="K48" s="22">
        <v>1437080</v>
      </c>
      <c r="L48" s="21">
        <v>798.375</v>
      </c>
      <c r="M48" s="21">
        <v>295</v>
      </c>
      <c r="N48" s="21">
        <v>-1443</v>
      </c>
      <c r="O48" t="s" s="20">
        <v>20</v>
      </c>
    </row>
    <row r="49" ht="20.05" customHeight="1">
      <c r="A49" s="14">
        <v>123446</v>
      </c>
      <c r="B49" s="19">
        <v>5</v>
      </c>
      <c r="C49" t="s" s="20">
        <v>104</v>
      </c>
      <c r="D49" t="s" s="20">
        <v>119</v>
      </c>
      <c r="E49" t="s" s="20">
        <v>120</v>
      </c>
      <c r="F49" s="21">
        <v>1800.01</v>
      </c>
      <c r="G49" s="21">
        <v>150.072</v>
      </c>
      <c r="H49" s="21">
        <v>149.997</v>
      </c>
      <c r="I49" s="22">
        <v>3876860</v>
      </c>
      <c r="J49" s="21">
        <v>2153.8</v>
      </c>
      <c r="K49" s="22">
        <v>1438670</v>
      </c>
      <c r="L49" s="21">
        <v>799.259</v>
      </c>
      <c r="M49" s="21">
        <v>295</v>
      </c>
      <c r="N49" s="21">
        <v>-1443</v>
      </c>
      <c r="O49" t="s" s="20">
        <v>20</v>
      </c>
    </row>
    <row r="50" ht="20.05" customHeight="1">
      <c r="A50" s="14">
        <v>123447</v>
      </c>
      <c r="B50" s="19">
        <v>5</v>
      </c>
      <c r="C50" t="s" s="20">
        <v>104</v>
      </c>
      <c r="D50" t="s" s="20">
        <v>121</v>
      </c>
      <c r="E50" t="s" s="20">
        <v>122</v>
      </c>
      <c r="F50" s="21">
        <v>1800.01</v>
      </c>
      <c r="G50" s="21">
        <v>150.073</v>
      </c>
      <c r="H50" s="21">
        <v>150.001</v>
      </c>
      <c r="I50" s="22">
        <v>3879180</v>
      </c>
      <c r="J50" s="21">
        <v>2155.09</v>
      </c>
      <c r="K50" s="22">
        <v>1436400</v>
      </c>
      <c r="L50" s="21">
        <v>797.9930000000001</v>
      </c>
      <c r="M50" s="21">
        <v>295</v>
      </c>
      <c r="N50" s="21">
        <v>-1443</v>
      </c>
      <c r="O50" t="s" s="20">
        <v>20</v>
      </c>
    </row>
    <row r="51" ht="20.05" customHeight="1">
      <c r="A51" s="14">
        <v>123448</v>
      </c>
      <c r="B51" s="19">
        <v>5</v>
      </c>
      <c r="C51" t="s" s="20">
        <v>104</v>
      </c>
      <c r="D51" t="s" s="20">
        <v>123</v>
      </c>
      <c r="E51" t="s" s="20">
        <v>124</v>
      </c>
      <c r="F51" s="21">
        <v>1800.01</v>
      </c>
      <c r="G51" s="21">
        <v>150.076</v>
      </c>
      <c r="H51" s="21">
        <v>150</v>
      </c>
      <c r="I51" s="22">
        <v>3876760</v>
      </c>
      <c r="J51" s="21">
        <v>2153.74</v>
      </c>
      <c r="K51" s="22">
        <v>1434240</v>
      </c>
      <c r="L51" s="21">
        <v>796.798</v>
      </c>
      <c r="M51" s="21">
        <v>295</v>
      </c>
      <c r="N51" s="21">
        <v>-1443</v>
      </c>
      <c r="O51" t="s" s="20">
        <v>20</v>
      </c>
    </row>
    <row r="52" ht="20.05" customHeight="1">
      <c r="A52" s="14">
        <v>123449</v>
      </c>
      <c r="B52" s="19">
        <v>5</v>
      </c>
      <c r="C52" t="s" s="20">
        <v>104</v>
      </c>
      <c r="D52" t="s" s="20">
        <v>125</v>
      </c>
      <c r="E52" t="s" s="20">
        <v>126</v>
      </c>
      <c r="F52" s="21">
        <v>1800.01</v>
      </c>
      <c r="G52" s="21">
        <v>150.077</v>
      </c>
      <c r="H52" s="21">
        <v>150.001</v>
      </c>
      <c r="I52" s="22">
        <v>3880680</v>
      </c>
      <c r="J52" s="21">
        <v>2155.92</v>
      </c>
      <c r="K52" s="22">
        <v>1439460</v>
      </c>
      <c r="L52" s="21">
        <v>799.693</v>
      </c>
      <c r="M52" s="21">
        <v>295</v>
      </c>
      <c r="N52" s="21">
        <v>-1443</v>
      </c>
      <c r="O52" t="s" s="20">
        <v>20</v>
      </c>
    </row>
    <row r="53" ht="20.05" customHeight="1">
      <c r="A53" s="14">
        <v>123450</v>
      </c>
      <c r="B53" s="19">
        <v>5</v>
      </c>
      <c r="C53" t="s" s="20">
        <v>104</v>
      </c>
      <c r="D53" t="s" s="20">
        <v>127</v>
      </c>
      <c r="E53" t="s" s="20">
        <v>128</v>
      </c>
      <c r="F53" s="21">
        <v>1800.01</v>
      </c>
      <c r="G53" s="21">
        <v>150.075</v>
      </c>
      <c r="H53" s="21">
        <v>150.001</v>
      </c>
      <c r="I53" s="22">
        <v>3881820</v>
      </c>
      <c r="J53" s="21">
        <v>2156.55</v>
      </c>
      <c r="K53" s="22">
        <v>1433390</v>
      </c>
      <c r="L53" s="21">
        <v>796.324</v>
      </c>
      <c r="M53" s="21">
        <v>295</v>
      </c>
      <c r="N53" s="21">
        <v>-1443</v>
      </c>
      <c r="O53" t="s" s="20">
        <v>20</v>
      </c>
    </row>
    <row r="54" ht="20.05" customHeight="1">
      <c r="A54" s="14">
        <v>123451</v>
      </c>
      <c r="B54" s="19">
        <v>5</v>
      </c>
      <c r="C54" t="s" s="20">
        <v>104</v>
      </c>
      <c r="D54" t="s" s="20">
        <v>129</v>
      </c>
      <c r="E54" t="s" s="20">
        <v>130</v>
      </c>
      <c r="F54" s="21">
        <v>1800.01</v>
      </c>
      <c r="G54" s="21">
        <v>150.078</v>
      </c>
      <c r="H54" s="21">
        <v>150</v>
      </c>
      <c r="I54" s="22">
        <v>3882500</v>
      </c>
      <c r="J54" s="21">
        <v>2156.93</v>
      </c>
      <c r="K54" s="22">
        <v>1438200</v>
      </c>
      <c r="L54" s="21">
        <v>798.998</v>
      </c>
      <c r="M54" s="21">
        <v>295</v>
      </c>
      <c r="N54" s="21">
        <v>-1443</v>
      </c>
      <c r="O54" t="s" s="20">
        <v>20</v>
      </c>
    </row>
    <row r="55" ht="20.05" customHeight="1">
      <c r="A55" s="14">
        <v>123452</v>
      </c>
      <c r="B55" s="19">
        <v>5</v>
      </c>
      <c r="C55" t="s" s="20">
        <v>104</v>
      </c>
      <c r="D55" t="s" s="20">
        <v>131</v>
      </c>
      <c r="E55" t="s" s="20">
        <v>132</v>
      </c>
      <c r="F55" s="21">
        <v>1800.01</v>
      </c>
      <c r="G55" s="21">
        <v>150.078</v>
      </c>
      <c r="H55" s="21">
        <v>149.999</v>
      </c>
      <c r="I55" s="22">
        <v>3879130</v>
      </c>
      <c r="J55" s="21">
        <v>2155.06</v>
      </c>
      <c r="K55" s="22">
        <v>1440150</v>
      </c>
      <c r="L55" s="21">
        <v>800.078</v>
      </c>
      <c r="M55" s="21">
        <v>295</v>
      </c>
      <c r="N55" s="21">
        <v>-1443</v>
      </c>
      <c r="O55" t="s" s="20">
        <v>20</v>
      </c>
    </row>
    <row r="56" ht="20.05" customHeight="1">
      <c r="A56" s="14">
        <v>123453</v>
      </c>
      <c r="B56" s="19">
        <v>5</v>
      </c>
      <c r="C56" t="s" s="20">
        <v>104</v>
      </c>
      <c r="D56" t="s" s="20">
        <v>133</v>
      </c>
      <c r="E56" t="s" s="20">
        <v>134</v>
      </c>
      <c r="F56" s="21">
        <v>1800.01</v>
      </c>
      <c r="G56" s="21">
        <v>150.081</v>
      </c>
      <c r="H56" s="21">
        <v>149.999</v>
      </c>
      <c r="I56" s="22">
        <v>3880660</v>
      </c>
      <c r="J56" s="21">
        <v>2155.91</v>
      </c>
      <c r="K56" s="22">
        <v>1433580</v>
      </c>
      <c r="L56" s="21">
        <v>796.428</v>
      </c>
      <c r="M56" s="21">
        <v>295</v>
      </c>
      <c r="N56" s="21">
        <v>-1443</v>
      </c>
      <c r="O56" t="s" s="20">
        <v>20</v>
      </c>
    </row>
    <row r="57" ht="20.05" customHeight="1">
      <c r="A57" s="14">
        <v>123454</v>
      </c>
      <c r="B57" s="19">
        <v>5</v>
      </c>
      <c r="C57" t="s" s="20">
        <v>104</v>
      </c>
      <c r="D57" t="s" s="20">
        <v>135</v>
      </c>
      <c r="E57" t="s" s="20">
        <v>136</v>
      </c>
      <c r="F57" s="21">
        <v>1800.01</v>
      </c>
      <c r="G57" s="21">
        <v>150.078</v>
      </c>
      <c r="H57" s="21">
        <v>150</v>
      </c>
      <c r="I57" s="22">
        <v>3880770</v>
      </c>
      <c r="J57" s="21">
        <v>2155.97</v>
      </c>
      <c r="K57" s="22">
        <v>1439270</v>
      </c>
      <c r="L57" s="21">
        <v>799.5890000000001</v>
      </c>
      <c r="M57" s="21">
        <v>295</v>
      </c>
      <c r="N57" s="21">
        <v>-1443</v>
      </c>
      <c r="O57" t="s" s="20">
        <v>20</v>
      </c>
    </row>
    <row r="58" ht="20.05" customHeight="1">
      <c r="A58" s="14">
        <v>123455</v>
      </c>
      <c r="B58" s="19">
        <v>5</v>
      </c>
      <c r="C58" t="s" s="20">
        <v>104</v>
      </c>
      <c r="D58" t="s" s="20">
        <v>137</v>
      </c>
      <c r="E58" t="s" s="20">
        <v>138</v>
      </c>
      <c r="F58" s="21">
        <v>1800.01</v>
      </c>
      <c r="G58" s="21">
        <v>150.076</v>
      </c>
      <c r="H58" s="21">
        <v>150.001</v>
      </c>
      <c r="I58" s="22">
        <v>3881500</v>
      </c>
      <c r="J58" s="21">
        <v>2156.37</v>
      </c>
      <c r="K58" s="22">
        <v>1438280</v>
      </c>
      <c r="L58" s="21">
        <v>799.0410000000001</v>
      </c>
      <c r="M58" s="21">
        <v>295</v>
      </c>
      <c r="N58" s="21">
        <v>-1443</v>
      </c>
      <c r="O58" t="s" s="20">
        <v>20</v>
      </c>
    </row>
    <row r="59" ht="20.05" customHeight="1">
      <c r="A59" s="14">
        <v>123456</v>
      </c>
      <c r="B59" s="19">
        <v>5</v>
      </c>
      <c r="C59" t="s" s="20">
        <v>104</v>
      </c>
      <c r="D59" t="s" s="20">
        <v>139</v>
      </c>
      <c r="E59" t="s" s="20">
        <v>140</v>
      </c>
      <c r="F59" s="21">
        <v>1800.01</v>
      </c>
      <c r="G59" s="21">
        <v>150.078</v>
      </c>
      <c r="H59" s="21">
        <v>150.001</v>
      </c>
      <c r="I59" s="22">
        <v>3881500</v>
      </c>
      <c r="J59" s="21">
        <v>2156.38</v>
      </c>
      <c r="K59" s="22">
        <v>1433290</v>
      </c>
      <c r="L59" s="21">
        <v>796.269</v>
      </c>
      <c r="M59" s="21">
        <v>295</v>
      </c>
      <c r="N59" s="21">
        <v>-1443</v>
      </c>
      <c r="O59" t="s" s="20">
        <v>20</v>
      </c>
    </row>
    <row r="60" ht="20.05" customHeight="1">
      <c r="A60" s="14">
        <v>123457</v>
      </c>
      <c r="B60" s="19">
        <v>5</v>
      </c>
      <c r="C60" t="s" s="20">
        <v>141</v>
      </c>
      <c r="D60" t="s" s="20">
        <v>142</v>
      </c>
      <c r="E60" t="s" s="20">
        <v>143</v>
      </c>
      <c r="F60" s="21">
        <v>600.0119999999999</v>
      </c>
      <c r="G60" s="21">
        <v>170.446</v>
      </c>
      <c r="H60" s="21">
        <v>131.416</v>
      </c>
      <c r="I60" s="21">
        <v>97584</v>
      </c>
      <c r="J60" s="21">
        <v>162.637</v>
      </c>
      <c r="K60" s="21">
        <v>481662</v>
      </c>
      <c r="L60" s="21">
        <v>802.754</v>
      </c>
      <c r="M60" s="21">
        <v>295</v>
      </c>
      <c r="N60" s="21">
        <v>-1443</v>
      </c>
      <c r="O60" t="s" s="20">
        <v>20</v>
      </c>
    </row>
    <row r="61" ht="20.05" customHeight="1">
      <c r="A61" s="14">
        <v>123458</v>
      </c>
      <c r="B61" s="19">
        <v>5</v>
      </c>
      <c r="C61" t="s" s="20">
        <v>141</v>
      </c>
      <c r="D61" t="s" s="20">
        <v>144</v>
      </c>
      <c r="E61" t="s" s="20">
        <v>145</v>
      </c>
      <c r="F61" s="21">
        <v>600.0119999999999</v>
      </c>
      <c r="G61" s="21">
        <v>155.671</v>
      </c>
      <c r="H61" s="21">
        <v>143.815</v>
      </c>
      <c r="I61" s="21">
        <v>95729</v>
      </c>
      <c r="J61" s="21">
        <v>159.545</v>
      </c>
      <c r="K61" s="21">
        <v>477438</v>
      </c>
      <c r="L61" s="21">
        <v>795.7140000000001</v>
      </c>
      <c r="M61" s="21">
        <v>295</v>
      </c>
      <c r="N61" s="21">
        <v>-1443</v>
      </c>
      <c r="O61" t="s" s="20">
        <v>20</v>
      </c>
    </row>
    <row r="62" ht="20.05" customHeight="1">
      <c r="A62" s="14">
        <v>123459</v>
      </c>
      <c r="B62" s="19">
        <v>5</v>
      </c>
      <c r="C62" t="s" s="20">
        <v>141</v>
      </c>
      <c r="D62" t="s" s="20">
        <v>146</v>
      </c>
      <c r="E62" t="s" s="20">
        <v>147</v>
      </c>
      <c r="F62" s="21">
        <v>600.0119999999999</v>
      </c>
      <c r="G62" s="21">
        <v>150.196</v>
      </c>
      <c r="H62" s="21">
        <v>150.004</v>
      </c>
      <c r="I62" s="21">
        <v>94520</v>
      </c>
      <c r="J62" s="21">
        <v>157.53</v>
      </c>
      <c r="K62" s="21">
        <v>481164</v>
      </c>
      <c r="L62" s="21">
        <v>801.924</v>
      </c>
      <c r="M62" s="21">
        <v>295</v>
      </c>
      <c r="N62" s="21">
        <v>-1443</v>
      </c>
      <c r="O62" t="s" s="20">
        <v>20</v>
      </c>
    </row>
    <row r="63" ht="20.05" customHeight="1">
      <c r="A63" s="14">
        <v>123460</v>
      </c>
      <c r="B63" s="15">
        <v>5</v>
      </c>
      <c r="C63" t="s" s="16">
        <v>141</v>
      </c>
      <c r="D63" t="s" s="16">
        <v>148</v>
      </c>
      <c r="E63" t="s" s="16">
        <v>149</v>
      </c>
      <c r="F63" s="17">
        <v>65.982</v>
      </c>
      <c r="G63" s="17">
        <v>149.924</v>
      </c>
      <c r="H63" s="17">
        <v>150.004</v>
      </c>
      <c r="I63" s="17">
        <v>10394</v>
      </c>
      <c r="J63" s="17">
        <v>157.528</v>
      </c>
      <c r="K63" s="17">
        <v>52941</v>
      </c>
      <c r="L63" s="17">
        <v>802.355</v>
      </c>
      <c r="M63" s="17">
        <v>295</v>
      </c>
      <c r="N63" s="17">
        <v>-1443</v>
      </c>
      <c r="O63" t="s" s="16">
        <v>20</v>
      </c>
    </row>
    <row r="64" ht="20.05" customHeight="1">
      <c r="A64" s="14">
        <v>123461</v>
      </c>
      <c r="B64" s="15">
        <v>5</v>
      </c>
      <c r="C64" t="s" s="16">
        <v>150</v>
      </c>
      <c r="D64" t="s" s="16">
        <v>151</v>
      </c>
      <c r="E64" t="s" s="16">
        <v>152</v>
      </c>
      <c r="F64" s="17">
        <v>1800.01</v>
      </c>
      <c r="G64" s="17">
        <v>149.62</v>
      </c>
      <c r="H64" s="17">
        <v>150</v>
      </c>
      <c r="I64" s="17">
        <v>282721</v>
      </c>
      <c r="J64" s="17">
        <v>157.066</v>
      </c>
      <c r="K64" s="18">
        <v>1439270</v>
      </c>
      <c r="L64" s="17">
        <v>799.587</v>
      </c>
      <c r="M64" s="17">
        <v>295</v>
      </c>
      <c r="N64" s="17">
        <v>-1443</v>
      </c>
      <c r="O64" t="s" s="16">
        <v>20</v>
      </c>
    </row>
    <row r="65" ht="20.05" customHeight="1">
      <c r="A65" s="14">
        <v>123462</v>
      </c>
      <c r="B65" s="15">
        <v>5</v>
      </c>
      <c r="C65" t="s" s="16">
        <v>150</v>
      </c>
      <c r="D65" t="s" s="16">
        <v>153</v>
      </c>
      <c r="E65" t="s" s="16">
        <v>154</v>
      </c>
      <c r="F65" s="17">
        <v>1800.01</v>
      </c>
      <c r="G65" s="17">
        <v>149.993</v>
      </c>
      <c r="H65" s="17">
        <v>149.999</v>
      </c>
      <c r="I65" s="17">
        <v>280921</v>
      </c>
      <c r="J65" s="17">
        <v>156.066</v>
      </c>
      <c r="K65" s="18">
        <v>1237000</v>
      </c>
      <c r="L65" s="17">
        <v>799.164</v>
      </c>
      <c r="M65" s="17">
        <v>295</v>
      </c>
      <c r="N65" s="17">
        <v>-1443</v>
      </c>
      <c r="O65" t="s" s="16">
        <v>20</v>
      </c>
    </row>
    <row r="66" ht="20.05" customHeight="1">
      <c r="A66" s="14">
        <v>123463</v>
      </c>
      <c r="B66" s="15">
        <v>5</v>
      </c>
      <c r="C66" t="s" s="16">
        <v>150</v>
      </c>
      <c r="D66" t="s" s="16">
        <v>155</v>
      </c>
      <c r="E66" t="s" s="16">
        <v>156</v>
      </c>
      <c r="F66" s="17">
        <v>1366.02</v>
      </c>
      <c r="G66" s="17">
        <v>150.365</v>
      </c>
      <c r="H66" s="17">
        <v>150</v>
      </c>
      <c r="I66" s="17">
        <v>212832</v>
      </c>
      <c r="J66" s="17">
        <v>155.805</v>
      </c>
      <c r="K66" s="18">
        <v>1092010</v>
      </c>
      <c r="L66" s="17">
        <v>799.415</v>
      </c>
      <c r="M66" s="17">
        <v>295</v>
      </c>
      <c r="N66" s="17">
        <v>-1443</v>
      </c>
      <c r="O66" t="s" s="16">
        <v>20</v>
      </c>
    </row>
    <row r="67" ht="20.05" customHeight="1">
      <c r="A67" s="14">
        <v>123464</v>
      </c>
      <c r="B67" s="19">
        <v>5</v>
      </c>
      <c r="C67" t="s" s="20">
        <v>157</v>
      </c>
      <c r="D67" t="s" s="20">
        <v>158</v>
      </c>
      <c r="E67" t="s" s="20">
        <v>159</v>
      </c>
      <c r="F67" s="21">
        <v>600.0119999999999</v>
      </c>
      <c r="G67" s="21">
        <v>173.14</v>
      </c>
      <c r="H67" s="21">
        <v>129.159</v>
      </c>
      <c r="I67" s="21">
        <v>83439</v>
      </c>
      <c r="J67" s="21">
        <v>139.062</v>
      </c>
      <c r="K67" s="21">
        <v>479851</v>
      </c>
      <c r="L67" s="21">
        <v>799.735</v>
      </c>
      <c r="M67" s="21">
        <v>295</v>
      </c>
      <c r="N67" s="21">
        <v>-1443</v>
      </c>
      <c r="O67" t="s" s="20">
        <v>20</v>
      </c>
    </row>
    <row r="68" ht="20.05" customHeight="1">
      <c r="A68" s="14">
        <v>123465</v>
      </c>
      <c r="B68" s="19">
        <v>5</v>
      </c>
      <c r="C68" t="s" s="20">
        <v>157</v>
      </c>
      <c r="D68" t="s" s="20">
        <v>160</v>
      </c>
      <c r="E68" t="s" s="20">
        <v>161</v>
      </c>
      <c r="F68" s="21">
        <v>600.0119999999999</v>
      </c>
      <c r="G68" s="21">
        <v>156.396</v>
      </c>
      <c r="H68" s="21">
        <v>142.933</v>
      </c>
      <c r="I68" s="21">
        <v>80726</v>
      </c>
      <c r="J68" s="21">
        <v>134.541</v>
      </c>
      <c r="K68" s="21">
        <v>480226</v>
      </c>
      <c r="L68" s="21">
        <v>800.36</v>
      </c>
      <c r="M68" s="21">
        <v>295</v>
      </c>
      <c r="N68" s="21">
        <v>-1443</v>
      </c>
      <c r="O68" t="s" s="20">
        <v>20</v>
      </c>
    </row>
    <row r="69" ht="20.05" customHeight="1">
      <c r="A69" s="14">
        <v>123466</v>
      </c>
      <c r="B69" s="19">
        <v>5</v>
      </c>
      <c r="C69" t="s" s="20">
        <v>157</v>
      </c>
      <c r="D69" t="s" s="20">
        <v>162</v>
      </c>
      <c r="E69" t="s" s="20">
        <v>163</v>
      </c>
      <c r="F69" s="21">
        <v>600.0119999999999</v>
      </c>
      <c r="G69" s="21">
        <v>150.215</v>
      </c>
      <c r="H69" s="21">
        <v>150.007</v>
      </c>
      <c r="I69" s="21">
        <v>80204</v>
      </c>
      <c r="J69" s="21">
        <v>133.671</v>
      </c>
      <c r="K69" s="21">
        <v>479867</v>
      </c>
      <c r="L69" s="21">
        <v>799.7619999999999</v>
      </c>
      <c r="M69" s="21">
        <v>295</v>
      </c>
      <c r="N69" s="21">
        <v>-1443</v>
      </c>
      <c r="O69" t="s" s="20">
        <v>20</v>
      </c>
    </row>
    <row r="70" ht="20.05" customHeight="1">
      <c r="A70" s="14">
        <v>123467</v>
      </c>
      <c r="B70" s="23">
        <v>5</v>
      </c>
      <c r="C70" t="s" s="24">
        <v>157</v>
      </c>
      <c r="D70" t="s" s="24">
        <v>164</v>
      </c>
      <c r="E70" t="s" s="24">
        <v>165</v>
      </c>
      <c r="F70" s="25">
        <v>47.1919</v>
      </c>
      <c r="G70" s="25">
        <v>149.933</v>
      </c>
      <c r="H70" s="25">
        <v>150.005</v>
      </c>
      <c r="I70" s="25">
        <v>6379</v>
      </c>
      <c r="J70" s="25">
        <v>135.172</v>
      </c>
      <c r="K70" s="25">
        <v>37625</v>
      </c>
      <c r="L70" s="25">
        <v>797.277</v>
      </c>
      <c r="M70" s="25">
        <v>295</v>
      </c>
      <c r="N70" s="25">
        <v>-1443</v>
      </c>
      <c r="O70" t="s" s="24">
        <v>20</v>
      </c>
    </row>
    <row r="71" ht="20.05" customHeight="1">
      <c r="A71" s="14">
        <v>123468</v>
      </c>
      <c r="B71" s="23">
        <v>5</v>
      </c>
      <c r="C71" t="s" s="24">
        <v>166</v>
      </c>
      <c r="D71" t="s" s="24">
        <v>167</v>
      </c>
      <c r="E71" t="s" s="24">
        <v>168</v>
      </c>
      <c r="F71" s="25">
        <v>1800.01</v>
      </c>
      <c r="G71" s="25">
        <v>149.508</v>
      </c>
      <c r="H71" s="25">
        <v>150.003</v>
      </c>
      <c r="I71" s="25">
        <v>240371</v>
      </c>
      <c r="J71" s="25">
        <v>133.539</v>
      </c>
      <c r="K71" s="26">
        <v>1434300</v>
      </c>
      <c r="L71" s="25">
        <v>796.827</v>
      </c>
      <c r="M71" s="25">
        <v>295</v>
      </c>
      <c r="N71" s="25">
        <v>-1443</v>
      </c>
      <c r="O71" t="s" s="24">
        <v>20</v>
      </c>
    </row>
    <row r="72" ht="20.05" customHeight="1">
      <c r="A72" s="14">
        <v>123469</v>
      </c>
      <c r="B72" s="23">
        <v>5</v>
      </c>
      <c r="C72" t="s" s="24">
        <v>166</v>
      </c>
      <c r="D72" t="s" s="24">
        <v>169</v>
      </c>
      <c r="E72" t="s" s="24">
        <v>170</v>
      </c>
      <c r="F72" s="25">
        <v>1800.01</v>
      </c>
      <c r="G72" s="25">
        <v>149.976</v>
      </c>
      <c r="H72" s="25">
        <v>149.998</v>
      </c>
      <c r="I72" s="25">
        <v>239265</v>
      </c>
      <c r="J72" s="25">
        <v>132.924</v>
      </c>
      <c r="K72" s="26">
        <v>1435300</v>
      </c>
      <c r="L72" s="25">
        <v>797.384</v>
      </c>
      <c r="M72" s="25">
        <v>295</v>
      </c>
      <c r="N72" s="25">
        <v>-1443</v>
      </c>
      <c r="O72" t="s" s="24">
        <v>20</v>
      </c>
    </row>
    <row r="73" ht="20.05" customHeight="1">
      <c r="A73" s="14">
        <v>123470</v>
      </c>
      <c r="B73" s="23">
        <v>5</v>
      </c>
      <c r="C73" t="s" s="24">
        <v>166</v>
      </c>
      <c r="D73" t="s" s="24">
        <v>171</v>
      </c>
      <c r="E73" t="s" s="24">
        <v>172</v>
      </c>
      <c r="F73" s="25">
        <v>27.0687</v>
      </c>
      <c r="G73" s="25">
        <v>149.989</v>
      </c>
      <c r="H73" s="25">
        <v>150.002</v>
      </c>
      <c r="I73" s="25">
        <v>3724</v>
      </c>
      <c r="J73" s="25">
        <v>137.576</v>
      </c>
      <c r="K73" s="25">
        <v>20506</v>
      </c>
      <c r="L73" s="25">
        <v>757.554</v>
      </c>
      <c r="M73" s="25">
        <v>295</v>
      </c>
      <c r="N73" s="25">
        <v>-1443</v>
      </c>
      <c r="O73" t="s" s="24">
        <v>20</v>
      </c>
    </row>
    <row r="74" ht="20.05" customHeight="1">
      <c r="A74" s="14">
        <v>123471</v>
      </c>
      <c r="B74" s="15">
        <v>5</v>
      </c>
      <c r="C74" t="s" s="16">
        <v>173</v>
      </c>
      <c r="D74" t="s" s="16">
        <v>174</v>
      </c>
      <c r="E74" t="s" s="16">
        <v>175</v>
      </c>
      <c r="F74" s="17">
        <v>1800.01</v>
      </c>
      <c r="G74" s="17">
        <v>297.505</v>
      </c>
      <c r="H74" s="17">
        <v>296.999</v>
      </c>
      <c r="I74" s="17">
        <v>320016</v>
      </c>
      <c r="J74" s="17">
        <v>177.786</v>
      </c>
      <c r="K74" s="18">
        <v>1442810</v>
      </c>
      <c r="L74" s="17">
        <v>801.556</v>
      </c>
      <c r="M74" s="17">
        <v>295</v>
      </c>
      <c r="N74" s="17">
        <v>-1443</v>
      </c>
      <c r="O74" t="s" s="16">
        <v>20</v>
      </c>
    </row>
    <row r="75" ht="20.05" customHeight="1">
      <c r="A75" s="14">
        <v>123472</v>
      </c>
      <c r="B75" s="15">
        <v>5</v>
      </c>
      <c r="C75" t="s" s="16">
        <v>173</v>
      </c>
      <c r="D75" t="s" s="16">
        <v>176</v>
      </c>
      <c r="E75" t="s" s="16">
        <v>177</v>
      </c>
      <c r="F75" s="17">
        <v>968.446</v>
      </c>
      <c r="G75" s="17">
        <v>296.435</v>
      </c>
      <c r="H75" s="17">
        <v>297.002</v>
      </c>
      <c r="I75" s="17">
        <v>171684</v>
      </c>
      <c r="J75" s="17">
        <v>177.278</v>
      </c>
      <c r="K75" s="17">
        <v>773367</v>
      </c>
      <c r="L75" s="17">
        <v>798.5650000000001</v>
      </c>
      <c r="M75" s="17">
        <v>295</v>
      </c>
      <c r="N75" s="17">
        <v>-1443</v>
      </c>
      <c r="O75" t="s" s="16">
        <v>20</v>
      </c>
    </row>
    <row r="76" ht="20.05" customHeight="1">
      <c r="A76" s="14">
        <v>123473</v>
      </c>
      <c r="B76" s="19">
        <v>5</v>
      </c>
      <c r="C76" t="s" s="20">
        <v>178</v>
      </c>
      <c r="D76" t="s" s="20">
        <v>179</v>
      </c>
      <c r="E76" t="s" s="20">
        <v>180</v>
      </c>
      <c r="F76" s="21">
        <v>600.0119999999999</v>
      </c>
      <c r="G76" s="21">
        <v>295.555</v>
      </c>
      <c r="H76" s="21">
        <v>297.002</v>
      </c>
      <c r="I76" s="22">
        <v>3769840</v>
      </c>
      <c r="J76" s="21">
        <v>6282.94</v>
      </c>
      <c r="K76" s="21">
        <v>476568</v>
      </c>
      <c r="L76" s="21">
        <v>794.264</v>
      </c>
      <c r="M76" s="21">
        <v>295</v>
      </c>
      <c r="N76" s="21">
        <v>-1443</v>
      </c>
      <c r="O76" t="s" s="20">
        <v>20</v>
      </c>
    </row>
    <row r="77" ht="20.05" customHeight="1">
      <c r="A77" s="14">
        <v>123474</v>
      </c>
      <c r="B77" s="19">
        <v>5</v>
      </c>
      <c r="C77" t="s" s="20">
        <v>178</v>
      </c>
      <c r="D77" t="s" s="20">
        <v>181</v>
      </c>
      <c r="E77" t="s" s="20">
        <v>182</v>
      </c>
      <c r="F77" s="21">
        <v>600.0119999999999</v>
      </c>
      <c r="G77" s="21">
        <v>295.683</v>
      </c>
      <c r="H77" s="21">
        <v>297</v>
      </c>
      <c r="I77" s="22">
        <v>3772350</v>
      </c>
      <c r="J77" s="21">
        <v>6287.13</v>
      </c>
      <c r="K77" s="21">
        <v>478074</v>
      </c>
      <c r="L77" s="21">
        <v>796.774</v>
      </c>
      <c r="M77" s="21">
        <v>295</v>
      </c>
      <c r="N77" s="21">
        <v>-1443</v>
      </c>
      <c r="O77" t="s" s="20">
        <v>20</v>
      </c>
    </row>
    <row r="78" ht="20.05" customHeight="1">
      <c r="A78" s="14">
        <v>123475</v>
      </c>
      <c r="B78" s="19">
        <v>5</v>
      </c>
      <c r="C78" t="s" s="20">
        <v>178</v>
      </c>
      <c r="D78" t="s" s="20">
        <v>183</v>
      </c>
      <c r="E78" t="s" s="20">
        <v>184</v>
      </c>
      <c r="F78" s="21">
        <v>29.4208</v>
      </c>
      <c r="G78" s="21">
        <v>295.711</v>
      </c>
      <c r="H78" s="21">
        <v>297.001</v>
      </c>
      <c r="I78" s="21">
        <v>185974</v>
      </c>
      <c r="J78" s="21">
        <v>6321.18</v>
      </c>
      <c r="K78" s="21">
        <v>23179</v>
      </c>
      <c r="L78" s="21">
        <v>787.845</v>
      </c>
      <c r="M78" s="21">
        <v>295</v>
      </c>
      <c r="N78" s="21">
        <v>-1443</v>
      </c>
      <c r="O78" t="s" s="20">
        <v>20</v>
      </c>
    </row>
    <row r="79" ht="20.05" customHeight="1">
      <c r="A79" s="14">
        <v>123476</v>
      </c>
      <c r="B79" s="19">
        <v>5</v>
      </c>
      <c r="C79" t="s" s="20">
        <v>178</v>
      </c>
      <c r="D79" t="s" s="20">
        <v>185</v>
      </c>
      <c r="E79" t="s" s="20">
        <v>186</v>
      </c>
      <c r="F79" s="21">
        <v>14.121</v>
      </c>
      <c r="G79" s="21">
        <v>295.719</v>
      </c>
      <c r="H79" s="21">
        <v>288.241</v>
      </c>
      <c r="I79" s="21">
        <v>89262</v>
      </c>
      <c r="J79" s="21">
        <v>6321.23</v>
      </c>
      <c r="K79" s="21">
        <v>11222</v>
      </c>
      <c r="L79" s="21">
        <v>794.703</v>
      </c>
      <c r="M79" s="21">
        <v>295</v>
      </c>
      <c r="N79" s="21">
        <v>-1443</v>
      </c>
      <c r="O79" t="s" s="20">
        <v>20</v>
      </c>
    </row>
    <row r="80" ht="20.05" customHeight="1">
      <c r="A80" s="14">
        <v>123477</v>
      </c>
      <c r="B80" s="19">
        <v>5</v>
      </c>
      <c r="C80" t="s" s="20">
        <v>187</v>
      </c>
      <c r="D80" t="s" s="20">
        <v>188</v>
      </c>
      <c r="E80" t="s" s="20">
        <v>189</v>
      </c>
      <c r="F80" s="21">
        <v>1200.01</v>
      </c>
      <c r="G80" s="21">
        <v>295.504</v>
      </c>
      <c r="H80" s="21">
        <v>297.001</v>
      </c>
      <c r="I80" s="22">
        <v>7544160</v>
      </c>
      <c r="J80" s="21">
        <v>6286.74</v>
      </c>
      <c r="K80" s="21">
        <v>955174</v>
      </c>
      <c r="L80" s="21">
        <v>795.971</v>
      </c>
      <c r="M80" s="21">
        <v>295</v>
      </c>
      <c r="N80" s="21">
        <v>-1443</v>
      </c>
      <c r="O80" t="s" s="20">
        <v>20</v>
      </c>
    </row>
    <row r="81" ht="20.05" customHeight="1">
      <c r="A81" s="14">
        <v>123478</v>
      </c>
      <c r="B81" s="19">
        <v>5</v>
      </c>
      <c r="C81" t="s" s="20">
        <v>187</v>
      </c>
      <c r="D81" t="s" s="20">
        <v>190</v>
      </c>
      <c r="E81" t="s" s="20">
        <v>191</v>
      </c>
      <c r="F81" s="21">
        <v>1200.01</v>
      </c>
      <c r="G81" s="21">
        <v>295.888</v>
      </c>
      <c r="H81" s="21">
        <v>297.001</v>
      </c>
      <c r="I81" s="22">
        <v>7549150</v>
      </c>
      <c r="J81" s="21">
        <v>6290.89</v>
      </c>
      <c r="K81" s="21">
        <v>960710</v>
      </c>
      <c r="L81" s="21">
        <v>800.5839999999999</v>
      </c>
      <c r="M81" s="21">
        <v>295</v>
      </c>
      <c r="N81" s="21">
        <v>-1443</v>
      </c>
      <c r="O81" t="s" s="20">
        <v>20</v>
      </c>
    </row>
    <row r="82" ht="20.05" customHeight="1">
      <c r="A82" s="14">
        <v>123479</v>
      </c>
      <c r="B82" s="19">
        <v>5</v>
      </c>
      <c r="C82" t="s" s="20">
        <v>178</v>
      </c>
      <c r="D82" t="s" s="20">
        <v>192</v>
      </c>
      <c r="E82" t="s" s="20">
        <v>193</v>
      </c>
      <c r="F82" s="21">
        <v>600.0119999999999</v>
      </c>
      <c r="G82" s="21">
        <v>286.936</v>
      </c>
      <c r="H82" s="21">
        <v>238.684</v>
      </c>
      <c r="I82" s="22">
        <v>3755330</v>
      </c>
      <c r="J82" s="21">
        <v>6258.76</v>
      </c>
      <c r="K82" s="21">
        <v>479007</v>
      </c>
      <c r="L82" s="21">
        <v>798.329</v>
      </c>
      <c r="M82" s="21">
        <v>295</v>
      </c>
      <c r="N82" s="21">
        <v>-1443</v>
      </c>
      <c r="O82" t="s" s="20">
        <v>20</v>
      </c>
    </row>
    <row r="83" ht="20.05" customHeight="1">
      <c r="A83" s="14">
        <v>123480</v>
      </c>
      <c r="B83" s="19">
        <v>5</v>
      </c>
      <c r="C83" t="s" s="20">
        <v>178</v>
      </c>
      <c r="D83" t="s" s="20">
        <v>194</v>
      </c>
      <c r="E83" t="s" s="20">
        <v>195</v>
      </c>
      <c r="F83" s="21">
        <v>600.0119999999999</v>
      </c>
      <c r="G83" s="21">
        <v>267.68</v>
      </c>
      <c r="H83" s="21">
        <v>214.84</v>
      </c>
      <c r="I83" s="22">
        <v>3673330</v>
      </c>
      <c r="J83" s="21">
        <v>6122.1</v>
      </c>
      <c r="K83" s="21">
        <v>477428</v>
      </c>
      <c r="L83" s="21">
        <v>795.697</v>
      </c>
      <c r="M83" s="21">
        <v>295</v>
      </c>
      <c r="N83" s="21">
        <v>-1443</v>
      </c>
      <c r="O83" t="s" s="20">
        <v>20</v>
      </c>
    </row>
    <row r="84" ht="20.05" customHeight="1">
      <c r="A84" s="14">
        <v>123481</v>
      </c>
      <c r="B84" s="19">
        <v>5</v>
      </c>
      <c r="C84" t="s" s="20">
        <v>178</v>
      </c>
      <c r="D84" t="s" s="20">
        <v>196</v>
      </c>
      <c r="E84" t="s" s="20">
        <v>197</v>
      </c>
      <c r="F84" s="21">
        <v>600.0119999999999</v>
      </c>
      <c r="G84" s="21">
        <v>246.343</v>
      </c>
      <c r="H84" s="21">
        <v>194.697</v>
      </c>
      <c r="I84" s="22">
        <v>3648140</v>
      </c>
      <c r="J84" s="21">
        <v>6080.11</v>
      </c>
      <c r="K84" s="21">
        <v>480725</v>
      </c>
      <c r="L84" s="21">
        <v>801.192</v>
      </c>
      <c r="M84" s="21">
        <v>295</v>
      </c>
      <c r="N84" s="21">
        <v>-1443</v>
      </c>
      <c r="O84" t="s" s="20">
        <v>20</v>
      </c>
    </row>
    <row r="85" ht="20.05" customHeight="1">
      <c r="A85" s="14">
        <v>123482</v>
      </c>
      <c r="B85" s="19">
        <v>5</v>
      </c>
      <c r="C85" t="s" s="20">
        <v>178</v>
      </c>
      <c r="D85" t="s" s="20">
        <v>198</v>
      </c>
      <c r="E85" t="s" s="20">
        <v>199</v>
      </c>
      <c r="F85" s="21">
        <v>600.0119999999999</v>
      </c>
      <c r="G85" s="21">
        <v>225.094</v>
      </c>
      <c r="H85" s="21">
        <v>176.013</v>
      </c>
      <c r="I85" s="22">
        <v>3639210</v>
      </c>
      <c r="J85" s="21">
        <v>6065.23</v>
      </c>
      <c r="K85" s="21">
        <v>475844</v>
      </c>
      <c r="L85" s="21">
        <v>793.057</v>
      </c>
      <c r="M85" s="21">
        <v>295</v>
      </c>
      <c r="N85" s="21">
        <v>-1443</v>
      </c>
      <c r="O85" t="s" s="20">
        <v>20</v>
      </c>
    </row>
    <row r="86" ht="20.05" customHeight="1">
      <c r="A86" s="14">
        <v>123483</v>
      </c>
      <c r="B86" s="19">
        <v>5</v>
      </c>
      <c r="C86" t="s" s="20">
        <v>178</v>
      </c>
      <c r="D86" t="s" s="20">
        <v>200</v>
      </c>
      <c r="E86" t="s" s="20">
        <v>201</v>
      </c>
      <c r="F86" s="21">
        <v>600.0119999999999</v>
      </c>
      <c r="G86" s="21">
        <v>205.056</v>
      </c>
      <c r="H86" s="21">
        <v>158.963</v>
      </c>
      <c r="I86" s="22">
        <v>3616450</v>
      </c>
      <c r="J86" s="21">
        <v>6027.29</v>
      </c>
      <c r="K86" s="21">
        <v>479701</v>
      </c>
      <c r="L86" s="21">
        <v>799.486</v>
      </c>
      <c r="M86" s="21">
        <v>295</v>
      </c>
      <c r="N86" s="21">
        <v>-1443</v>
      </c>
      <c r="O86" t="s" s="20">
        <v>20</v>
      </c>
    </row>
    <row r="87" ht="20.05" customHeight="1">
      <c r="A87" s="14">
        <v>123484</v>
      </c>
      <c r="B87" s="19">
        <v>5</v>
      </c>
      <c r="C87" t="s" s="20">
        <v>178</v>
      </c>
      <c r="D87" t="s" s="20">
        <v>202</v>
      </c>
      <c r="E87" t="s" s="20">
        <v>203</v>
      </c>
      <c r="F87" s="21">
        <v>600.0119999999999</v>
      </c>
      <c r="G87" s="21">
        <v>186.057</v>
      </c>
      <c r="H87" s="21">
        <v>143.289</v>
      </c>
      <c r="I87" s="22">
        <v>3597270</v>
      </c>
      <c r="J87" s="21">
        <v>5995.34</v>
      </c>
      <c r="K87" s="21">
        <v>478367</v>
      </c>
      <c r="L87" s="21">
        <v>797.2619999999999</v>
      </c>
      <c r="M87" s="21">
        <v>295</v>
      </c>
      <c r="N87" s="21">
        <v>-1443</v>
      </c>
      <c r="O87" t="s" s="20">
        <v>20</v>
      </c>
    </row>
    <row r="88" ht="20.05" customHeight="1">
      <c r="A88" s="14">
        <v>123485</v>
      </c>
      <c r="B88" s="19">
        <v>5</v>
      </c>
      <c r="C88" t="s" s="20">
        <v>178</v>
      </c>
      <c r="D88" t="s" s="20">
        <v>204</v>
      </c>
      <c r="E88" t="s" s="20">
        <v>205</v>
      </c>
      <c r="F88" s="21">
        <v>600.0119999999999</v>
      </c>
      <c r="G88" s="21">
        <v>168.45</v>
      </c>
      <c r="H88" s="21">
        <v>137.177</v>
      </c>
      <c r="I88" s="22">
        <v>3579050</v>
      </c>
      <c r="J88" s="21">
        <v>5964.96</v>
      </c>
      <c r="K88" s="21">
        <v>478997</v>
      </c>
      <c r="L88" s="21">
        <v>798.312</v>
      </c>
      <c r="M88" s="21">
        <v>295</v>
      </c>
      <c r="N88" s="21">
        <v>-1443</v>
      </c>
      <c r="O88" t="s" s="20">
        <v>20</v>
      </c>
    </row>
    <row r="89" ht="20.05" customHeight="1">
      <c r="A89" s="14">
        <v>123486</v>
      </c>
      <c r="B89" s="19">
        <v>5</v>
      </c>
      <c r="C89" t="s" s="20">
        <v>178</v>
      </c>
      <c r="D89" t="s" s="20">
        <v>206</v>
      </c>
      <c r="E89" t="s" s="20">
        <v>207</v>
      </c>
      <c r="F89" s="21">
        <v>600.0119999999999</v>
      </c>
      <c r="G89" s="21">
        <v>156.406</v>
      </c>
      <c r="H89" s="21">
        <v>143.072</v>
      </c>
      <c r="I89" s="22">
        <v>3591830</v>
      </c>
      <c r="J89" s="21">
        <v>5986.26</v>
      </c>
      <c r="K89" s="21">
        <v>480081</v>
      </c>
      <c r="L89" s="21">
        <v>800.119</v>
      </c>
      <c r="M89" s="21">
        <v>295</v>
      </c>
      <c r="N89" s="21">
        <v>-1443</v>
      </c>
      <c r="O89" t="s" s="20">
        <v>20</v>
      </c>
    </row>
    <row r="90" ht="20.05" customHeight="1">
      <c r="A90" s="14">
        <v>123487</v>
      </c>
      <c r="B90" s="19">
        <v>5</v>
      </c>
      <c r="C90" t="s" s="20">
        <v>178</v>
      </c>
      <c r="D90" t="s" s="20">
        <v>208</v>
      </c>
      <c r="E90" t="s" s="20">
        <v>209</v>
      </c>
      <c r="F90" s="21">
        <v>600.0119999999999</v>
      </c>
      <c r="G90" s="21">
        <v>150.954</v>
      </c>
      <c r="H90" s="21">
        <v>150.013</v>
      </c>
      <c r="I90" s="22">
        <v>3586610</v>
      </c>
      <c r="J90" s="21">
        <v>5977.56</v>
      </c>
      <c r="K90" s="21">
        <v>477276</v>
      </c>
      <c r="L90" s="21">
        <v>795.444</v>
      </c>
      <c r="M90" s="21">
        <v>295</v>
      </c>
      <c r="N90" s="21">
        <v>-1443</v>
      </c>
      <c r="O90" t="s" s="20">
        <v>20</v>
      </c>
    </row>
    <row r="91" ht="20.05" customHeight="1">
      <c r="A91" s="14">
        <v>123488</v>
      </c>
      <c r="B91" s="19">
        <v>5</v>
      </c>
      <c r="C91" t="s" s="20">
        <v>178</v>
      </c>
      <c r="D91" t="s" s="20">
        <v>210</v>
      </c>
      <c r="E91" t="s" s="20">
        <v>211</v>
      </c>
      <c r="F91" s="21">
        <v>337.673</v>
      </c>
      <c r="G91" s="21">
        <v>149.899</v>
      </c>
      <c r="H91" s="21">
        <v>150.005</v>
      </c>
      <c r="I91" s="22">
        <v>2016120</v>
      </c>
      <c r="J91" s="21">
        <v>5970.64</v>
      </c>
      <c r="K91" s="21">
        <v>269818</v>
      </c>
      <c r="L91" s="21">
        <v>799.051</v>
      </c>
      <c r="M91" s="21">
        <v>295</v>
      </c>
      <c r="N91" s="21">
        <v>-1443</v>
      </c>
      <c r="O91" t="s" s="20">
        <v>20</v>
      </c>
    </row>
    <row r="92" ht="20.05" customHeight="1">
      <c r="A92" s="14">
        <v>123489</v>
      </c>
      <c r="B92" s="19">
        <v>5</v>
      </c>
      <c r="C92" t="s" s="20">
        <v>212</v>
      </c>
      <c r="D92" t="s" s="20">
        <v>213</v>
      </c>
      <c r="E92" t="s" s="20">
        <v>214</v>
      </c>
      <c r="F92" s="21">
        <v>1800.01</v>
      </c>
      <c r="G92" s="21">
        <v>149.768</v>
      </c>
      <c r="H92" s="21">
        <v>150</v>
      </c>
      <c r="I92" s="22">
        <v>10742500</v>
      </c>
      <c r="J92" s="21">
        <v>5968.01</v>
      </c>
      <c r="K92" s="22">
        <v>1438320</v>
      </c>
      <c r="L92" s="21">
        <v>799.063</v>
      </c>
      <c r="M92" s="21">
        <v>295</v>
      </c>
      <c r="N92" s="21">
        <v>-1443</v>
      </c>
      <c r="O92" t="s" s="20">
        <v>20</v>
      </c>
    </row>
    <row r="93" ht="20.05" customHeight="1">
      <c r="A93" s="14">
        <v>123490</v>
      </c>
      <c r="B93" s="19">
        <v>5</v>
      </c>
      <c r="C93" t="s" s="20">
        <v>212</v>
      </c>
      <c r="D93" t="s" s="20">
        <v>215</v>
      </c>
      <c r="E93" t="s" s="20">
        <v>216</v>
      </c>
      <c r="F93" s="21">
        <v>1800.01</v>
      </c>
      <c r="G93" s="21">
        <v>150.03</v>
      </c>
      <c r="H93" s="21">
        <v>150.002</v>
      </c>
      <c r="I93" s="22">
        <v>10733500</v>
      </c>
      <c r="J93" s="21">
        <v>5963.05</v>
      </c>
      <c r="K93" s="22">
        <v>1439260</v>
      </c>
      <c r="L93" s="21">
        <v>799.583</v>
      </c>
      <c r="M93" s="21">
        <v>295</v>
      </c>
      <c r="N93" s="21">
        <v>-1443</v>
      </c>
      <c r="O93" t="s" s="20">
        <v>20</v>
      </c>
    </row>
    <row r="94" ht="20.05" customHeight="1">
      <c r="A94" s="14">
        <v>123491</v>
      </c>
      <c r="B94" s="19">
        <v>5</v>
      </c>
      <c r="C94" t="s" s="20">
        <v>212</v>
      </c>
      <c r="D94" t="s" s="20">
        <v>217</v>
      </c>
      <c r="E94" t="s" s="20">
        <v>218</v>
      </c>
      <c r="F94" s="21">
        <v>1800.01</v>
      </c>
      <c r="G94" s="21">
        <v>150.097</v>
      </c>
      <c r="H94" s="21">
        <v>150.001</v>
      </c>
      <c r="I94" s="22">
        <v>10735700</v>
      </c>
      <c r="J94" s="21">
        <v>5964.24</v>
      </c>
      <c r="K94" s="22">
        <v>1435450</v>
      </c>
      <c r="L94" s="21">
        <v>797.468</v>
      </c>
      <c r="M94" s="21">
        <v>295</v>
      </c>
      <c r="N94" s="21">
        <v>-1443</v>
      </c>
      <c r="O94" t="s" s="20">
        <v>20</v>
      </c>
    </row>
    <row r="95" ht="20.05" customHeight="1">
      <c r="A95" s="14">
        <v>123492</v>
      </c>
      <c r="B95" s="19">
        <v>5</v>
      </c>
      <c r="C95" t="s" s="20">
        <v>212</v>
      </c>
      <c r="D95" t="s" s="20">
        <v>219</v>
      </c>
      <c r="E95" t="s" s="20">
        <v>220</v>
      </c>
      <c r="F95" s="21">
        <v>1800.01</v>
      </c>
      <c r="G95" s="21">
        <v>150.091</v>
      </c>
      <c r="H95" s="21">
        <v>150</v>
      </c>
      <c r="I95" s="22">
        <v>10738200</v>
      </c>
      <c r="J95" s="21">
        <v>5965.61</v>
      </c>
      <c r="K95" s="22">
        <v>1433760</v>
      </c>
      <c r="L95" s="21">
        <v>796.527</v>
      </c>
      <c r="M95" s="21">
        <v>295</v>
      </c>
      <c r="N95" s="21">
        <v>-1443</v>
      </c>
      <c r="O95" t="s" s="20">
        <v>20</v>
      </c>
    </row>
    <row r="96" ht="20.05" customHeight="1">
      <c r="A96" s="14">
        <v>123493</v>
      </c>
      <c r="B96" s="19">
        <v>5</v>
      </c>
      <c r="C96" t="s" s="20">
        <v>212</v>
      </c>
      <c r="D96" t="s" s="20">
        <v>221</v>
      </c>
      <c r="E96" t="s" s="20">
        <v>222</v>
      </c>
      <c r="F96" s="21">
        <v>1800.01</v>
      </c>
      <c r="G96" s="21">
        <v>150.122</v>
      </c>
      <c r="H96" s="21">
        <v>149.998</v>
      </c>
      <c r="I96" s="22">
        <v>10726500</v>
      </c>
      <c r="J96" s="21">
        <v>5959.11</v>
      </c>
      <c r="K96" s="22">
        <v>1438860</v>
      </c>
      <c r="L96" s="21">
        <v>799.362</v>
      </c>
      <c r="M96" s="21">
        <v>295</v>
      </c>
      <c r="N96" s="21">
        <v>-1443</v>
      </c>
      <c r="O96" t="s" s="20">
        <v>20</v>
      </c>
    </row>
    <row r="97" ht="20.05" customHeight="1">
      <c r="A97" s="14">
        <v>123494</v>
      </c>
      <c r="B97" s="19">
        <v>5</v>
      </c>
      <c r="C97" t="s" s="20">
        <v>212</v>
      </c>
      <c r="D97" t="s" s="20">
        <v>223</v>
      </c>
      <c r="E97" t="s" s="20">
        <v>224</v>
      </c>
      <c r="F97" s="21">
        <v>1800.01</v>
      </c>
      <c r="G97" s="21">
        <v>150.112</v>
      </c>
      <c r="H97" s="21">
        <v>150.004</v>
      </c>
      <c r="I97" s="22">
        <v>10724800</v>
      </c>
      <c r="J97" s="21">
        <v>5958.16</v>
      </c>
      <c r="K97" s="22">
        <v>1437650</v>
      </c>
      <c r="L97" s="21">
        <v>798.687</v>
      </c>
      <c r="M97" s="21">
        <v>295</v>
      </c>
      <c r="N97" s="21">
        <v>-1443</v>
      </c>
      <c r="O97" t="s" s="20">
        <v>20</v>
      </c>
    </row>
    <row r="98" ht="20.05" customHeight="1">
      <c r="A98" s="14">
        <v>123495</v>
      </c>
      <c r="B98" s="19">
        <v>5</v>
      </c>
      <c r="C98" t="s" s="20">
        <v>187</v>
      </c>
      <c r="D98" t="s" s="20">
        <v>225</v>
      </c>
      <c r="E98" t="s" s="20">
        <v>226</v>
      </c>
      <c r="F98" s="21">
        <v>14.1444</v>
      </c>
      <c r="G98" s="21">
        <v>301.087</v>
      </c>
      <c r="H98" s="21">
        <v>296.594</v>
      </c>
      <c r="I98" s="21">
        <v>343</v>
      </c>
      <c r="J98" s="21">
        <v>24.25</v>
      </c>
      <c r="K98" s="21">
        <v>12</v>
      </c>
      <c r="L98" s="21">
        <v>0.848395</v>
      </c>
      <c r="M98" s="21">
        <v>295</v>
      </c>
      <c r="N98" s="21">
        <v>-1443</v>
      </c>
      <c r="O98" t="s" s="20">
        <v>20</v>
      </c>
    </row>
    <row r="99" ht="20.05" customHeight="1">
      <c r="A99" s="14">
        <v>123496</v>
      </c>
      <c r="B99" s="19">
        <v>5</v>
      </c>
      <c r="C99" t="s" s="20">
        <v>227</v>
      </c>
      <c r="D99" t="s" s="20">
        <v>228</v>
      </c>
      <c r="E99" t="s" s="20">
        <v>229</v>
      </c>
      <c r="F99" s="21">
        <v>0.00060102</v>
      </c>
      <c r="G99" s="21">
        <v>291.66</v>
      </c>
      <c r="H99" s="21">
        <v>302.155</v>
      </c>
      <c r="I99" s="21">
        <v>0</v>
      </c>
      <c r="J99" s="21">
        <v>102.348</v>
      </c>
      <c r="K99" s="21">
        <v>0</v>
      </c>
      <c r="L99" s="21">
        <v>0</v>
      </c>
      <c r="M99" s="21">
        <v>295</v>
      </c>
      <c r="N99" s="21">
        <v>-1443</v>
      </c>
      <c r="O99" t="s" s="20">
        <v>20</v>
      </c>
    </row>
    <row r="100" ht="20.05" customHeight="1">
      <c r="A100" s="14">
        <v>123497</v>
      </c>
      <c r="B100" s="23">
        <v>5</v>
      </c>
      <c r="C100" t="s" s="24">
        <v>227</v>
      </c>
      <c r="D100" t="s" s="24">
        <v>230</v>
      </c>
      <c r="E100" t="s" s="24">
        <v>231</v>
      </c>
      <c r="F100" s="25">
        <v>1800.01</v>
      </c>
      <c r="G100" s="25">
        <v>296.058</v>
      </c>
      <c r="H100" s="25">
        <v>297</v>
      </c>
      <c r="I100" s="26">
        <v>6613540</v>
      </c>
      <c r="J100" s="25">
        <v>3674.16</v>
      </c>
      <c r="K100" s="26">
        <v>1435740</v>
      </c>
      <c r="L100" s="25">
        <v>797.626</v>
      </c>
      <c r="M100" s="25">
        <v>295</v>
      </c>
      <c r="N100" s="25">
        <v>-1443</v>
      </c>
      <c r="O100" t="s" s="24">
        <v>20</v>
      </c>
    </row>
    <row r="101" ht="20.05" customHeight="1">
      <c r="A101" s="14">
        <v>123498</v>
      </c>
      <c r="B101" s="23">
        <v>5</v>
      </c>
      <c r="C101" t="s" s="24">
        <v>227</v>
      </c>
      <c r="D101" t="s" s="24">
        <v>232</v>
      </c>
      <c r="E101" t="s" s="24">
        <v>233</v>
      </c>
      <c r="F101" s="25">
        <v>1800.01</v>
      </c>
      <c r="G101" s="25">
        <v>295.995</v>
      </c>
      <c r="H101" s="25">
        <v>297</v>
      </c>
      <c r="I101" s="26">
        <v>6618430</v>
      </c>
      <c r="J101" s="25">
        <v>3676.88</v>
      </c>
      <c r="K101" s="26">
        <v>1440470</v>
      </c>
      <c r="L101" s="25">
        <v>800.258</v>
      </c>
      <c r="M101" s="25">
        <v>295</v>
      </c>
      <c r="N101" s="25">
        <v>-1443</v>
      </c>
      <c r="O101" t="s" s="24">
        <v>20</v>
      </c>
    </row>
    <row r="102" ht="20.05" customHeight="1">
      <c r="A102" s="14">
        <v>123499</v>
      </c>
      <c r="B102" s="23">
        <v>5</v>
      </c>
      <c r="C102" t="s" s="24">
        <v>227</v>
      </c>
      <c r="D102" t="s" s="24">
        <v>234</v>
      </c>
      <c r="E102" t="s" s="24">
        <v>235</v>
      </c>
      <c r="F102" s="25">
        <v>1800.01</v>
      </c>
      <c r="G102" s="25">
        <v>296.01</v>
      </c>
      <c r="H102" s="25">
        <v>297</v>
      </c>
      <c r="I102" s="26">
        <v>6615310</v>
      </c>
      <c r="J102" s="25">
        <v>3675.15</v>
      </c>
      <c r="K102" s="26">
        <v>1430810</v>
      </c>
      <c r="L102" s="25">
        <v>794.889</v>
      </c>
      <c r="M102" s="25">
        <v>295</v>
      </c>
      <c r="N102" s="25">
        <v>-1443</v>
      </c>
      <c r="O102" t="s" s="24">
        <v>20</v>
      </c>
    </row>
    <row r="103" ht="20.05" customHeight="1">
      <c r="A103" s="14">
        <v>123500</v>
      </c>
      <c r="B103" s="23">
        <v>5</v>
      </c>
      <c r="C103" t="s" s="24">
        <v>227</v>
      </c>
      <c r="D103" t="s" s="24">
        <v>236</v>
      </c>
      <c r="E103" t="s" s="24">
        <v>237</v>
      </c>
      <c r="F103" s="25">
        <v>1800.01</v>
      </c>
      <c r="G103" s="25">
        <v>295.971</v>
      </c>
      <c r="H103" s="25">
        <v>297</v>
      </c>
      <c r="I103" s="26">
        <v>6622650</v>
      </c>
      <c r="J103" s="25">
        <v>3679.23</v>
      </c>
      <c r="K103" s="26">
        <v>1436580</v>
      </c>
      <c r="L103" s="25">
        <v>798.092</v>
      </c>
      <c r="M103" s="25">
        <v>295</v>
      </c>
      <c r="N103" s="25">
        <v>-1443</v>
      </c>
      <c r="O103" t="s" s="24">
        <v>20</v>
      </c>
    </row>
    <row r="104" ht="20.05" customHeight="1">
      <c r="A104" s="14">
        <v>123501</v>
      </c>
      <c r="B104" s="19">
        <v>5</v>
      </c>
      <c r="C104" t="s" s="20">
        <v>238</v>
      </c>
      <c r="D104" t="s" s="20">
        <v>239</v>
      </c>
      <c r="E104" t="s" s="20">
        <v>240</v>
      </c>
      <c r="F104" s="21">
        <v>600.0119999999999</v>
      </c>
      <c r="G104" s="21">
        <v>287.071</v>
      </c>
      <c r="H104" s="21">
        <v>238.541</v>
      </c>
      <c r="I104" s="22">
        <v>2205830</v>
      </c>
      <c r="J104" s="21">
        <v>3676.31</v>
      </c>
      <c r="K104" s="21">
        <v>478064</v>
      </c>
      <c r="L104" s="21">
        <v>796.7569999999999</v>
      </c>
      <c r="M104" s="21">
        <v>295</v>
      </c>
      <c r="N104" s="21">
        <v>-1443</v>
      </c>
      <c r="O104" t="s" s="20">
        <v>20</v>
      </c>
    </row>
    <row r="105" ht="20.05" customHeight="1">
      <c r="A105" s="14">
        <v>123502</v>
      </c>
      <c r="B105" s="19">
        <v>5</v>
      </c>
      <c r="C105" t="s" s="20">
        <v>238</v>
      </c>
      <c r="D105" t="s" s="20">
        <v>241</v>
      </c>
      <c r="E105" t="s" s="20">
        <v>242</v>
      </c>
      <c r="F105" s="21">
        <v>600.0119999999999</v>
      </c>
      <c r="G105" s="21">
        <v>268.047</v>
      </c>
      <c r="H105" s="21">
        <v>214.847</v>
      </c>
      <c r="I105" s="22">
        <v>2186180</v>
      </c>
      <c r="J105" s="21">
        <v>3643.56</v>
      </c>
      <c r="K105" s="21">
        <v>477975</v>
      </c>
      <c r="L105" s="21">
        <v>796.609</v>
      </c>
      <c r="M105" s="21">
        <v>295</v>
      </c>
      <c r="N105" s="21">
        <v>-1443</v>
      </c>
      <c r="O105" t="s" s="20">
        <v>20</v>
      </c>
    </row>
    <row r="106" ht="20.05" customHeight="1">
      <c r="A106" s="14">
        <v>123503</v>
      </c>
      <c r="B106" s="19">
        <v>5</v>
      </c>
      <c r="C106" t="s" s="20">
        <v>238</v>
      </c>
      <c r="D106" t="s" s="20">
        <v>243</v>
      </c>
      <c r="E106" t="s" s="20">
        <v>244</v>
      </c>
      <c r="F106" s="21">
        <v>600.0119999999999</v>
      </c>
      <c r="G106" s="21">
        <v>246.497</v>
      </c>
      <c r="H106" s="21">
        <v>194.417</v>
      </c>
      <c r="I106" s="22">
        <v>2171480</v>
      </c>
      <c r="J106" s="21">
        <v>3619.06</v>
      </c>
      <c r="K106" s="21">
        <v>476892</v>
      </c>
      <c r="L106" s="21">
        <v>794.804</v>
      </c>
      <c r="M106" s="21">
        <v>295</v>
      </c>
      <c r="N106" s="21">
        <v>-1443</v>
      </c>
      <c r="O106" t="s" s="20">
        <v>20</v>
      </c>
    </row>
    <row r="107" ht="20.05" customHeight="1">
      <c r="A107" s="14">
        <v>123504</v>
      </c>
      <c r="B107" s="19">
        <v>5</v>
      </c>
      <c r="C107" t="s" s="20">
        <v>238</v>
      </c>
      <c r="D107" t="s" s="20">
        <v>245</v>
      </c>
      <c r="E107" t="s" s="20">
        <v>246</v>
      </c>
      <c r="F107" s="21">
        <v>600.0119999999999</v>
      </c>
      <c r="G107" s="21">
        <v>225.42</v>
      </c>
      <c r="H107" s="21">
        <v>176.365</v>
      </c>
      <c r="I107" s="22">
        <v>2158170</v>
      </c>
      <c r="J107" s="21">
        <v>3596.88</v>
      </c>
      <c r="K107" s="21">
        <v>476122</v>
      </c>
      <c r="L107" s="21">
        <v>793.52</v>
      </c>
      <c r="M107" s="21">
        <v>295</v>
      </c>
      <c r="N107" s="21">
        <v>-1443</v>
      </c>
      <c r="O107" t="s" s="20">
        <v>20</v>
      </c>
    </row>
    <row r="108" ht="20.05" customHeight="1">
      <c r="A108" s="14">
        <v>123505</v>
      </c>
      <c r="B108" s="19">
        <v>5</v>
      </c>
      <c r="C108" t="s" s="20">
        <v>238</v>
      </c>
      <c r="D108" t="s" s="20">
        <v>247</v>
      </c>
      <c r="E108" t="s" s="20">
        <v>248</v>
      </c>
      <c r="F108" s="21">
        <v>600.0119999999999</v>
      </c>
      <c r="G108" s="21">
        <v>205.191</v>
      </c>
      <c r="H108" s="21">
        <v>158.905</v>
      </c>
      <c r="I108" s="22">
        <v>2147260</v>
      </c>
      <c r="J108" s="21">
        <v>3578.7</v>
      </c>
      <c r="K108" s="21">
        <v>477053</v>
      </c>
      <c r="L108" s="21">
        <v>795.072</v>
      </c>
      <c r="M108" s="21">
        <v>295</v>
      </c>
      <c r="N108" s="21">
        <v>-1443</v>
      </c>
      <c r="O108" t="s" s="20">
        <v>20</v>
      </c>
    </row>
    <row r="109" ht="20.05" customHeight="1">
      <c r="A109" s="14">
        <v>123506</v>
      </c>
      <c r="B109" s="19">
        <v>5</v>
      </c>
      <c r="C109" t="s" s="20">
        <v>238</v>
      </c>
      <c r="D109" t="s" s="20">
        <v>249</v>
      </c>
      <c r="E109" t="s" s="20">
        <v>250</v>
      </c>
      <c r="F109" s="21">
        <v>600.0119999999999</v>
      </c>
      <c r="G109" s="21">
        <v>186.222</v>
      </c>
      <c r="H109" s="21">
        <v>143.068</v>
      </c>
      <c r="I109" s="22">
        <v>2133660</v>
      </c>
      <c r="J109" s="21">
        <v>3556.03</v>
      </c>
      <c r="K109" s="21">
        <v>478787</v>
      </c>
      <c r="L109" s="21">
        <v>797.962</v>
      </c>
      <c r="M109" s="21">
        <v>295</v>
      </c>
      <c r="N109" s="21">
        <v>-1443</v>
      </c>
      <c r="O109" t="s" s="20">
        <v>20</v>
      </c>
    </row>
    <row r="110" ht="20.05" customHeight="1">
      <c r="A110" s="14">
        <v>123507</v>
      </c>
      <c r="B110" s="19">
        <v>5</v>
      </c>
      <c r="C110" t="s" s="20">
        <v>238</v>
      </c>
      <c r="D110" t="s" s="20">
        <v>251</v>
      </c>
      <c r="E110" t="s" s="20">
        <v>252</v>
      </c>
      <c r="F110" s="21">
        <v>600.0119999999999</v>
      </c>
      <c r="G110" s="21">
        <v>168.38</v>
      </c>
      <c r="H110" s="21">
        <v>137.511</v>
      </c>
      <c r="I110" s="22">
        <v>2121830</v>
      </c>
      <c r="J110" s="21">
        <v>3536.32</v>
      </c>
      <c r="K110" s="21">
        <v>476622</v>
      </c>
      <c r="L110" s="21">
        <v>794.353</v>
      </c>
      <c r="M110" s="21">
        <v>295</v>
      </c>
      <c r="N110" s="21">
        <v>-1443</v>
      </c>
      <c r="O110" t="s" s="20">
        <v>20</v>
      </c>
    </row>
    <row r="111" ht="20.05" customHeight="1">
      <c r="A111" s="14">
        <v>123508</v>
      </c>
      <c r="B111" s="19">
        <v>5</v>
      </c>
      <c r="C111" t="s" s="20">
        <v>238</v>
      </c>
      <c r="D111" t="s" s="20">
        <v>253</v>
      </c>
      <c r="E111" t="s" s="20">
        <v>254</v>
      </c>
      <c r="F111" s="21">
        <v>600.013</v>
      </c>
      <c r="G111" s="21">
        <v>156.38</v>
      </c>
      <c r="H111" s="21">
        <v>142.922</v>
      </c>
      <c r="I111" s="22">
        <v>2114660</v>
      </c>
      <c r="J111" s="21">
        <v>3524.35</v>
      </c>
      <c r="K111" s="21">
        <v>479170</v>
      </c>
      <c r="L111" s="21">
        <v>798.6</v>
      </c>
      <c r="M111" s="21">
        <v>295</v>
      </c>
      <c r="N111" s="21">
        <v>-1443</v>
      </c>
      <c r="O111" t="s" s="20">
        <v>20</v>
      </c>
    </row>
    <row r="112" ht="20.05" customHeight="1">
      <c r="A112" s="14">
        <v>123509</v>
      </c>
      <c r="B112" s="19">
        <v>5</v>
      </c>
      <c r="C112" t="s" s="20">
        <v>238</v>
      </c>
      <c r="D112" t="s" s="20">
        <v>255</v>
      </c>
      <c r="E112" t="s" s="20">
        <v>256</v>
      </c>
      <c r="F112" s="21">
        <v>600.013</v>
      </c>
      <c r="G112" s="21">
        <v>150.902</v>
      </c>
      <c r="H112" s="21">
        <v>150.012</v>
      </c>
      <c r="I112" s="22">
        <v>2111730</v>
      </c>
      <c r="J112" s="21">
        <v>3519.48</v>
      </c>
      <c r="K112" s="21">
        <v>478711</v>
      </c>
      <c r="L112" s="21">
        <v>797.835</v>
      </c>
      <c r="M112" s="21">
        <v>295</v>
      </c>
      <c r="N112" s="21">
        <v>-1443</v>
      </c>
      <c r="O112" t="s" s="20">
        <v>20</v>
      </c>
    </row>
    <row r="113" ht="20.05" customHeight="1">
      <c r="A113" s="14">
        <v>123510</v>
      </c>
      <c r="B113" s="15">
        <v>5</v>
      </c>
      <c r="C113" t="s" s="16">
        <v>238</v>
      </c>
      <c r="D113" t="s" s="16">
        <v>257</v>
      </c>
      <c r="E113" t="s" s="16">
        <v>258</v>
      </c>
      <c r="F113" s="17">
        <v>600.013</v>
      </c>
      <c r="G113" s="17">
        <v>149.571</v>
      </c>
      <c r="H113" s="17">
        <v>149.999</v>
      </c>
      <c r="I113" s="18">
        <v>2109010</v>
      </c>
      <c r="J113" s="17">
        <v>3514.95</v>
      </c>
      <c r="K113" s="17">
        <v>478549</v>
      </c>
      <c r="L113" s="17">
        <v>797.5650000000001</v>
      </c>
      <c r="M113" s="17">
        <v>295</v>
      </c>
      <c r="N113" s="17">
        <v>-1443</v>
      </c>
      <c r="O113" t="s" s="16">
        <v>20</v>
      </c>
    </row>
    <row r="114" ht="20.05" customHeight="1">
      <c r="A114" s="14">
        <v>123511</v>
      </c>
      <c r="B114" s="15">
        <v>5</v>
      </c>
      <c r="C114" t="s" s="16">
        <v>259</v>
      </c>
      <c r="D114" t="s" s="16">
        <v>260</v>
      </c>
      <c r="E114" t="s" s="16">
        <v>261</v>
      </c>
      <c r="F114" s="17">
        <v>1800.01</v>
      </c>
      <c r="G114" s="17">
        <v>149.735</v>
      </c>
      <c r="H114" s="17">
        <v>149.999</v>
      </c>
      <c r="I114" s="18">
        <v>6329100</v>
      </c>
      <c r="J114" s="17">
        <v>3516.14</v>
      </c>
      <c r="K114" s="18">
        <v>1436650</v>
      </c>
      <c r="L114" s="17">
        <v>798.133</v>
      </c>
      <c r="M114" s="17">
        <v>295</v>
      </c>
      <c r="N114" s="17">
        <v>-1443</v>
      </c>
      <c r="O114" t="s" s="16">
        <v>20</v>
      </c>
    </row>
    <row r="115" ht="20.05" customHeight="1">
      <c r="A115" s="14">
        <v>123512</v>
      </c>
      <c r="B115" s="15">
        <v>5</v>
      </c>
      <c r="C115" t="s" s="16">
        <v>259</v>
      </c>
      <c r="D115" t="s" s="16">
        <v>262</v>
      </c>
      <c r="E115" t="s" s="16">
        <v>263</v>
      </c>
      <c r="F115" s="17">
        <v>1800.01</v>
      </c>
      <c r="G115" s="17">
        <v>149.972</v>
      </c>
      <c r="H115" s="17">
        <v>149.999</v>
      </c>
      <c r="I115" s="18">
        <v>6319960</v>
      </c>
      <c r="J115" s="17">
        <v>3511.06</v>
      </c>
      <c r="K115" s="18">
        <v>1433840</v>
      </c>
      <c r="L115" s="17">
        <v>796.574</v>
      </c>
      <c r="M115" s="17">
        <v>295</v>
      </c>
      <c r="N115" s="17">
        <v>-1443</v>
      </c>
      <c r="O115" t="s" s="16">
        <v>20</v>
      </c>
    </row>
    <row r="116" ht="20.05" customHeight="1">
      <c r="A116" s="14">
        <v>123513</v>
      </c>
      <c r="B116" s="15">
        <v>5</v>
      </c>
      <c r="C116" t="s" s="16">
        <v>259</v>
      </c>
      <c r="D116" t="s" s="16">
        <v>264</v>
      </c>
      <c r="E116" t="s" s="16">
        <v>265</v>
      </c>
      <c r="F116" s="17">
        <v>1800.01</v>
      </c>
      <c r="G116" s="17">
        <v>150.032</v>
      </c>
      <c r="H116" s="17">
        <v>150.004</v>
      </c>
      <c r="I116" s="18">
        <v>6304930</v>
      </c>
      <c r="J116" s="17">
        <v>3502.73</v>
      </c>
      <c r="K116" s="18">
        <v>1434080</v>
      </c>
      <c r="L116" s="17">
        <v>796.706</v>
      </c>
      <c r="M116" s="17">
        <v>295</v>
      </c>
      <c r="N116" s="17">
        <v>-1443</v>
      </c>
      <c r="O116" t="s" s="16">
        <v>20</v>
      </c>
    </row>
    <row r="117" ht="20.05" customHeight="1">
      <c r="A117" s="14">
        <v>123514</v>
      </c>
      <c r="B117" s="15">
        <v>5</v>
      </c>
      <c r="C117" t="s" s="16">
        <v>259</v>
      </c>
      <c r="D117" t="s" s="16">
        <v>266</v>
      </c>
      <c r="E117" t="s" s="16">
        <v>267</v>
      </c>
      <c r="F117" s="17">
        <v>1800.01</v>
      </c>
      <c r="G117" s="17">
        <v>150.047</v>
      </c>
      <c r="H117" s="17">
        <v>150</v>
      </c>
      <c r="I117" s="18">
        <v>6308720</v>
      </c>
      <c r="J117" s="17">
        <v>3504.83</v>
      </c>
      <c r="K117" s="18">
        <v>1436150</v>
      </c>
      <c r="L117" s="17">
        <v>797.8579999999999</v>
      </c>
      <c r="M117" s="17">
        <v>295</v>
      </c>
      <c r="N117" s="17">
        <v>-1443</v>
      </c>
      <c r="O117" t="s" s="16">
        <v>20</v>
      </c>
    </row>
    <row r="118" ht="20.05" customHeight="1">
      <c r="A118" s="14">
        <v>123515</v>
      </c>
      <c r="B118" s="15">
        <v>5</v>
      </c>
      <c r="C118" t="s" s="16">
        <v>259</v>
      </c>
      <c r="D118" t="s" s="16">
        <v>268</v>
      </c>
      <c r="E118" t="s" s="16">
        <v>269</v>
      </c>
      <c r="F118" s="17">
        <v>1800.01</v>
      </c>
      <c r="G118" s="17">
        <v>150.058</v>
      </c>
      <c r="H118" s="17">
        <v>150</v>
      </c>
      <c r="I118" s="18">
        <v>6302580</v>
      </c>
      <c r="J118" s="17">
        <v>3501.42</v>
      </c>
      <c r="K118" s="18">
        <v>1437670</v>
      </c>
      <c r="L118" s="17">
        <v>798.705</v>
      </c>
      <c r="M118" s="17">
        <v>295</v>
      </c>
      <c r="N118" s="17">
        <v>-1443</v>
      </c>
      <c r="O118" t="s" s="16">
        <v>20</v>
      </c>
    </row>
    <row r="119" ht="20.05" customHeight="1">
      <c r="A119" s="14">
        <v>123516</v>
      </c>
      <c r="B119" s="15">
        <v>5</v>
      </c>
      <c r="C119" t="s" s="16">
        <v>259</v>
      </c>
      <c r="D119" t="s" s="16">
        <v>270</v>
      </c>
      <c r="E119" t="s" s="16">
        <v>271</v>
      </c>
      <c r="F119" s="17">
        <v>1800.01</v>
      </c>
      <c r="G119" s="17">
        <v>150.058</v>
      </c>
      <c r="H119" s="17">
        <v>150</v>
      </c>
      <c r="I119" s="18">
        <v>6303830</v>
      </c>
      <c r="J119" s="17">
        <v>3502.12</v>
      </c>
      <c r="K119" s="18">
        <v>1435890</v>
      </c>
      <c r="L119" s="17">
        <v>797.712</v>
      </c>
      <c r="M119" s="17">
        <v>295</v>
      </c>
      <c r="N119" s="17">
        <v>-1443</v>
      </c>
      <c r="O119" t="s" s="16">
        <v>20</v>
      </c>
    </row>
    <row r="120" ht="20.05" customHeight="1">
      <c r="A120" s="14">
        <v>123517</v>
      </c>
      <c r="B120" s="15">
        <v>5</v>
      </c>
      <c r="C120" t="s" s="16">
        <v>259</v>
      </c>
      <c r="D120" t="s" s="16">
        <v>272</v>
      </c>
      <c r="E120" t="s" s="16">
        <v>273</v>
      </c>
      <c r="F120" s="17">
        <v>1800.01</v>
      </c>
      <c r="G120" s="17">
        <v>150.063</v>
      </c>
      <c r="H120" s="17">
        <v>149.998</v>
      </c>
      <c r="I120" s="18">
        <v>6308060</v>
      </c>
      <c r="J120" s="17">
        <v>3504.47</v>
      </c>
      <c r="K120" s="18">
        <v>1435340</v>
      </c>
      <c r="L120" s="17">
        <v>797.409</v>
      </c>
      <c r="M120" s="17">
        <v>295</v>
      </c>
      <c r="N120" s="17">
        <v>-1443</v>
      </c>
      <c r="O120" t="s" s="16">
        <v>20</v>
      </c>
    </row>
    <row r="121" ht="20.05" customHeight="1">
      <c r="A121" s="14">
        <v>123518</v>
      </c>
      <c r="B121" s="15">
        <v>5</v>
      </c>
      <c r="C121" t="s" s="16">
        <v>259</v>
      </c>
      <c r="D121" t="s" s="16">
        <v>274</v>
      </c>
      <c r="E121" t="s" s="16">
        <v>275</v>
      </c>
      <c r="F121" s="17">
        <v>1800.01</v>
      </c>
      <c r="G121" s="17">
        <v>150.065</v>
      </c>
      <c r="H121" s="17">
        <v>149.998</v>
      </c>
      <c r="I121" s="18">
        <v>6307860</v>
      </c>
      <c r="J121" s="17">
        <v>3504.36</v>
      </c>
      <c r="K121" s="18">
        <v>1435440</v>
      </c>
      <c r="L121" s="17">
        <v>797.4640000000001</v>
      </c>
      <c r="M121" s="17">
        <v>295</v>
      </c>
      <c r="N121" s="17">
        <v>-1443</v>
      </c>
      <c r="O121" t="s" s="16">
        <v>20</v>
      </c>
    </row>
    <row r="122" ht="20.05" customHeight="1">
      <c r="A122" s="14">
        <v>123519</v>
      </c>
      <c r="B122" s="15">
        <v>5</v>
      </c>
      <c r="C122" t="s" s="16">
        <v>259</v>
      </c>
      <c r="D122" t="s" s="16">
        <v>276</v>
      </c>
      <c r="E122" t="s" s="16">
        <v>277</v>
      </c>
      <c r="F122" s="17">
        <v>1800.01</v>
      </c>
      <c r="G122" s="17">
        <v>150.066</v>
      </c>
      <c r="H122" s="17">
        <v>150</v>
      </c>
      <c r="I122" s="18">
        <v>6304530</v>
      </c>
      <c r="J122" s="17">
        <v>3502.51</v>
      </c>
      <c r="K122" s="18">
        <v>1431480</v>
      </c>
      <c r="L122" s="17">
        <v>795.266</v>
      </c>
      <c r="M122" s="17">
        <v>295</v>
      </c>
      <c r="N122" s="17">
        <v>-1443</v>
      </c>
      <c r="O122" t="s" s="16">
        <v>20</v>
      </c>
    </row>
    <row r="123" ht="20.05" customHeight="1">
      <c r="A123" s="14">
        <v>123520</v>
      </c>
      <c r="B123" s="15">
        <v>5</v>
      </c>
      <c r="C123" t="s" s="16">
        <v>259</v>
      </c>
      <c r="D123" t="s" s="16">
        <v>278</v>
      </c>
      <c r="E123" t="s" s="16">
        <v>279</v>
      </c>
      <c r="F123" s="17">
        <v>1800.01</v>
      </c>
      <c r="G123" s="17">
        <v>150.073</v>
      </c>
      <c r="H123" s="17">
        <v>150.001</v>
      </c>
      <c r="I123" s="18">
        <v>6306010</v>
      </c>
      <c r="J123" s="17">
        <v>3503.33</v>
      </c>
      <c r="K123" s="18">
        <v>1436910</v>
      </c>
      <c r="L123" s="17">
        <v>798.28</v>
      </c>
      <c r="M123" s="17">
        <v>295</v>
      </c>
      <c r="N123" s="17">
        <v>-1443</v>
      </c>
      <c r="O123" t="s" s="16">
        <v>20</v>
      </c>
    </row>
    <row r="124" ht="20.05" customHeight="1">
      <c r="A124" s="14">
        <v>123521</v>
      </c>
      <c r="B124" s="15">
        <v>5</v>
      </c>
      <c r="C124" t="s" s="16">
        <v>259</v>
      </c>
      <c r="D124" t="s" s="16">
        <v>280</v>
      </c>
      <c r="E124" t="s" s="16">
        <v>281</v>
      </c>
      <c r="F124" s="17">
        <v>1800.01</v>
      </c>
      <c r="G124" s="17">
        <v>150.072</v>
      </c>
      <c r="H124" s="17">
        <v>149.999</v>
      </c>
      <c r="I124" s="18">
        <v>6306200</v>
      </c>
      <c r="J124" s="17">
        <v>3503.43</v>
      </c>
      <c r="K124" s="18">
        <v>1436060</v>
      </c>
      <c r="L124" s="17">
        <v>797.806</v>
      </c>
      <c r="M124" s="17">
        <v>295</v>
      </c>
      <c r="N124" s="17">
        <v>-1443</v>
      </c>
      <c r="O124" t="s" s="16">
        <v>20</v>
      </c>
    </row>
    <row r="125" ht="20.05" customHeight="1">
      <c r="A125" s="14">
        <v>123522</v>
      </c>
      <c r="B125" s="15">
        <v>5</v>
      </c>
      <c r="C125" t="s" s="16">
        <v>259</v>
      </c>
      <c r="D125" t="s" s="16">
        <v>282</v>
      </c>
      <c r="E125" t="s" s="16">
        <v>283</v>
      </c>
      <c r="F125" s="17">
        <v>1800.01</v>
      </c>
      <c r="G125" s="17">
        <v>150.071</v>
      </c>
      <c r="H125" s="17">
        <v>150</v>
      </c>
      <c r="I125" s="18">
        <v>6312230</v>
      </c>
      <c r="J125" s="17">
        <v>3506.78</v>
      </c>
      <c r="K125" s="18">
        <v>1431330</v>
      </c>
      <c r="L125" s="17">
        <v>795.181</v>
      </c>
      <c r="M125" s="17">
        <v>295</v>
      </c>
      <c r="N125" s="17">
        <v>-1443</v>
      </c>
      <c r="O125" t="s" s="16">
        <v>20</v>
      </c>
    </row>
    <row r="126" ht="20.05" customHeight="1">
      <c r="A126" s="14">
        <v>123523</v>
      </c>
      <c r="B126" s="19">
        <v>5</v>
      </c>
      <c r="C126" t="s" s="20">
        <v>284</v>
      </c>
      <c r="D126" t="s" s="20">
        <v>285</v>
      </c>
      <c r="E126" t="s" s="20">
        <v>286</v>
      </c>
      <c r="F126" s="21">
        <v>94.11790000000001</v>
      </c>
      <c r="G126" s="21">
        <v>195.065</v>
      </c>
      <c r="H126" s="21">
        <v>153.281</v>
      </c>
      <c r="I126" s="21">
        <v>2374</v>
      </c>
      <c r="J126" s="21">
        <v>25.2237</v>
      </c>
      <c r="K126" s="21">
        <v>110</v>
      </c>
      <c r="L126" s="21">
        <v>1.16875</v>
      </c>
      <c r="M126" s="21">
        <v>295</v>
      </c>
      <c r="N126" s="21">
        <v>-1443</v>
      </c>
      <c r="O126" t="s" s="20">
        <v>20</v>
      </c>
    </row>
    <row r="127" ht="20.05" customHeight="1">
      <c r="A127" s="14">
        <v>123524</v>
      </c>
      <c r="B127" s="19">
        <v>5</v>
      </c>
      <c r="C127" t="s" s="20">
        <v>284</v>
      </c>
      <c r="D127" t="s" s="20">
        <v>287</v>
      </c>
      <c r="E127" t="s" s="20">
        <v>288</v>
      </c>
      <c r="F127" s="21">
        <v>600.013</v>
      </c>
      <c r="G127" s="21">
        <v>167.707</v>
      </c>
      <c r="H127" s="21">
        <v>136.576</v>
      </c>
      <c r="I127" s="21">
        <v>89927</v>
      </c>
      <c r="J127" s="21">
        <v>149.875</v>
      </c>
      <c r="K127" s="21">
        <v>476022</v>
      </c>
      <c r="L127" s="21">
        <v>793.353</v>
      </c>
      <c r="M127" s="21">
        <v>295</v>
      </c>
      <c r="N127" s="21">
        <v>-1443</v>
      </c>
      <c r="O127" t="s" s="20">
        <v>20</v>
      </c>
    </row>
    <row r="128" ht="20.05" customHeight="1">
      <c r="A128" s="14">
        <v>123525</v>
      </c>
      <c r="B128" s="19">
        <v>5</v>
      </c>
      <c r="C128" t="s" s="20">
        <v>284</v>
      </c>
      <c r="D128" t="s" s="20">
        <v>289</v>
      </c>
      <c r="E128" t="s" s="20">
        <v>290</v>
      </c>
      <c r="F128" s="21">
        <v>600.013</v>
      </c>
      <c r="G128" s="21">
        <v>154.313</v>
      </c>
      <c r="H128" s="21">
        <v>145.174</v>
      </c>
      <c r="I128" s="21">
        <v>88639</v>
      </c>
      <c r="J128" s="21">
        <v>147.729</v>
      </c>
      <c r="K128" s="21">
        <v>477311</v>
      </c>
      <c r="L128" s="21">
        <v>795.502</v>
      </c>
      <c r="M128" s="21">
        <v>295</v>
      </c>
      <c r="N128" s="21">
        <v>-1443</v>
      </c>
      <c r="O128" t="s" s="20">
        <v>20</v>
      </c>
    </row>
    <row r="129" ht="20.05" customHeight="1">
      <c r="A129" s="14">
        <v>123526</v>
      </c>
      <c r="B129" s="19">
        <v>5</v>
      </c>
      <c r="C129" t="s" s="20">
        <v>284</v>
      </c>
      <c r="D129" t="s" s="20">
        <v>291</v>
      </c>
      <c r="E129" t="s" s="20">
        <v>292</v>
      </c>
      <c r="F129" s="21">
        <v>600.013</v>
      </c>
      <c r="G129" s="21">
        <v>149.721</v>
      </c>
      <c r="H129" s="21">
        <v>150.006</v>
      </c>
      <c r="I129" s="21">
        <v>87447</v>
      </c>
      <c r="J129" s="21">
        <v>145.742</v>
      </c>
      <c r="K129" s="21">
        <v>478827</v>
      </c>
      <c r="L129" s="21">
        <v>798.028</v>
      </c>
      <c r="M129" s="21">
        <v>295</v>
      </c>
      <c r="N129" s="21">
        <v>-1443</v>
      </c>
      <c r="O129" t="s" s="20">
        <v>20</v>
      </c>
    </row>
    <row r="130" ht="20.05" customHeight="1">
      <c r="A130" s="14">
        <v>123527</v>
      </c>
      <c r="B130" s="19">
        <v>5</v>
      </c>
      <c r="C130" t="s" s="20">
        <v>284</v>
      </c>
      <c r="D130" t="s" s="20">
        <v>293</v>
      </c>
      <c r="E130" t="s" s="20">
        <v>294</v>
      </c>
      <c r="F130" s="21">
        <v>45.0914</v>
      </c>
      <c r="G130" s="21">
        <v>149.549</v>
      </c>
      <c r="H130" s="21">
        <v>150.005</v>
      </c>
      <c r="I130" s="21">
        <v>6432</v>
      </c>
      <c r="J130" s="21">
        <v>142.644</v>
      </c>
      <c r="K130" s="21">
        <v>36643</v>
      </c>
      <c r="L130" s="21">
        <v>812.639</v>
      </c>
      <c r="M130" s="21">
        <v>295</v>
      </c>
      <c r="N130" s="21">
        <v>-1443</v>
      </c>
      <c r="O130" t="s" s="20">
        <v>20</v>
      </c>
    </row>
    <row r="131" ht="20.05" customHeight="1">
      <c r="A131" s="14">
        <v>123528</v>
      </c>
      <c r="B131" s="19">
        <v>5</v>
      </c>
      <c r="C131" t="s" s="20">
        <v>295</v>
      </c>
      <c r="D131" t="s" s="20">
        <v>296</v>
      </c>
      <c r="E131" t="s" s="20">
        <v>297</v>
      </c>
      <c r="F131" s="21">
        <v>1800.01</v>
      </c>
      <c r="G131" s="21">
        <v>149.542</v>
      </c>
      <c r="H131" s="21">
        <v>149.998</v>
      </c>
      <c r="I131" s="21">
        <v>261622</v>
      </c>
      <c r="J131" s="21">
        <v>145.345</v>
      </c>
      <c r="K131" s="22">
        <v>1433660</v>
      </c>
      <c r="L131" s="21">
        <v>796.47</v>
      </c>
      <c r="M131" s="21">
        <v>295</v>
      </c>
      <c r="N131" s="21">
        <v>-1443</v>
      </c>
      <c r="O131" t="s" s="20">
        <v>20</v>
      </c>
    </row>
    <row r="132" ht="20.05" customHeight="1">
      <c r="A132" s="14">
        <v>123529</v>
      </c>
      <c r="B132" s="19">
        <v>5</v>
      </c>
      <c r="C132" t="s" s="20">
        <v>295</v>
      </c>
      <c r="D132" t="s" s="20">
        <v>298</v>
      </c>
      <c r="E132" t="s" s="20">
        <v>299</v>
      </c>
      <c r="F132" s="21">
        <v>1193.92</v>
      </c>
      <c r="G132" s="21">
        <v>149.9</v>
      </c>
      <c r="H132" s="21">
        <v>150.001</v>
      </c>
      <c r="I132" s="21">
        <v>174341</v>
      </c>
      <c r="J132" s="21">
        <v>146.024</v>
      </c>
      <c r="K132" s="21">
        <v>952552</v>
      </c>
      <c r="L132" s="21">
        <v>797.836</v>
      </c>
      <c r="M132" s="21">
        <v>295</v>
      </c>
      <c r="N132" s="21">
        <v>-1443</v>
      </c>
      <c r="O132" t="s" s="20">
        <v>20</v>
      </c>
    </row>
    <row r="133" ht="20.05" customHeight="1">
      <c r="A133" s="14">
        <v>123530</v>
      </c>
      <c r="B133" s="19">
        <v>5</v>
      </c>
      <c r="C133" t="s" s="20">
        <v>300</v>
      </c>
      <c r="D133" t="s" s="20">
        <v>301</v>
      </c>
      <c r="E133" t="s" s="20">
        <v>302</v>
      </c>
      <c r="F133" s="21">
        <v>600.0119999999999</v>
      </c>
      <c r="G133" s="21">
        <v>153.403</v>
      </c>
      <c r="H133" s="21">
        <v>146.319</v>
      </c>
      <c r="I133" s="21">
        <v>92238</v>
      </c>
      <c r="J133" s="21">
        <v>153.727</v>
      </c>
      <c r="K133" s="21">
        <v>475924</v>
      </c>
      <c r="L133" s="21">
        <v>793.1900000000001</v>
      </c>
      <c r="M133" s="21">
        <v>295</v>
      </c>
      <c r="N133" s="21">
        <v>-1443</v>
      </c>
      <c r="O133" t="s" s="20">
        <v>20</v>
      </c>
    </row>
    <row r="134" ht="20.05" customHeight="1">
      <c r="A134" s="14">
        <v>123531</v>
      </c>
      <c r="B134" s="19">
        <v>5</v>
      </c>
      <c r="C134" t="s" s="20">
        <v>300</v>
      </c>
      <c r="D134" t="s" s="20">
        <v>303</v>
      </c>
      <c r="E134" t="s" s="20">
        <v>304</v>
      </c>
      <c r="F134" s="21">
        <v>590.849</v>
      </c>
      <c r="G134" s="21">
        <v>148.845</v>
      </c>
      <c r="H134" s="21">
        <v>150.003</v>
      </c>
      <c r="I134" s="21">
        <v>90355</v>
      </c>
      <c r="J134" s="21">
        <v>152.924</v>
      </c>
      <c r="K134" s="21">
        <v>467376</v>
      </c>
      <c r="L134" s="21">
        <v>791.024</v>
      </c>
      <c r="M134" s="21">
        <v>295</v>
      </c>
      <c r="N134" s="21">
        <v>-1443</v>
      </c>
      <c r="O134" t="s" s="20">
        <v>20</v>
      </c>
    </row>
    <row r="135" ht="20.05" customHeight="1">
      <c r="A135" s="14">
        <v>123532</v>
      </c>
      <c r="B135" s="19">
        <v>5</v>
      </c>
      <c r="C135" t="s" s="20">
        <v>305</v>
      </c>
      <c r="D135" t="s" s="20">
        <v>306</v>
      </c>
      <c r="E135" t="s" s="20">
        <v>307</v>
      </c>
      <c r="F135" s="21">
        <v>1800.01</v>
      </c>
      <c r="G135" s="21">
        <v>149.242</v>
      </c>
      <c r="H135" s="21">
        <v>150.002</v>
      </c>
      <c r="I135" s="21">
        <v>274553</v>
      </c>
      <c r="J135" s="21">
        <v>152.528</v>
      </c>
      <c r="K135" s="22">
        <v>1433690</v>
      </c>
      <c r="L135" s="21">
        <v>796.491</v>
      </c>
      <c r="M135" s="21">
        <v>295</v>
      </c>
      <c r="N135" s="21">
        <v>-1443</v>
      </c>
      <c r="O135" t="s" s="20">
        <v>20</v>
      </c>
    </row>
    <row r="136" ht="20.05" customHeight="1">
      <c r="A136" s="14">
        <v>123533</v>
      </c>
      <c r="B136" s="19">
        <v>5</v>
      </c>
      <c r="C136" t="s" s="20">
        <v>305</v>
      </c>
      <c r="D136" t="s" s="20">
        <v>308</v>
      </c>
      <c r="E136" t="s" s="20">
        <v>309</v>
      </c>
      <c r="F136" s="21">
        <v>1800.01</v>
      </c>
      <c r="G136" s="21">
        <v>149.912</v>
      </c>
      <c r="H136" s="21">
        <v>150</v>
      </c>
      <c r="I136" s="21">
        <v>275797</v>
      </c>
      <c r="J136" s="21">
        <v>153.22</v>
      </c>
      <c r="K136" s="22">
        <v>1436120</v>
      </c>
      <c r="L136" s="21">
        <v>797.8390000000001</v>
      </c>
      <c r="M136" s="21">
        <v>295</v>
      </c>
      <c r="N136" s="21">
        <v>-1443</v>
      </c>
      <c r="O136" t="s" s="20">
        <v>20</v>
      </c>
    </row>
    <row r="137" ht="20.05" customHeight="1">
      <c r="A137" s="14">
        <v>123534</v>
      </c>
      <c r="B137" s="19">
        <v>5</v>
      </c>
      <c r="C137" t="s" s="20">
        <v>305</v>
      </c>
      <c r="D137" t="s" s="20">
        <v>310</v>
      </c>
      <c r="E137" t="s" s="20">
        <v>311</v>
      </c>
      <c r="F137" s="21">
        <v>214.558</v>
      </c>
      <c r="G137" s="21">
        <v>149.945</v>
      </c>
      <c r="H137" s="21">
        <v>150</v>
      </c>
      <c r="I137" s="21">
        <v>33026</v>
      </c>
      <c r="J137" s="21">
        <v>153.926</v>
      </c>
      <c r="K137" s="21">
        <v>171355</v>
      </c>
      <c r="L137" s="21">
        <v>798.6420000000001</v>
      </c>
      <c r="M137" s="21">
        <v>295</v>
      </c>
      <c r="N137" s="21">
        <v>-1443</v>
      </c>
      <c r="O137" t="s" s="20">
        <v>20</v>
      </c>
    </row>
    <row r="138" ht="20.05" customHeight="1">
      <c r="A138" s="14">
        <v>123535</v>
      </c>
      <c r="B138" s="23">
        <v>5</v>
      </c>
      <c r="C138" t="s" s="24">
        <v>312</v>
      </c>
      <c r="D138" t="s" s="24">
        <v>313</v>
      </c>
      <c r="E138" t="s" s="24">
        <v>314</v>
      </c>
      <c r="F138" s="25">
        <v>1800.01</v>
      </c>
      <c r="G138" s="25">
        <v>164.226</v>
      </c>
      <c r="H138" s="25">
        <v>155.736</v>
      </c>
      <c r="I138" s="26">
        <v>1813680</v>
      </c>
      <c r="J138" s="25">
        <v>1007.59</v>
      </c>
      <c r="K138" s="26">
        <v>1432790</v>
      </c>
      <c r="L138" s="25">
        <v>795.9880000000001</v>
      </c>
      <c r="M138" s="25">
        <v>295</v>
      </c>
      <c r="N138" s="25">
        <v>-1443</v>
      </c>
      <c r="O138" t="s" s="24">
        <v>20</v>
      </c>
    </row>
    <row r="139" ht="20.05" customHeight="1">
      <c r="A139" s="14">
        <v>123536</v>
      </c>
      <c r="B139" s="23">
        <v>5</v>
      </c>
      <c r="C139" t="s" s="24">
        <v>312</v>
      </c>
      <c r="D139" t="s" s="24">
        <v>315</v>
      </c>
      <c r="E139" t="s" s="24">
        <v>316</v>
      </c>
      <c r="F139" s="25">
        <v>561.5</v>
      </c>
      <c r="G139" s="25">
        <v>160.242</v>
      </c>
      <c r="H139" s="25">
        <v>154.75</v>
      </c>
      <c r="I139" s="25">
        <v>565145</v>
      </c>
      <c r="J139" s="25">
        <v>1006.49</v>
      </c>
      <c r="K139" s="25">
        <v>448995</v>
      </c>
      <c r="L139" s="25">
        <v>799.635</v>
      </c>
      <c r="M139" s="25">
        <v>295</v>
      </c>
      <c r="N139" s="25">
        <v>-1443</v>
      </c>
      <c r="O139" t="s" s="24">
        <v>20</v>
      </c>
    </row>
  </sheetData>
  <mergeCells count="1">
    <mergeCell ref="A1:O1"/>
  </mergeCells>
  <pageMargins left="0.5" right="0.5" top="0.5" bottom="0.5" header="0.25" footer="0.25"/>
  <pageSetup firstPageNumber="1" fitToHeight="1" fitToWidth="1" scale="100" useFirstPageNumber="0" orientation="portrait" pageOrder="downThenOver"/>
  <headerFooter>
    <oddFooter>&amp;C&amp;"Helvetica Neue,Regular"&amp;11&amp;K000000&amp;P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O74"/>
  <sheetViews>
    <sheetView workbookViewId="0" showGridLines="0" defaultGridColor="1"/>
  </sheetViews>
  <sheetFormatPr defaultColWidth="8.33333" defaultRowHeight="19.9" customHeight="1" outlineLevelRow="0" outlineLevelCol="0"/>
  <cols>
    <col min="1" max="1" width="11" style="27" customWidth="1"/>
    <col min="2" max="2" width="11" style="27" customWidth="1"/>
    <col min="3" max="3" width="25.8516" style="27" customWidth="1"/>
    <col min="4" max="4" width="16.1719" style="27" customWidth="1"/>
    <col min="5" max="5" width="16.1719" style="27" customWidth="1"/>
    <col min="6" max="6" width="8.5" style="27" customWidth="1"/>
    <col min="7" max="7" width="11.6719" style="27" customWidth="1"/>
    <col min="8" max="8" width="20.5" style="27" customWidth="1"/>
    <col min="9" max="9" width="11.3516" style="27" customWidth="1"/>
    <col min="10" max="10" width="7.67188" style="27" customWidth="1"/>
    <col min="11" max="11" width="11.3516" style="27" customWidth="1"/>
    <col min="12" max="12" width="8.67188" style="27" customWidth="1"/>
    <col min="13" max="13" width="11" style="27" customWidth="1"/>
    <col min="14" max="14" width="5.85156" style="27" customWidth="1"/>
    <col min="15" max="15" width="2" style="27" customWidth="1"/>
    <col min="16" max="256" width="8.35156" style="27" customWidth="1"/>
  </cols>
  <sheetData>
    <row r="1" ht="36.45" customHeight="1">
      <c r="A1" t="s" s="7">
        <v>317</v>
      </c>
      <c r="B1" s="7"/>
      <c r="C1" s="7"/>
      <c r="D1" s="7"/>
      <c r="E1" s="7"/>
      <c r="F1" s="7"/>
      <c r="G1" s="7"/>
      <c r="H1" s="7"/>
      <c r="I1" s="7"/>
      <c r="J1" s="7"/>
      <c r="K1" s="7"/>
      <c r="L1" s="7"/>
      <c r="M1" s="7"/>
      <c r="N1" s="7"/>
      <c r="O1" s="7"/>
    </row>
    <row r="2" ht="20.25" customHeight="1">
      <c r="A2" t="s" s="8">
        <v>6</v>
      </c>
      <c r="B2" t="s" s="8">
        <v>7</v>
      </c>
      <c r="C2" t="s" s="8">
        <v>8</v>
      </c>
      <c r="D2" t="s" s="8">
        <v>9</v>
      </c>
      <c r="E2" t="s" s="8">
        <v>10</v>
      </c>
      <c r="F2" t="s" s="8">
        <v>11</v>
      </c>
      <c r="G2" t="s" s="8">
        <v>12</v>
      </c>
      <c r="H2" t="s" s="8">
        <v>13</v>
      </c>
      <c r="I2" t="s" s="8">
        <v>14</v>
      </c>
      <c r="J2" t="s" s="8">
        <v>15</v>
      </c>
      <c r="K2" t="s" s="8">
        <v>16</v>
      </c>
      <c r="L2" t="s" s="8">
        <v>17</v>
      </c>
      <c r="M2" t="s" s="8">
        <v>18</v>
      </c>
      <c r="N2" t="s" s="8">
        <v>19</v>
      </c>
      <c r="O2" t="s" s="8">
        <v>20</v>
      </c>
    </row>
    <row r="3" ht="20.25" customHeight="1">
      <c r="A3" s="9">
        <v>123400</v>
      </c>
      <c r="B3" s="10">
        <v>5</v>
      </c>
      <c r="C3" t="s" s="11">
        <v>21</v>
      </c>
      <c r="D3" t="s" s="11">
        <v>22</v>
      </c>
      <c r="E3" t="s" s="11">
        <v>23</v>
      </c>
      <c r="F3" s="12">
        <v>1800.01</v>
      </c>
      <c r="G3" s="12">
        <v>296.421</v>
      </c>
      <c r="H3" s="12">
        <v>296.999</v>
      </c>
      <c r="I3" s="13">
        <v>12270100</v>
      </c>
      <c r="J3" s="12">
        <v>6816.7</v>
      </c>
      <c r="K3" s="13">
        <v>1431230</v>
      </c>
      <c r="L3" s="12">
        <v>795.122</v>
      </c>
      <c r="M3" s="12">
        <v>295</v>
      </c>
      <c r="N3" s="12">
        <v>-1443</v>
      </c>
      <c r="O3" t="s" s="11">
        <v>20</v>
      </c>
    </row>
    <row r="4" ht="20.05" customHeight="1">
      <c r="A4" s="14">
        <v>123401</v>
      </c>
      <c r="B4" s="15">
        <v>5</v>
      </c>
      <c r="C4" t="s" s="16">
        <v>21</v>
      </c>
      <c r="D4" t="s" s="16">
        <v>24</v>
      </c>
      <c r="E4" t="s" s="16">
        <v>25</v>
      </c>
      <c r="F4" s="17">
        <v>1800.01</v>
      </c>
      <c r="G4" s="17">
        <v>296.155</v>
      </c>
      <c r="H4" s="17">
        <v>296.998</v>
      </c>
      <c r="I4" s="18">
        <v>12266600</v>
      </c>
      <c r="J4" s="17">
        <v>6814.74</v>
      </c>
      <c r="K4" s="18">
        <v>1431160</v>
      </c>
      <c r="L4" s="17">
        <v>795.083</v>
      </c>
      <c r="M4" s="17">
        <v>295</v>
      </c>
      <c r="N4" s="17">
        <v>-1443</v>
      </c>
      <c r="O4" t="s" s="16">
        <v>20</v>
      </c>
    </row>
    <row r="5" ht="20.05" customHeight="1">
      <c r="A5" s="14">
        <v>123411</v>
      </c>
      <c r="B5" s="19">
        <v>5</v>
      </c>
      <c r="C5" t="s" s="20">
        <v>26</v>
      </c>
      <c r="D5" t="s" s="20">
        <v>45</v>
      </c>
      <c r="E5" t="s" s="20">
        <v>46</v>
      </c>
      <c r="F5" s="21">
        <v>600.0119999999999</v>
      </c>
      <c r="G5" s="21">
        <v>149.847</v>
      </c>
      <c r="H5" s="21">
        <v>150.002</v>
      </c>
      <c r="I5" s="22">
        <v>3864190</v>
      </c>
      <c r="J5" s="21">
        <v>6440.19</v>
      </c>
      <c r="K5" s="21">
        <v>478892</v>
      </c>
      <c r="L5" s="21">
        <v>798.1369999999999</v>
      </c>
      <c r="M5" s="21">
        <v>295</v>
      </c>
      <c r="N5" s="21">
        <v>-1443</v>
      </c>
      <c r="O5" t="s" s="20">
        <v>20</v>
      </c>
    </row>
    <row r="6" ht="20.05" customHeight="1">
      <c r="A6" s="14">
        <v>123412</v>
      </c>
      <c r="B6" s="23">
        <v>5</v>
      </c>
      <c r="C6" t="s" s="24">
        <v>26</v>
      </c>
      <c r="D6" t="s" s="24">
        <v>47</v>
      </c>
      <c r="E6" t="s" s="24">
        <v>48</v>
      </c>
      <c r="F6" s="25">
        <v>600.0119999999999</v>
      </c>
      <c r="G6" s="25">
        <v>149.443</v>
      </c>
      <c r="H6" s="25">
        <v>150</v>
      </c>
      <c r="I6" s="26">
        <v>3859890</v>
      </c>
      <c r="J6" s="25">
        <v>6433.01</v>
      </c>
      <c r="K6" s="25">
        <v>479527</v>
      </c>
      <c r="L6" s="25">
        <v>799.196</v>
      </c>
      <c r="M6" s="25">
        <v>295</v>
      </c>
      <c r="N6" s="25">
        <v>-1443</v>
      </c>
      <c r="O6" t="s" s="24">
        <v>20</v>
      </c>
    </row>
    <row r="7" ht="20.05" customHeight="1">
      <c r="A7" s="14">
        <v>123413</v>
      </c>
      <c r="B7" s="23">
        <v>5</v>
      </c>
      <c r="C7" t="s" s="24">
        <v>26</v>
      </c>
      <c r="D7" t="s" s="24">
        <v>49</v>
      </c>
      <c r="E7" t="s" s="24">
        <v>50</v>
      </c>
      <c r="F7" s="25">
        <v>600.0119999999999</v>
      </c>
      <c r="G7" s="25">
        <v>149.521</v>
      </c>
      <c r="H7" s="25">
        <v>149.999</v>
      </c>
      <c r="I7" s="26">
        <v>3866820</v>
      </c>
      <c r="J7" s="25">
        <v>6444.57</v>
      </c>
      <c r="K7" s="25">
        <v>478856</v>
      </c>
      <c r="L7" s="25">
        <v>798.077</v>
      </c>
      <c r="M7" s="25">
        <v>295</v>
      </c>
      <c r="N7" s="25">
        <v>-1443</v>
      </c>
      <c r="O7" t="s" s="24">
        <v>20</v>
      </c>
    </row>
    <row r="8" ht="20.05" customHeight="1">
      <c r="A8" s="14">
        <v>123414</v>
      </c>
      <c r="B8" s="23">
        <v>5</v>
      </c>
      <c r="C8" t="s" s="24">
        <v>26</v>
      </c>
      <c r="D8" t="s" s="24">
        <v>51</v>
      </c>
      <c r="E8" t="s" s="24">
        <v>52</v>
      </c>
      <c r="F8" s="25">
        <v>600.0119999999999</v>
      </c>
      <c r="G8" s="25">
        <v>149.675</v>
      </c>
      <c r="H8" s="25">
        <v>150.001</v>
      </c>
      <c r="I8" s="26">
        <v>3870250</v>
      </c>
      <c r="J8" s="25">
        <v>6450.29</v>
      </c>
      <c r="K8" s="25">
        <v>479494</v>
      </c>
      <c r="L8" s="25">
        <v>799.141</v>
      </c>
      <c r="M8" s="25">
        <v>295</v>
      </c>
      <c r="N8" s="25">
        <v>-1443</v>
      </c>
      <c r="O8" t="s" s="24">
        <v>20</v>
      </c>
    </row>
    <row r="9" ht="20.05" customHeight="1">
      <c r="A9" s="14">
        <v>123415</v>
      </c>
      <c r="B9" s="23">
        <v>5</v>
      </c>
      <c r="C9" t="s" s="24">
        <v>26</v>
      </c>
      <c r="D9" t="s" s="24">
        <v>53</v>
      </c>
      <c r="E9" t="s" s="24">
        <v>54</v>
      </c>
      <c r="F9" s="25">
        <v>600.0119999999999</v>
      </c>
      <c r="G9" s="25">
        <v>149.804</v>
      </c>
      <c r="H9" s="25">
        <v>149.998</v>
      </c>
      <c r="I9" s="26">
        <v>3867750</v>
      </c>
      <c r="J9" s="25">
        <v>6446.12</v>
      </c>
      <c r="K9" s="25">
        <v>479003</v>
      </c>
      <c r="L9" s="25">
        <v>798.323</v>
      </c>
      <c r="M9" s="25">
        <v>295</v>
      </c>
      <c r="N9" s="25">
        <v>-1443</v>
      </c>
      <c r="O9" t="s" s="24">
        <v>20</v>
      </c>
    </row>
    <row r="10" ht="20.05" customHeight="1">
      <c r="A10" s="14">
        <v>123416</v>
      </c>
      <c r="B10" s="23">
        <v>5</v>
      </c>
      <c r="C10" t="s" s="24">
        <v>26</v>
      </c>
      <c r="D10" t="s" s="24">
        <v>55</v>
      </c>
      <c r="E10" t="s" s="24">
        <v>56</v>
      </c>
      <c r="F10" s="25">
        <v>162.026</v>
      </c>
      <c r="G10" s="25">
        <v>149.835</v>
      </c>
      <c r="H10" s="25">
        <v>149.998</v>
      </c>
      <c r="I10" s="26">
        <v>1043370</v>
      </c>
      <c r="J10" s="25">
        <v>6439.54</v>
      </c>
      <c r="K10" s="25">
        <v>128667</v>
      </c>
      <c r="L10" s="25">
        <v>794.116</v>
      </c>
      <c r="M10" s="25">
        <v>295</v>
      </c>
      <c r="N10" s="25">
        <v>-1443</v>
      </c>
      <c r="O10" t="s" s="24">
        <v>20</v>
      </c>
    </row>
    <row r="11" ht="20.05" customHeight="1">
      <c r="A11" s="14">
        <v>123417</v>
      </c>
      <c r="B11" s="23">
        <v>5</v>
      </c>
      <c r="C11" t="s" s="24">
        <v>57</v>
      </c>
      <c r="D11" t="s" s="24">
        <v>58</v>
      </c>
      <c r="E11" t="s" s="24">
        <v>59</v>
      </c>
      <c r="F11" s="25">
        <v>1800.01</v>
      </c>
      <c r="G11" s="25">
        <v>149.99</v>
      </c>
      <c r="H11" s="25">
        <v>149.998</v>
      </c>
      <c r="I11" s="26">
        <v>11606800</v>
      </c>
      <c r="J11" s="25">
        <v>6448.17</v>
      </c>
      <c r="K11" s="26">
        <v>1434880</v>
      </c>
      <c r="L11" s="25">
        <v>797.152</v>
      </c>
      <c r="M11" s="25">
        <v>295</v>
      </c>
      <c r="N11" s="25">
        <v>-1443</v>
      </c>
      <c r="O11" t="s" s="24">
        <v>20</v>
      </c>
    </row>
    <row r="12" ht="20.05" customHeight="1">
      <c r="A12" s="14">
        <v>123418</v>
      </c>
      <c r="B12" s="23">
        <v>5</v>
      </c>
      <c r="C12" t="s" s="24">
        <v>57</v>
      </c>
      <c r="D12" t="s" s="24">
        <v>60</v>
      </c>
      <c r="E12" t="s" s="24">
        <v>61</v>
      </c>
      <c r="F12" s="25">
        <v>1800.01</v>
      </c>
      <c r="G12" s="25">
        <v>150.033</v>
      </c>
      <c r="H12" s="25">
        <v>150.004</v>
      </c>
      <c r="I12" s="26">
        <v>11617700</v>
      </c>
      <c r="J12" s="25">
        <v>6454.26</v>
      </c>
      <c r="K12" s="26">
        <v>1437030</v>
      </c>
      <c r="L12" s="25">
        <v>798.347</v>
      </c>
      <c r="M12" s="25">
        <v>295</v>
      </c>
      <c r="N12" s="25">
        <v>-1443</v>
      </c>
      <c r="O12" t="s" s="24">
        <v>20</v>
      </c>
    </row>
    <row r="13" ht="20.05" customHeight="1">
      <c r="A13" s="14">
        <v>123419</v>
      </c>
      <c r="B13" s="23">
        <v>5</v>
      </c>
      <c r="C13" t="s" s="24">
        <v>57</v>
      </c>
      <c r="D13" t="s" s="24">
        <v>62</v>
      </c>
      <c r="E13" t="s" s="24">
        <v>63</v>
      </c>
      <c r="F13" s="25">
        <v>1800.01</v>
      </c>
      <c r="G13" s="25">
        <v>150.049</v>
      </c>
      <c r="H13" s="25">
        <v>150</v>
      </c>
      <c r="I13" s="26">
        <v>11612200</v>
      </c>
      <c r="J13" s="25">
        <v>6451.17</v>
      </c>
      <c r="K13" s="26">
        <v>1432230</v>
      </c>
      <c r="L13" s="25">
        <v>795.681</v>
      </c>
      <c r="M13" s="25">
        <v>295</v>
      </c>
      <c r="N13" s="25">
        <v>-1443</v>
      </c>
      <c r="O13" t="s" s="24">
        <v>20</v>
      </c>
    </row>
    <row r="14" ht="20.05" customHeight="1">
      <c r="A14" s="14">
        <v>123420</v>
      </c>
      <c r="B14" s="23">
        <v>5</v>
      </c>
      <c r="C14" t="s" s="24">
        <v>57</v>
      </c>
      <c r="D14" t="s" s="24">
        <v>64</v>
      </c>
      <c r="E14" t="s" s="24">
        <v>65</v>
      </c>
      <c r="F14" s="25">
        <v>1800.01</v>
      </c>
      <c r="G14" s="25">
        <v>150.057</v>
      </c>
      <c r="H14" s="25">
        <v>150.001</v>
      </c>
      <c r="I14" s="26">
        <v>11618100</v>
      </c>
      <c r="J14" s="25">
        <v>6454.46</v>
      </c>
      <c r="K14" s="26">
        <v>1435520</v>
      </c>
      <c r="L14" s="25">
        <v>797.509</v>
      </c>
      <c r="M14" s="25">
        <v>295</v>
      </c>
      <c r="N14" s="25">
        <v>-1443</v>
      </c>
      <c r="O14" t="s" s="24">
        <v>20</v>
      </c>
    </row>
    <row r="15" ht="20.05" customHeight="1">
      <c r="A15" s="14">
        <v>123421</v>
      </c>
      <c r="B15" s="23">
        <v>5</v>
      </c>
      <c r="C15" t="s" s="24">
        <v>57</v>
      </c>
      <c r="D15" t="s" s="24">
        <v>66</v>
      </c>
      <c r="E15" t="s" s="24">
        <v>67</v>
      </c>
      <c r="F15" s="25">
        <v>1800.01</v>
      </c>
      <c r="G15" s="25">
        <v>150.067</v>
      </c>
      <c r="H15" s="25">
        <v>150.002</v>
      </c>
      <c r="I15" s="26">
        <v>11620600</v>
      </c>
      <c r="J15" s="25">
        <v>6455.86</v>
      </c>
      <c r="K15" s="26">
        <v>1433510</v>
      </c>
      <c r="L15" s="25">
        <v>796.389</v>
      </c>
      <c r="M15" s="25">
        <v>295</v>
      </c>
      <c r="N15" s="25">
        <v>-1443</v>
      </c>
      <c r="O15" t="s" s="24">
        <v>20</v>
      </c>
    </row>
    <row r="16" ht="20.05" customHeight="1">
      <c r="A16" s="14">
        <v>123422</v>
      </c>
      <c r="B16" s="23">
        <v>5</v>
      </c>
      <c r="C16" t="s" s="24">
        <v>57</v>
      </c>
      <c r="D16" t="s" s="24">
        <v>68</v>
      </c>
      <c r="E16" t="s" s="24">
        <v>69</v>
      </c>
      <c r="F16" s="25">
        <v>1259.84</v>
      </c>
      <c r="G16" s="25">
        <v>150.072</v>
      </c>
      <c r="H16" s="25">
        <v>150.002</v>
      </c>
      <c r="I16" s="26">
        <v>8133970</v>
      </c>
      <c r="J16" s="25">
        <v>6456.35</v>
      </c>
      <c r="K16" s="26">
        <v>1004720</v>
      </c>
      <c r="L16" s="25">
        <v>797.494</v>
      </c>
      <c r="M16" s="25">
        <v>295</v>
      </c>
      <c r="N16" s="25">
        <v>-1443</v>
      </c>
      <c r="O16" t="s" s="24">
        <v>20</v>
      </c>
    </row>
    <row r="17" ht="20.05" customHeight="1">
      <c r="A17" s="14">
        <v>123438</v>
      </c>
      <c r="B17" s="15">
        <v>5</v>
      </c>
      <c r="C17" t="s" s="16">
        <v>83</v>
      </c>
      <c r="D17" t="s" s="16">
        <v>102</v>
      </c>
      <c r="E17" t="s" s="16">
        <v>103</v>
      </c>
      <c r="F17" s="17">
        <v>600.0119999999999</v>
      </c>
      <c r="G17" s="17">
        <v>149.581</v>
      </c>
      <c r="H17" s="17">
        <v>150.002</v>
      </c>
      <c r="I17" s="18">
        <v>1290010</v>
      </c>
      <c r="J17" s="17">
        <v>2149.97</v>
      </c>
      <c r="K17" s="17">
        <v>475266</v>
      </c>
      <c r="L17" s="17">
        <v>792.0940000000001</v>
      </c>
      <c r="M17" s="17">
        <v>295</v>
      </c>
      <c r="N17" s="17">
        <v>-1443</v>
      </c>
      <c r="O17" t="s" s="16">
        <v>20</v>
      </c>
    </row>
    <row r="18" ht="20.05" customHeight="1">
      <c r="A18" s="14">
        <v>123439</v>
      </c>
      <c r="B18" s="15">
        <v>5</v>
      </c>
      <c r="C18" t="s" s="16">
        <v>104</v>
      </c>
      <c r="D18" t="s" s="16">
        <v>105</v>
      </c>
      <c r="E18" t="s" s="16">
        <v>106</v>
      </c>
      <c r="F18" s="17">
        <v>1800.01</v>
      </c>
      <c r="G18" s="17">
        <v>149.766</v>
      </c>
      <c r="H18" s="17">
        <v>150</v>
      </c>
      <c r="I18" s="18">
        <v>3876430</v>
      </c>
      <c r="J18" s="17">
        <v>2153.56</v>
      </c>
      <c r="K18" s="18">
        <v>1434980</v>
      </c>
      <c r="L18" s="17">
        <v>797.2089999999999</v>
      </c>
      <c r="M18" s="17">
        <v>295</v>
      </c>
      <c r="N18" s="17">
        <v>-1443</v>
      </c>
      <c r="O18" t="s" s="16">
        <v>20</v>
      </c>
    </row>
    <row r="19" ht="20.05" customHeight="1">
      <c r="A19" s="14">
        <v>123440</v>
      </c>
      <c r="B19" s="15">
        <v>5</v>
      </c>
      <c r="C19" t="s" s="16">
        <v>104</v>
      </c>
      <c r="D19" t="s" s="16">
        <v>107</v>
      </c>
      <c r="E19" t="s" s="16">
        <v>108</v>
      </c>
      <c r="F19" s="17">
        <v>1800.01</v>
      </c>
      <c r="G19" s="17">
        <v>149.98</v>
      </c>
      <c r="H19" s="17">
        <v>150.004</v>
      </c>
      <c r="I19" s="18">
        <v>3875880</v>
      </c>
      <c r="J19" s="17">
        <v>2153.25</v>
      </c>
      <c r="K19" s="18">
        <v>1435220</v>
      </c>
      <c r="L19" s="17">
        <v>797.338</v>
      </c>
      <c r="M19" s="17">
        <v>295</v>
      </c>
      <c r="N19" s="17">
        <v>-1443</v>
      </c>
      <c r="O19" t="s" s="16">
        <v>20</v>
      </c>
    </row>
    <row r="20" ht="20.05" customHeight="1">
      <c r="A20" s="14">
        <v>123441</v>
      </c>
      <c r="B20" s="15">
        <v>5</v>
      </c>
      <c r="C20" t="s" s="16">
        <v>104</v>
      </c>
      <c r="D20" t="s" s="16">
        <v>109</v>
      </c>
      <c r="E20" t="s" s="16">
        <v>110</v>
      </c>
      <c r="F20" s="17">
        <v>1800.01</v>
      </c>
      <c r="G20" s="17">
        <v>150.037</v>
      </c>
      <c r="H20" s="17">
        <v>150</v>
      </c>
      <c r="I20" s="18">
        <v>3877500</v>
      </c>
      <c r="J20" s="17">
        <v>2154.15</v>
      </c>
      <c r="K20" s="18">
        <v>1435270</v>
      </c>
      <c r="L20" s="17">
        <v>797.3680000000001</v>
      </c>
      <c r="M20" s="17">
        <v>295</v>
      </c>
      <c r="N20" s="17">
        <v>-1443</v>
      </c>
      <c r="O20" t="s" s="16">
        <v>20</v>
      </c>
    </row>
    <row r="21" ht="20.05" customHeight="1">
      <c r="A21" s="14">
        <v>123442</v>
      </c>
      <c r="B21" s="15">
        <v>5</v>
      </c>
      <c r="C21" t="s" s="16">
        <v>104</v>
      </c>
      <c r="D21" t="s" s="16">
        <v>111</v>
      </c>
      <c r="E21" t="s" s="16">
        <v>112</v>
      </c>
      <c r="F21" s="17">
        <v>1800.01</v>
      </c>
      <c r="G21" s="17">
        <v>150.054</v>
      </c>
      <c r="H21" s="17">
        <v>149.996</v>
      </c>
      <c r="I21" s="18">
        <v>3656880</v>
      </c>
      <c r="J21" s="17">
        <v>2031.59</v>
      </c>
      <c r="K21" s="18">
        <v>1355430</v>
      </c>
      <c r="L21" s="17">
        <v>753.013</v>
      </c>
      <c r="M21" s="17">
        <v>295</v>
      </c>
      <c r="N21" s="17">
        <v>-1443</v>
      </c>
      <c r="O21" t="s" s="16">
        <v>20</v>
      </c>
    </row>
    <row r="22" ht="20.05" customHeight="1">
      <c r="A22" s="14">
        <v>123443</v>
      </c>
      <c r="B22" s="15">
        <v>5</v>
      </c>
      <c r="C22" t="s" s="16">
        <v>104</v>
      </c>
      <c r="D22" t="s" s="16">
        <v>113</v>
      </c>
      <c r="E22" t="s" s="16">
        <v>114</v>
      </c>
      <c r="F22" s="17">
        <v>1800.01</v>
      </c>
      <c r="G22" s="17">
        <v>150.058</v>
      </c>
      <c r="H22" s="17">
        <v>149.999</v>
      </c>
      <c r="I22" s="18">
        <v>3876550</v>
      </c>
      <c r="J22" s="17">
        <v>2153.63</v>
      </c>
      <c r="K22" s="18">
        <v>1438290</v>
      </c>
      <c r="L22" s="17">
        <v>799.045</v>
      </c>
      <c r="M22" s="17">
        <v>295</v>
      </c>
      <c r="N22" s="17">
        <v>-1443</v>
      </c>
      <c r="O22" t="s" s="16">
        <v>20</v>
      </c>
    </row>
    <row r="23" ht="20.05" customHeight="1">
      <c r="A23" s="14">
        <v>123444</v>
      </c>
      <c r="B23" s="15">
        <v>5</v>
      </c>
      <c r="C23" t="s" s="16">
        <v>104</v>
      </c>
      <c r="D23" t="s" s="16">
        <v>115</v>
      </c>
      <c r="E23" t="s" s="16">
        <v>116</v>
      </c>
      <c r="F23" s="17">
        <v>1800.01</v>
      </c>
      <c r="G23" s="17">
        <v>150.066</v>
      </c>
      <c r="H23" s="17">
        <v>150</v>
      </c>
      <c r="I23" s="18">
        <v>3879150</v>
      </c>
      <c r="J23" s="17">
        <v>2155.07</v>
      </c>
      <c r="K23" s="18">
        <v>1435000</v>
      </c>
      <c r="L23" s="17">
        <v>797.216</v>
      </c>
      <c r="M23" s="17">
        <v>295</v>
      </c>
      <c r="N23" s="17">
        <v>-1443</v>
      </c>
      <c r="O23" t="s" s="16">
        <v>20</v>
      </c>
    </row>
    <row r="24" ht="20.05" customHeight="1">
      <c r="A24" s="14">
        <v>123445</v>
      </c>
      <c r="B24" s="15">
        <v>5</v>
      </c>
      <c r="C24" t="s" s="16">
        <v>104</v>
      </c>
      <c r="D24" t="s" s="16">
        <v>117</v>
      </c>
      <c r="E24" t="s" s="16">
        <v>118</v>
      </c>
      <c r="F24" s="17">
        <v>1800.01</v>
      </c>
      <c r="G24" s="17">
        <v>150.068</v>
      </c>
      <c r="H24" s="17">
        <v>150</v>
      </c>
      <c r="I24" s="18">
        <v>3876450</v>
      </c>
      <c r="J24" s="17">
        <v>2153.57</v>
      </c>
      <c r="K24" s="18">
        <v>1437080</v>
      </c>
      <c r="L24" s="17">
        <v>798.375</v>
      </c>
      <c r="M24" s="17">
        <v>295</v>
      </c>
      <c r="N24" s="17">
        <v>-1443</v>
      </c>
      <c r="O24" t="s" s="16">
        <v>20</v>
      </c>
    </row>
    <row r="25" ht="20.05" customHeight="1">
      <c r="A25" s="14">
        <v>123446</v>
      </c>
      <c r="B25" s="15">
        <v>5</v>
      </c>
      <c r="C25" t="s" s="16">
        <v>104</v>
      </c>
      <c r="D25" t="s" s="16">
        <v>119</v>
      </c>
      <c r="E25" t="s" s="16">
        <v>120</v>
      </c>
      <c r="F25" s="17">
        <v>1800.01</v>
      </c>
      <c r="G25" s="17">
        <v>150.072</v>
      </c>
      <c r="H25" s="17">
        <v>149.997</v>
      </c>
      <c r="I25" s="18">
        <v>3876860</v>
      </c>
      <c r="J25" s="17">
        <v>2153.8</v>
      </c>
      <c r="K25" s="18">
        <v>1438670</v>
      </c>
      <c r="L25" s="17">
        <v>799.259</v>
      </c>
      <c r="M25" s="17">
        <v>295</v>
      </c>
      <c r="N25" s="17">
        <v>-1443</v>
      </c>
      <c r="O25" t="s" s="16">
        <v>20</v>
      </c>
    </row>
    <row r="26" ht="20.05" customHeight="1">
      <c r="A26" s="14">
        <v>123447</v>
      </c>
      <c r="B26" s="15">
        <v>5</v>
      </c>
      <c r="C26" t="s" s="16">
        <v>104</v>
      </c>
      <c r="D26" t="s" s="16">
        <v>121</v>
      </c>
      <c r="E26" t="s" s="16">
        <v>122</v>
      </c>
      <c r="F26" s="17">
        <v>1800.01</v>
      </c>
      <c r="G26" s="17">
        <v>150.073</v>
      </c>
      <c r="H26" s="17">
        <v>150.001</v>
      </c>
      <c r="I26" s="18">
        <v>3879180</v>
      </c>
      <c r="J26" s="17">
        <v>2155.09</v>
      </c>
      <c r="K26" s="18">
        <v>1436400</v>
      </c>
      <c r="L26" s="17">
        <v>797.9930000000001</v>
      </c>
      <c r="M26" s="17">
        <v>295</v>
      </c>
      <c r="N26" s="17">
        <v>-1443</v>
      </c>
      <c r="O26" t="s" s="16">
        <v>20</v>
      </c>
    </row>
    <row r="27" ht="20.05" customHeight="1">
      <c r="A27" s="14">
        <v>123448</v>
      </c>
      <c r="B27" s="15">
        <v>5</v>
      </c>
      <c r="C27" t="s" s="16">
        <v>104</v>
      </c>
      <c r="D27" t="s" s="16">
        <v>123</v>
      </c>
      <c r="E27" t="s" s="16">
        <v>124</v>
      </c>
      <c r="F27" s="17">
        <v>1800.01</v>
      </c>
      <c r="G27" s="17">
        <v>150.076</v>
      </c>
      <c r="H27" s="17">
        <v>150</v>
      </c>
      <c r="I27" s="18">
        <v>3876760</v>
      </c>
      <c r="J27" s="17">
        <v>2153.74</v>
      </c>
      <c r="K27" s="18">
        <v>1434240</v>
      </c>
      <c r="L27" s="17">
        <v>796.798</v>
      </c>
      <c r="M27" s="17">
        <v>295</v>
      </c>
      <c r="N27" s="17">
        <v>-1443</v>
      </c>
      <c r="O27" t="s" s="16">
        <v>20</v>
      </c>
    </row>
    <row r="28" ht="20.05" customHeight="1">
      <c r="A28" s="14">
        <v>123449</v>
      </c>
      <c r="B28" s="15">
        <v>5</v>
      </c>
      <c r="C28" t="s" s="16">
        <v>104</v>
      </c>
      <c r="D28" t="s" s="16">
        <v>125</v>
      </c>
      <c r="E28" t="s" s="16">
        <v>126</v>
      </c>
      <c r="F28" s="17">
        <v>1800.01</v>
      </c>
      <c r="G28" s="17">
        <v>150.077</v>
      </c>
      <c r="H28" s="17">
        <v>150.001</v>
      </c>
      <c r="I28" s="18">
        <v>3880680</v>
      </c>
      <c r="J28" s="17">
        <v>2155.92</v>
      </c>
      <c r="K28" s="18">
        <v>1439460</v>
      </c>
      <c r="L28" s="17">
        <v>799.693</v>
      </c>
      <c r="M28" s="17">
        <v>295</v>
      </c>
      <c r="N28" s="17">
        <v>-1443</v>
      </c>
      <c r="O28" t="s" s="16">
        <v>20</v>
      </c>
    </row>
    <row r="29" ht="20.05" customHeight="1">
      <c r="A29" s="14">
        <v>123450</v>
      </c>
      <c r="B29" s="15">
        <v>5</v>
      </c>
      <c r="C29" t="s" s="16">
        <v>104</v>
      </c>
      <c r="D29" t="s" s="16">
        <v>127</v>
      </c>
      <c r="E29" t="s" s="16">
        <v>128</v>
      </c>
      <c r="F29" s="17">
        <v>1800.01</v>
      </c>
      <c r="G29" s="17">
        <v>150.075</v>
      </c>
      <c r="H29" s="17">
        <v>150.001</v>
      </c>
      <c r="I29" s="18">
        <v>3881820</v>
      </c>
      <c r="J29" s="17">
        <v>2156.55</v>
      </c>
      <c r="K29" s="18">
        <v>1433390</v>
      </c>
      <c r="L29" s="17">
        <v>796.324</v>
      </c>
      <c r="M29" s="17">
        <v>295</v>
      </c>
      <c r="N29" s="17">
        <v>-1443</v>
      </c>
      <c r="O29" t="s" s="16">
        <v>20</v>
      </c>
    </row>
    <row r="30" ht="20.05" customHeight="1">
      <c r="A30" s="14">
        <v>123451</v>
      </c>
      <c r="B30" s="15">
        <v>5</v>
      </c>
      <c r="C30" t="s" s="16">
        <v>104</v>
      </c>
      <c r="D30" t="s" s="16">
        <v>129</v>
      </c>
      <c r="E30" t="s" s="16">
        <v>130</v>
      </c>
      <c r="F30" s="17">
        <v>1800.01</v>
      </c>
      <c r="G30" s="17">
        <v>150.078</v>
      </c>
      <c r="H30" s="17">
        <v>150</v>
      </c>
      <c r="I30" s="18">
        <v>3882500</v>
      </c>
      <c r="J30" s="17">
        <v>2156.93</v>
      </c>
      <c r="K30" s="18">
        <v>1438200</v>
      </c>
      <c r="L30" s="17">
        <v>798.998</v>
      </c>
      <c r="M30" s="17">
        <v>295</v>
      </c>
      <c r="N30" s="17">
        <v>-1443</v>
      </c>
      <c r="O30" t="s" s="16">
        <v>20</v>
      </c>
    </row>
    <row r="31" ht="20.05" customHeight="1">
      <c r="A31" s="14">
        <v>123452</v>
      </c>
      <c r="B31" s="15">
        <v>5</v>
      </c>
      <c r="C31" t="s" s="16">
        <v>104</v>
      </c>
      <c r="D31" t="s" s="16">
        <v>131</v>
      </c>
      <c r="E31" t="s" s="16">
        <v>132</v>
      </c>
      <c r="F31" s="17">
        <v>1800.01</v>
      </c>
      <c r="G31" s="17">
        <v>150.078</v>
      </c>
      <c r="H31" s="17">
        <v>149.999</v>
      </c>
      <c r="I31" s="18">
        <v>3879130</v>
      </c>
      <c r="J31" s="17">
        <v>2155.06</v>
      </c>
      <c r="K31" s="18">
        <v>1440150</v>
      </c>
      <c r="L31" s="17">
        <v>800.078</v>
      </c>
      <c r="M31" s="17">
        <v>295</v>
      </c>
      <c r="N31" s="17">
        <v>-1443</v>
      </c>
      <c r="O31" t="s" s="16">
        <v>20</v>
      </c>
    </row>
    <row r="32" ht="20.05" customHeight="1">
      <c r="A32" s="14">
        <v>123453</v>
      </c>
      <c r="B32" s="15">
        <v>5</v>
      </c>
      <c r="C32" t="s" s="16">
        <v>104</v>
      </c>
      <c r="D32" t="s" s="16">
        <v>133</v>
      </c>
      <c r="E32" t="s" s="16">
        <v>134</v>
      </c>
      <c r="F32" s="17">
        <v>1800.01</v>
      </c>
      <c r="G32" s="17">
        <v>150.081</v>
      </c>
      <c r="H32" s="17">
        <v>149.999</v>
      </c>
      <c r="I32" s="18">
        <v>3880660</v>
      </c>
      <c r="J32" s="17">
        <v>2155.91</v>
      </c>
      <c r="K32" s="18">
        <v>1433580</v>
      </c>
      <c r="L32" s="17">
        <v>796.428</v>
      </c>
      <c r="M32" s="17">
        <v>295</v>
      </c>
      <c r="N32" s="17">
        <v>-1443</v>
      </c>
      <c r="O32" t="s" s="16">
        <v>20</v>
      </c>
    </row>
    <row r="33" ht="20.05" customHeight="1">
      <c r="A33" s="14">
        <v>123454</v>
      </c>
      <c r="B33" s="15">
        <v>5</v>
      </c>
      <c r="C33" t="s" s="16">
        <v>104</v>
      </c>
      <c r="D33" t="s" s="16">
        <v>135</v>
      </c>
      <c r="E33" t="s" s="16">
        <v>136</v>
      </c>
      <c r="F33" s="17">
        <v>1800.01</v>
      </c>
      <c r="G33" s="17">
        <v>150.078</v>
      </c>
      <c r="H33" s="17">
        <v>150</v>
      </c>
      <c r="I33" s="18">
        <v>3880770</v>
      </c>
      <c r="J33" s="17">
        <v>2155.97</v>
      </c>
      <c r="K33" s="18">
        <v>1439270</v>
      </c>
      <c r="L33" s="17">
        <v>799.5890000000001</v>
      </c>
      <c r="M33" s="17">
        <v>295</v>
      </c>
      <c r="N33" s="17">
        <v>-1443</v>
      </c>
      <c r="O33" t="s" s="16">
        <v>20</v>
      </c>
    </row>
    <row r="34" ht="20.05" customHeight="1">
      <c r="A34" s="14">
        <v>123455</v>
      </c>
      <c r="B34" s="15">
        <v>5</v>
      </c>
      <c r="C34" t="s" s="16">
        <v>104</v>
      </c>
      <c r="D34" t="s" s="16">
        <v>137</v>
      </c>
      <c r="E34" t="s" s="16">
        <v>138</v>
      </c>
      <c r="F34" s="17">
        <v>1800.01</v>
      </c>
      <c r="G34" s="17">
        <v>150.076</v>
      </c>
      <c r="H34" s="17">
        <v>150.001</v>
      </c>
      <c r="I34" s="18">
        <v>3881500</v>
      </c>
      <c r="J34" s="17">
        <v>2156.37</v>
      </c>
      <c r="K34" s="18">
        <v>1438280</v>
      </c>
      <c r="L34" s="17">
        <v>799.0410000000001</v>
      </c>
      <c r="M34" s="17">
        <v>295</v>
      </c>
      <c r="N34" s="17">
        <v>-1443</v>
      </c>
      <c r="O34" t="s" s="16">
        <v>20</v>
      </c>
    </row>
    <row r="35" ht="20.05" customHeight="1">
      <c r="A35" s="14">
        <v>123456</v>
      </c>
      <c r="B35" s="15">
        <v>5</v>
      </c>
      <c r="C35" t="s" s="16">
        <v>104</v>
      </c>
      <c r="D35" t="s" s="16">
        <v>139</v>
      </c>
      <c r="E35" t="s" s="16">
        <v>140</v>
      </c>
      <c r="F35" s="17">
        <v>1800.01</v>
      </c>
      <c r="G35" s="17">
        <v>150.078</v>
      </c>
      <c r="H35" s="17">
        <v>150.001</v>
      </c>
      <c r="I35" s="18">
        <v>3881500</v>
      </c>
      <c r="J35" s="17">
        <v>2156.38</v>
      </c>
      <c r="K35" s="18">
        <v>1433290</v>
      </c>
      <c r="L35" s="17">
        <v>796.269</v>
      </c>
      <c r="M35" s="17">
        <v>295</v>
      </c>
      <c r="N35" s="17">
        <v>-1443</v>
      </c>
      <c r="O35" t="s" s="16">
        <v>20</v>
      </c>
    </row>
    <row r="36" ht="20.05" customHeight="1">
      <c r="A36" s="14">
        <v>123459</v>
      </c>
      <c r="B36" s="19">
        <v>5</v>
      </c>
      <c r="C36" t="s" s="20">
        <v>141</v>
      </c>
      <c r="D36" t="s" s="20">
        <v>146</v>
      </c>
      <c r="E36" t="s" s="20">
        <v>147</v>
      </c>
      <c r="F36" s="21">
        <v>600.0119999999999</v>
      </c>
      <c r="G36" s="21">
        <v>150.196</v>
      </c>
      <c r="H36" s="21">
        <v>150.004</v>
      </c>
      <c r="I36" s="21">
        <v>94520</v>
      </c>
      <c r="J36" s="21">
        <v>157.53</v>
      </c>
      <c r="K36" s="21">
        <v>481164</v>
      </c>
      <c r="L36" s="21">
        <v>801.924</v>
      </c>
      <c r="M36" s="21">
        <v>295</v>
      </c>
      <c r="N36" s="21">
        <v>-1443</v>
      </c>
      <c r="O36" t="s" s="20">
        <v>20</v>
      </c>
    </row>
    <row r="37" ht="20.05" customHeight="1">
      <c r="A37" s="14">
        <v>123460</v>
      </c>
      <c r="B37" s="23">
        <v>5</v>
      </c>
      <c r="C37" t="s" s="24">
        <v>141</v>
      </c>
      <c r="D37" t="s" s="24">
        <v>148</v>
      </c>
      <c r="E37" t="s" s="24">
        <v>149</v>
      </c>
      <c r="F37" s="25">
        <v>65.982</v>
      </c>
      <c r="G37" s="25">
        <v>149.924</v>
      </c>
      <c r="H37" s="25">
        <v>150.004</v>
      </c>
      <c r="I37" s="25">
        <v>10394</v>
      </c>
      <c r="J37" s="25">
        <v>157.528</v>
      </c>
      <c r="K37" s="25">
        <v>52941</v>
      </c>
      <c r="L37" s="25">
        <v>802.355</v>
      </c>
      <c r="M37" s="25">
        <v>295</v>
      </c>
      <c r="N37" s="25">
        <v>-1443</v>
      </c>
      <c r="O37" t="s" s="24">
        <v>20</v>
      </c>
    </row>
    <row r="38" ht="20.05" customHeight="1">
      <c r="A38" s="14">
        <v>123461</v>
      </c>
      <c r="B38" s="23">
        <v>5</v>
      </c>
      <c r="C38" t="s" s="24">
        <v>150</v>
      </c>
      <c r="D38" t="s" s="24">
        <v>151</v>
      </c>
      <c r="E38" t="s" s="24">
        <v>152</v>
      </c>
      <c r="F38" s="25">
        <v>1800.01</v>
      </c>
      <c r="G38" s="25">
        <v>149.62</v>
      </c>
      <c r="H38" s="25">
        <v>150</v>
      </c>
      <c r="I38" s="25">
        <v>282721</v>
      </c>
      <c r="J38" s="25">
        <v>157.066</v>
      </c>
      <c r="K38" s="26">
        <v>1439270</v>
      </c>
      <c r="L38" s="25">
        <v>799.587</v>
      </c>
      <c r="M38" s="25">
        <v>295</v>
      </c>
      <c r="N38" s="25">
        <v>-1443</v>
      </c>
      <c r="O38" t="s" s="24">
        <v>20</v>
      </c>
    </row>
    <row r="39" ht="20.05" customHeight="1">
      <c r="A39" s="14">
        <v>123462</v>
      </c>
      <c r="B39" s="23">
        <v>5</v>
      </c>
      <c r="C39" t="s" s="24">
        <v>150</v>
      </c>
      <c r="D39" t="s" s="24">
        <v>153</v>
      </c>
      <c r="E39" t="s" s="24">
        <v>154</v>
      </c>
      <c r="F39" s="25">
        <v>1800.01</v>
      </c>
      <c r="G39" s="25">
        <v>149.993</v>
      </c>
      <c r="H39" s="25">
        <v>149.999</v>
      </c>
      <c r="I39" s="25">
        <v>280921</v>
      </c>
      <c r="J39" s="25">
        <v>156.066</v>
      </c>
      <c r="K39" s="26">
        <v>1237000</v>
      </c>
      <c r="L39" s="25">
        <v>799.164</v>
      </c>
      <c r="M39" s="25">
        <v>295</v>
      </c>
      <c r="N39" s="25">
        <v>-1443</v>
      </c>
      <c r="O39" t="s" s="24">
        <v>20</v>
      </c>
    </row>
    <row r="40" ht="20.05" customHeight="1">
      <c r="A40" s="14">
        <v>123463</v>
      </c>
      <c r="B40" s="23">
        <v>5</v>
      </c>
      <c r="C40" t="s" s="24">
        <v>150</v>
      </c>
      <c r="D40" t="s" s="24">
        <v>155</v>
      </c>
      <c r="E40" t="s" s="24">
        <v>156</v>
      </c>
      <c r="F40" s="25">
        <v>1366.02</v>
      </c>
      <c r="G40" s="25">
        <v>150.365</v>
      </c>
      <c r="H40" s="25">
        <v>150</v>
      </c>
      <c r="I40" s="25">
        <v>212832</v>
      </c>
      <c r="J40" s="25">
        <v>155.805</v>
      </c>
      <c r="K40" s="26">
        <v>1092010</v>
      </c>
      <c r="L40" s="25">
        <v>799.415</v>
      </c>
      <c r="M40" s="25">
        <v>295</v>
      </c>
      <c r="N40" s="25">
        <v>-1443</v>
      </c>
      <c r="O40" t="s" s="24">
        <v>20</v>
      </c>
    </row>
    <row r="41" ht="20.05" customHeight="1">
      <c r="A41" s="14">
        <v>123467</v>
      </c>
      <c r="B41" s="15">
        <v>5</v>
      </c>
      <c r="C41" t="s" s="16">
        <v>157</v>
      </c>
      <c r="D41" t="s" s="16">
        <v>164</v>
      </c>
      <c r="E41" t="s" s="16">
        <v>165</v>
      </c>
      <c r="F41" s="17">
        <v>47.1919</v>
      </c>
      <c r="G41" s="17">
        <v>149.933</v>
      </c>
      <c r="H41" s="17">
        <v>150.005</v>
      </c>
      <c r="I41" s="17">
        <v>6379</v>
      </c>
      <c r="J41" s="17">
        <v>135.172</v>
      </c>
      <c r="K41" s="17">
        <v>37625</v>
      </c>
      <c r="L41" s="17">
        <v>797.277</v>
      </c>
      <c r="M41" s="17">
        <v>295</v>
      </c>
      <c r="N41" s="17">
        <v>-1443</v>
      </c>
      <c r="O41" t="s" s="16">
        <v>20</v>
      </c>
    </row>
    <row r="42" ht="20.05" customHeight="1">
      <c r="A42" s="14">
        <v>123468</v>
      </c>
      <c r="B42" s="15">
        <v>5</v>
      </c>
      <c r="C42" t="s" s="16">
        <v>166</v>
      </c>
      <c r="D42" t="s" s="16">
        <v>167</v>
      </c>
      <c r="E42" t="s" s="16">
        <v>168</v>
      </c>
      <c r="F42" s="17">
        <v>1800.01</v>
      </c>
      <c r="G42" s="17">
        <v>149.508</v>
      </c>
      <c r="H42" s="17">
        <v>150.003</v>
      </c>
      <c r="I42" s="17">
        <v>240371</v>
      </c>
      <c r="J42" s="17">
        <v>133.539</v>
      </c>
      <c r="K42" s="18">
        <v>1434300</v>
      </c>
      <c r="L42" s="17">
        <v>796.827</v>
      </c>
      <c r="M42" s="17">
        <v>295</v>
      </c>
      <c r="N42" s="17">
        <v>-1443</v>
      </c>
      <c r="O42" t="s" s="16">
        <v>20</v>
      </c>
    </row>
    <row r="43" ht="20.05" customHeight="1">
      <c r="A43" s="14">
        <v>123469</v>
      </c>
      <c r="B43" s="15">
        <v>5</v>
      </c>
      <c r="C43" t="s" s="16">
        <v>166</v>
      </c>
      <c r="D43" t="s" s="16">
        <v>169</v>
      </c>
      <c r="E43" t="s" s="16">
        <v>170</v>
      </c>
      <c r="F43" s="17">
        <v>1800.01</v>
      </c>
      <c r="G43" s="17">
        <v>149.976</v>
      </c>
      <c r="H43" s="17">
        <v>149.998</v>
      </c>
      <c r="I43" s="17">
        <v>239265</v>
      </c>
      <c r="J43" s="17">
        <v>132.924</v>
      </c>
      <c r="K43" s="18">
        <v>1435300</v>
      </c>
      <c r="L43" s="17">
        <v>797.384</v>
      </c>
      <c r="M43" s="17">
        <v>295</v>
      </c>
      <c r="N43" s="17">
        <v>-1443</v>
      </c>
      <c r="O43" t="s" s="16">
        <v>20</v>
      </c>
    </row>
    <row r="44" ht="20.05" customHeight="1">
      <c r="A44" s="14">
        <v>123470</v>
      </c>
      <c r="B44" s="15">
        <v>5</v>
      </c>
      <c r="C44" t="s" s="16">
        <v>166</v>
      </c>
      <c r="D44" t="s" s="16">
        <v>171</v>
      </c>
      <c r="E44" t="s" s="16">
        <v>172</v>
      </c>
      <c r="F44" s="17">
        <v>27.0687</v>
      </c>
      <c r="G44" s="17">
        <v>149.989</v>
      </c>
      <c r="H44" s="17">
        <v>150.002</v>
      </c>
      <c r="I44" s="17">
        <v>3724</v>
      </c>
      <c r="J44" s="17">
        <v>137.576</v>
      </c>
      <c r="K44" s="17">
        <v>20506</v>
      </c>
      <c r="L44" s="17">
        <v>757.554</v>
      </c>
      <c r="M44" s="17">
        <v>295</v>
      </c>
      <c r="N44" s="17">
        <v>-1443</v>
      </c>
      <c r="O44" t="s" s="16">
        <v>20</v>
      </c>
    </row>
    <row r="45" ht="20.05" customHeight="1">
      <c r="A45" s="14">
        <v>123471</v>
      </c>
      <c r="B45" s="23">
        <v>5</v>
      </c>
      <c r="C45" t="s" s="24">
        <v>173</v>
      </c>
      <c r="D45" t="s" s="24">
        <v>174</v>
      </c>
      <c r="E45" t="s" s="24">
        <v>175</v>
      </c>
      <c r="F45" s="25">
        <v>1800.01</v>
      </c>
      <c r="G45" s="25">
        <v>297.505</v>
      </c>
      <c r="H45" s="25">
        <v>296.999</v>
      </c>
      <c r="I45" s="25">
        <v>320016</v>
      </c>
      <c r="J45" s="25">
        <v>177.786</v>
      </c>
      <c r="K45" s="26">
        <v>1442810</v>
      </c>
      <c r="L45" s="25">
        <v>801.556</v>
      </c>
      <c r="M45" s="25">
        <v>295</v>
      </c>
      <c r="N45" s="25">
        <v>-1443</v>
      </c>
      <c r="O45" t="s" s="24">
        <v>20</v>
      </c>
    </row>
    <row r="46" ht="20.05" customHeight="1">
      <c r="A46" s="14">
        <v>123472</v>
      </c>
      <c r="B46" s="23">
        <v>5</v>
      </c>
      <c r="C46" t="s" s="24">
        <v>173</v>
      </c>
      <c r="D46" t="s" s="24">
        <v>176</v>
      </c>
      <c r="E46" t="s" s="24">
        <v>177</v>
      </c>
      <c r="F46" s="25">
        <v>968.446</v>
      </c>
      <c r="G46" s="25">
        <v>296.435</v>
      </c>
      <c r="H46" s="25">
        <v>297.002</v>
      </c>
      <c r="I46" s="25">
        <v>171684</v>
      </c>
      <c r="J46" s="25">
        <v>177.278</v>
      </c>
      <c r="K46" s="25">
        <v>773367</v>
      </c>
      <c r="L46" s="25">
        <v>798.5650000000001</v>
      </c>
      <c r="M46" s="25">
        <v>295</v>
      </c>
      <c r="N46" s="25">
        <v>-1443</v>
      </c>
      <c r="O46" t="s" s="24">
        <v>20</v>
      </c>
    </row>
    <row r="47" ht="20.05" customHeight="1">
      <c r="A47" s="14">
        <v>123487</v>
      </c>
      <c r="B47" s="19">
        <v>5</v>
      </c>
      <c r="C47" t="s" s="20">
        <v>178</v>
      </c>
      <c r="D47" t="s" s="20">
        <v>208</v>
      </c>
      <c r="E47" t="s" s="20">
        <v>209</v>
      </c>
      <c r="F47" s="21">
        <v>600.0119999999999</v>
      </c>
      <c r="G47" s="21">
        <v>150.954</v>
      </c>
      <c r="H47" s="21">
        <v>150.013</v>
      </c>
      <c r="I47" s="22">
        <v>3586610</v>
      </c>
      <c r="J47" s="21">
        <v>5977.56</v>
      </c>
      <c r="K47" s="21">
        <v>477276</v>
      </c>
      <c r="L47" s="21">
        <v>795.444</v>
      </c>
      <c r="M47" s="21">
        <v>295</v>
      </c>
      <c r="N47" s="21">
        <v>-1443</v>
      </c>
      <c r="O47" t="s" s="20">
        <v>20</v>
      </c>
    </row>
    <row r="48" ht="20.05" customHeight="1">
      <c r="A48" s="14">
        <v>123488</v>
      </c>
      <c r="B48" s="15">
        <v>5</v>
      </c>
      <c r="C48" t="s" s="16">
        <v>178</v>
      </c>
      <c r="D48" t="s" s="16">
        <v>210</v>
      </c>
      <c r="E48" t="s" s="16">
        <v>211</v>
      </c>
      <c r="F48" s="17">
        <v>337.673</v>
      </c>
      <c r="G48" s="17">
        <v>149.899</v>
      </c>
      <c r="H48" s="17">
        <v>150.005</v>
      </c>
      <c r="I48" s="18">
        <v>2016120</v>
      </c>
      <c r="J48" s="17">
        <v>5970.64</v>
      </c>
      <c r="K48" s="17">
        <v>269818</v>
      </c>
      <c r="L48" s="17">
        <v>799.051</v>
      </c>
      <c r="M48" s="17">
        <v>295</v>
      </c>
      <c r="N48" s="17">
        <v>-1443</v>
      </c>
      <c r="O48" t="s" s="16">
        <v>20</v>
      </c>
    </row>
    <row r="49" ht="20.05" customHeight="1">
      <c r="A49" s="14">
        <v>123489</v>
      </c>
      <c r="B49" s="15">
        <v>5</v>
      </c>
      <c r="C49" t="s" s="16">
        <v>212</v>
      </c>
      <c r="D49" t="s" s="16">
        <v>213</v>
      </c>
      <c r="E49" t="s" s="16">
        <v>214</v>
      </c>
      <c r="F49" s="17">
        <v>1800.01</v>
      </c>
      <c r="G49" s="17">
        <v>149.768</v>
      </c>
      <c r="H49" s="17">
        <v>150</v>
      </c>
      <c r="I49" s="18">
        <v>10742500</v>
      </c>
      <c r="J49" s="17">
        <v>5968.01</v>
      </c>
      <c r="K49" s="18">
        <v>1438320</v>
      </c>
      <c r="L49" s="17">
        <v>799.063</v>
      </c>
      <c r="M49" s="17">
        <v>295</v>
      </c>
      <c r="N49" s="17">
        <v>-1443</v>
      </c>
      <c r="O49" t="s" s="16">
        <v>20</v>
      </c>
    </row>
    <row r="50" ht="20.05" customHeight="1">
      <c r="A50" s="14">
        <v>123490</v>
      </c>
      <c r="B50" s="15">
        <v>5</v>
      </c>
      <c r="C50" t="s" s="16">
        <v>212</v>
      </c>
      <c r="D50" t="s" s="16">
        <v>215</v>
      </c>
      <c r="E50" t="s" s="16">
        <v>216</v>
      </c>
      <c r="F50" s="17">
        <v>1800.01</v>
      </c>
      <c r="G50" s="17">
        <v>150.03</v>
      </c>
      <c r="H50" s="17">
        <v>150.002</v>
      </c>
      <c r="I50" s="18">
        <v>10733500</v>
      </c>
      <c r="J50" s="17">
        <v>5963.05</v>
      </c>
      <c r="K50" s="18">
        <v>1439260</v>
      </c>
      <c r="L50" s="17">
        <v>799.583</v>
      </c>
      <c r="M50" s="17">
        <v>295</v>
      </c>
      <c r="N50" s="17">
        <v>-1443</v>
      </c>
      <c r="O50" t="s" s="16">
        <v>20</v>
      </c>
    </row>
    <row r="51" ht="20.05" customHeight="1">
      <c r="A51" s="14">
        <v>123491</v>
      </c>
      <c r="B51" s="15">
        <v>5</v>
      </c>
      <c r="C51" t="s" s="16">
        <v>212</v>
      </c>
      <c r="D51" t="s" s="16">
        <v>217</v>
      </c>
      <c r="E51" t="s" s="16">
        <v>218</v>
      </c>
      <c r="F51" s="17">
        <v>1800.01</v>
      </c>
      <c r="G51" s="17">
        <v>150.097</v>
      </c>
      <c r="H51" s="17">
        <v>150.001</v>
      </c>
      <c r="I51" s="18">
        <v>10735700</v>
      </c>
      <c r="J51" s="17">
        <v>5964.24</v>
      </c>
      <c r="K51" s="18">
        <v>1435450</v>
      </c>
      <c r="L51" s="17">
        <v>797.468</v>
      </c>
      <c r="M51" s="17">
        <v>295</v>
      </c>
      <c r="N51" s="17">
        <v>-1443</v>
      </c>
      <c r="O51" t="s" s="16">
        <v>20</v>
      </c>
    </row>
    <row r="52" ht="20.05" customHeight="1">
      <c r="A52" s="14">
        <v>123492</v>
      </c>
      <c r="B52" s="15">
        <v>5</v>
      </c>
      <c r="C52" t="s" s="16">
        <v>212</v>
      </c>
      <c r="D52" t="s" s="16">
        <v>219</v>
      </c>
      <c r="E52" t="s" s="16">
        <v>220</v>
      </c>
      <c r="F52" s="17">
        <v>1800.01</v>
      </c>
      <c r="G52" s="17">
        <v>150.091</v>
      </c>
      <c r="H52" s="17">
        <v>150</v>
      </c>
      <c r="I52" s="18">
        <v>10738200</v>
      </c>
      <c r="J52" s="17">
        <v>5965.61</v>
      </c>
      <c r="K52" s="18">
        <v>1433760</v>
      </c>
      <c r="L52" s="17">
        <v>796.527</v>
      </c>
      <c r="M52" s="17">
        <v>295</v>
      </c>
      <c r="N52" s="17">
        <v>-1443</v>
      </c>
      <c r="O52" t="s" s="16">
        <v>20</v>
      </c>
    </row>
    <row r="53" ht="20.05" customHeight="1">
      <c r="A53" s="14">
        <v>123493</v>
      </c>
      <c r="B53" s="15">
        <v>5</v>
      </c>
      <c r="C53" t="s" s="16">
        <v>212</v>
      </c>
      <c r="D53" t="s" s="16">
        <v>221</v>
      </c>
      <c r="E53" t="s" s="16">
        <v>222</v>
      </c>
      <c r="F53" s="17">
        <v>1800.01</v>
      </c>
      <c r="G53" s="17">
        <v>150.122</v>
      </c>
      <c r="H53" s="17">
        <v>149.998</v>
      </c>
      <c r="I53" s="18">
        <v>10726500</v>
      </c>
      <c r="J53" s="17">
        <v>5959.11</v>
      </c>
      <c r="K53" s="18">
        <v>1438860</v>
      </c>
      <c r="L53" s="17">
        <v>799.362</v>
      </c>
      <c r="M53" s="17">
        <v>295</v>
      </c>
      <c r="N53" s="17">
        <v>-1443</v>
      </c>
      <c r="O53" t="s" s="16">
        <v>20</v>
      </c>
    </row>
    <row r="54" ht="20.05" customHeight="1">
      <c r="A54" s="14">
        <v>123494</v>
      </c>
      <c r="B54" s="15">
        <v>5</v>
      </c>
      <c r="C54" t="s" s="16">
        <v>212</v>
      </c>
      <c r="D54" t="s" s="16">
        <v>223</v>
      </c>
      <c r="E54" t="s" s="16">
        <v>224</v>
      </c>
      <c r="F54" s="17">
        <v>1800.01</v>
      </c>
      <c r="G54" s="17">
        <v>150.112</v>
      </c>
      <c r="H54" s="17">
        <v>150.004</v>
      </c>
      <c r="I54" s="18">
        <v>10724800</v>
      </c>
      <c r="J54" s="17">
        <v>5958.16</v>
      </c>
      <c r="K54" s="18">
        <v>1437650</v>
      </c>
      <c r="L54" s="17">
        <v>798.687</v>
      </c>
      <c r="M54" s="17">
        <v>295</v>
      </c>
      <c r="N54" s="17">
        <v>-1443</v>
      </c>
      <c r="O54" t="s" s="16">
        <v>20</v>
      </c>
    </row>
    <row r="55" ht="20.05" customHeight="1">
      <c r="A55" s="14">
        <v>123497</v>
      </c>
      <c r="B55" s="23">
        <v>5</v>
      </c>
      <c r="C55" t="s" s="24">
        <v>227</v>
      </c>
      <c r="D55" t="s" s="24">
        <v>230</v>
      </c>
      <c r="E55" t="s" s="24">
        <v>231</v>
      </c>
      <c r="F55" s="25">
        <v>1800.01</v>
      </c>
      <c r="G55" s="25">
        <v>296.058</v>
      </c>
      <c r="H55" s="25">
        <v>297</v>
      </c>
      <c r="I55" s="26">
        <v>6613540</v>
      </c>
      <c r="J55" s="25">
        <v>3674.16</v>
      </c>
      <c r="K55" s="26">
        <v>1435740</v>
      </c>
      <c r="L55" s="25">
        <v>797.626</v>
      </c>
      <c r="M55" s="25">
        <v>295</v>
      </c>
      <c r="N55" s="25">
        <v>-1443</v>
      </c>
      <c r="O55" t="s" s="24">
        <v>20</v>
      </c>
    </row>
    <row r="56" ht="20.05" customHeight="1">
      <c r="A56" s="14">
        <v>123498</v>
      </c>
      <c r="B56" s="23">
        <v>5</v>
      </c>
      <c r="C56" t="s" s="24">
        <v>227</v>
      </c>
      <c r="D56" t="s" s="24">
        <v>232</v>
      </c>
      <c r="E56" t="s" s="24">
        <v>233</v>
      </c>
      <c r="F56" s="25">
        <v>1800.01</v>
      </c>
      <c r="G56" s="25">
        <v>295.995</v>
      </c>
      <c r="H56" s="25">
        <v>297</v>
      </c>
      <c r="I56" s="26">
        <v>6618430</v>
      </c>
      <c r="J56" s="25">
        <v>3676.88</v>
      </c>
      <c r="K56" s="26">
        <v>1440470</v>
      </c>
      <c r="L56" s="25">
        <v>800.258</v>
      </c>
      <c r="M56" s="25">
        <v>295</v>
      </c>
      <c r="N56" s="25">
        <v>-1443</v>
      </c>
      <c r="O56" t="s" s="24">
        <v>20</v>
      </c>
    </row>
    <row r="57" ht="20.05" customHeight="1">
      <c r="A57" s="14">
        <v>123499</v>
      </c>
      <c r="B57" s="23">
        <v>5</v>
      </c>
      <c r="C57" t="s" s="24">
        <v>227</v>
      </c>
      <c r="D57" t="s" s="24">
        <v>234</v>
      </c>
      <c r="E57" t="s" s="24">
        <v>235</v>
      </c>
      <c r="F57" s="25">
        <v>1800.01</v>
      </c>
      <c r="G57" s="25">
        <v>296.01</v>
      </c>
      <c r="H57" s="25">
        <v>297</v>
      </c>
      <c r="I57" s="26">
        <v>6615310</v>
      </c>
      <c r="J57" s="25">
        <v>3675.15</v>
      </c>
      <c r="K57" s="26">
        <v>1430810</v>
      </c>
      <c r="L57" s="25">
        <v>794.889</v>
      </c>
      <c r="M57" s="25">
        <v>295</v>
      </c>
      <c r="N57" s="25">
        <v>-1443</v>
      </c>
      <c r="O57" t="s" s="24">
        <v>20</v>
      </c>
    </row>
    <row r="58" ht="20.05" customHeight="1">
      <c r="A58" s="14">
        <v>123500</v>
      </c>
      <c r="B58" s="23">
        <v>5</v>
      </c>
      <c r="C58" t="s" s="24">
        <v>227</v>
      </c>
      <c r="D58" t="s" s="24">
        <v>236</v>
      </c>
      <c r="E58" t="s" s="24">
        <v>237</v>
      </c>
      <c r="F58" s="25">
        <v>1800.01</v>
      </c>
      <c r="G58" s="25">
        <v>295.971</v>
      </c>
      <c r="H58" s="25">
        <v>297</v>
      </c>
      <c r="I58" s="26">
        <v>6622650</v>
      </c>
      <c r="J58" s="25">
        <v>3679.23</v>
      </c>
      <c r="K58" s="26">
        <v>1436580</v>
      </c>
      <c r="L58" s="25">
        <v>798.092</v>
      </c>
      <c r="M58" s="25">
        <v>295</v>
      </c>
      <c r="N58" s="25">
        <v>-1443</v>
      </c>
      <c r="O58" t="s" s="24">
        <v>20</v>
      </c>
    </row>
    <row r="59" ht="20.05" customHeight="1">
      <c r="A59" s="14">
        <v>123509</v>
      </c>
      <c r="B59" s="19">
        <v>5</v>
      </c>
      <c r="C59" t="s" s="20">
        <v>238</v>
      </c>
      <c r="D59" t="s" s="20">
        <v>255</v>
      </c>
      <c r="E59" t="s" s="20">
        <v>256</v>
      </c>
      <c r="F59" s="21">
        <v>600.013</v>
      </c>
      <c r="G59" s="21">
        <v>150.902</v>
      </c>
      <c r="H59" s="21">
        <v>150.012</v>
      </c>
      <c r="I59" s="22">
        <v>2111730</v>
      </c>
      <c r="J59" s="21">
        <v>3519.48</v>
      </c>
      <c r="K59" s="21">
        <v>478711</v>
      </c>
      <c r="L59" s="21">
        <v>797.835</v>
      </c>
      <c r="M59" s="21">
        <v>295</v>
      </c>
      <c r="N59" s="21">
        <v>-1443</v>
      </c>
      <c r="O59" t="s" s="20">
        <v>20</v>
      </c>
    </row>
    <row r="60" ht="20.05" customHeight="1">
      <c r="A60" s="14">
        <v>123510</v>
      </c>
      <c r="B60" s="15">
        <v>5</v>
      </c>
      <c r="C60" t="s" s="16">
        <v>238</v>
      </c>
      <c r="D60" t="s" s="16">
        <v>257</v>
      </c>
      <c r="E60" t="s" s="16">
        <v>258</v>
      </c>
      <c r="F60" s="17">
        <v>600.013</v>
      </c>
      <c r="G60" s="17">
        <v>149.571</v>
      </c>
      <c r="H60" s="17">
        <v>149.999</v>
      </c>
      <c r="I60" s="18">
        <v>2109010</v>
      </c>
      <c r="J60" s="17">
        <v>3514.95</v>
      </c>
      <c r="K60" s="17">
        <v>478549</v>
      </c>
      <c r="L60" s="17">
        <v>797.5650000000001</v>
      </c>
      <c r="M60" s="17">
        <v>295</v>
      </c>
      <c r="N60" s="17">
        <v>-1443</v>
      </c>
      <c r="O60" t="s" s="16">
        <v>20</v>
      </c>
    </row>
    <row r="61" ht="20.05" customHeight="1">
      <c r="A61" s="14">
        <v>123511</v>
      </c>
      <c r="B61" s="15">
        <v>5</v>
      </c>
      <c r="C61" t="s" s="16">
        <v>259</v>
      </c>
      <c r="D61" t="s" s="16">
        <v>260</v>
      </c>
      <c r="E61" t="s" s="16">
        <v>261</v>
      </c>
      <c r="F61" s="17">
        <v>1800.01</v>
      </c>
      <c r="G61" s="17">
        <v>149.735</v>
      </c>
      <c r="H61" s="17">
        <v>149.999</v>
      </c>
      <c r="I61" s="18">
        <v>6329100</v>
      </c>
      <c r="J61" s="17">
        <v>3516.14</v>
      </c>
      <c r="K61" s="18">
        <v>1436650</v>
      </c>
      <c r="L61" s="17">
        <v>798.133</v>
      </c>
      <c r="M61" s="17">
        <v>295</v>
      </c>
      <c r="N61" s="17">
        <v>-1443</v>
      </c>
      <c r="O61" t="s" s="16">
        <v>20</v>
      </c>
    </row>
    <row r="62" ht="20.05" customHeight="1">
      <c r="A62" s="14">
        <v>123512</v>
      </c>
      <c r="B62" s="15">
        <v>5</v>
      </c>
      <c r="C62" t="s" s="16">
        <v>259</v>
      </c>
      <c r="D62" t="s" s="16">
        <v>262</v>
      </c>
      <c r="E62" t="s" s="16">
        <v>263</v>
      </c>
      <c r="F62" s="17">
        <v>1800.01</v>
      </c>
      <c r="G62" s="17">
        <v>149.972</v>
      </c>
      <c r="H62" s="17">
        <v>149.999</v>
      </c>
      <c r="I62" s="18">
        <v>6319960</v>
      </c>
      <c r="J62" s="17">
        <v>3511.06</v>
      </c>
      <c r="K62" s="18">
        <v>1433840</v>
      </c>
      <c r="L62" s="17">
        <v>796.574</v>
      </c>
      <c r="M62" s="17">
        <v>295</v>
      </c>
      <c r="N62" s="17">
        <v>-1443</v>
      </c>
      <c r="O62" t="s" s="16">
        <v>20</v>
      </c>
    </row>
    <row r="63" ht="20.05" customHeight="1">
      <c r="A63" s="14">
        <v>123513</v>
      </c>
      <c r="B63" s="15">
        <v>5</v>
      </c>
      <c r="C63" t="s" s="16">
        <v>259</v>
      </c>
      <c r="D63" t="s" s="16">
        <v>264</v>
      </c>
      <c r="E63" t="s" s="16">
        <v>265</v>
      </c>
      <c r="F63" s="17">
        <v>1800.01</v>
      </c>
      <c r="G63" s="17">
        <v>150.032</v>
      </c>
      <c r="H63" s="17">
        <v>150.004</v>
      </c>
      <c r="I63" s="18">
        <v>6304930</v>
      </c>
      <c r="J63" s="17">
        <v>3502.73</v>
      </c>
      <c r="K63" s="18">
        <v>1434080</v>
      </c>
      <c r="L63" s="17">
        <v>796.706</v>
      </c>
      <c r="M63" s="17">
        <v>295</v>
      </c>
      <c r="N63" s="17">
        <v>-1443</v>
      </c>
      <c r="O63" t="s" s="16">
        <v>20</v>
      </c>
    </row>
    <row r="64" ht="20.05" customHeight="1">
      <c r="A64" s="14">
        <v>123514</v>
      </c>
      <c r="B64" s="15">
        <v>5</v>
      </c>
      <c r="C64" t="s" s="16">
        <v>259</v>
      </c>
      <c r="D64" t="s" s="16">
        <v>266</v>
      </c>
      <c r="E64" t="s" s="16">
        <v>267</v>
      </c>
      <c r="F64" s="17">
        <v>1800.01</v>
      </c>
      <c r="G64" s="17">
        <v>150.047</v>
      </c>
      <c r="H64" s="17">
        <v>150</v>
      </c>
      <c r="I64" s="18">
        <v>6308720</v>
      </c>
      <c r="J64" s="17">
        <v>3504.83</v>
      </c>
      <c r="K64" s="18">
        <v>1436150</v>
      </c>
      <c r="L64" s="17">
        <v>797.8579999999999</v>
      </c>
      <c r="M64" s="17">
        <v>295</v>
      </c>
      <c r="N64" s="17">
        <v>-1443</v>
      </c>
      <c r="O64" t="s" s="16">
        <v>20</v>
      </c>
    </row>
    <row r="65" ht="20.05" customHeight="1">
      <c r="A65" s="14">
        <v>123515</v>
      </c>
      <c r="B65" s="15">
        <v>5</v>
      </c>
      <c r="C65" t="s" s="16">
        <v>259</v>
      </c>
      <c r="D65" t="s" s="16">
        <v>268</v>
      </c>
      <c r="E65" t="s" s="16">
        <v>269</v>
      </c>
      <c r="F65" s="17">
        <v>1800.01</v>
      </c>
      <c r="G65" s="17">
        <v>150.058</v>
      </c>
      <c r="H65" s="17">
        <v>150</v>
      </c>
      <c r="I65" s="18">
        <v>6302580</v>
      </c>
      <c r="J65" s="17">
        <v>3501.42</v>
      </c>
      <c r="K65" s="18">
        <v>1437670</v>
      </c>
      <c r="L65" s="17">
        <v>798.705</v>
      </c>
      <c r="M65" s="17">
        <v>295</v>
      </c>
      <c r="N65" s="17">
        <v>-1443</v>
      </c>
      <c r="O65" t="s" s="16">
        <v>20</v>
      </c>
    </row>
    <row r="66" ht="20.05" customHeight="1">
      <c r="A66" s="14">
        <v>123516</v>
      </c>
      <c r="B66" s="15">
        <v>5</v>
      </c>
      <c r="C66" t="s" s="16">
        <v>259</v>
      </c>
      <c r="D66" t="s" s="16">
        <v>270</v>
      </c>
      <c r="E66" t="s" s="16">
        <v>271</v>
      </c>
      <c r="F66" s="17">
        <v>1800.01</v>
      </c>
      <c r="G66" s="17">
        <v>150.058</v>
      </c>
      <c r="H66" s="17">
        <v>150</v>
      </c>
      <c r="I66" s="18">
        <v>6303830</v>
      </c>
      <c r="J66" s="17">
        <v>3502.12</v>
      </c>
      <c r="K66" s="18">
        <v>1435890</v>
      </c>
      <c r="L66" s="17">
        <v>797.712</v>
      </c>
      <c r="M66" s="17">
        <v>295</v>
      </c>
      <c r="N66" s="17">
        <v>-1443</v>
      </c>
      <c r="O66" t="s" s="16">
        <v>20</v>
      </c>
    </row>
    <row r="67" ht="20.05" customHeight="1">
      <c r="A67" s="14">
        <v>123517</v>
      </c>
      <c r="B67" s="15">
        <v>5</v>
      </c>
      <c r="C67" t="s" s="16">
        <v>259</v>
      </c>
      <c r="D67" t="s" s="16">
        <v>272</v>
      </c>
      <c r="E67" t="s" s="16">
        <v>273</v>
      </c>
      <c r="F67" s="17">
        <v>1800.01</v>
      </c>
      <c r="G67" s="17">
        <v>150.063</v>
      </c>
      <c r="H67" s="17">
        <v>149.998</v>
      </c>
      <c r="I67" s="18">
        <v>6308060</v>
      </c>
      <c r="J67" s="17">
        <v>3504.47</v>
      </c>
      <c r="K67" s="18">
        <v>1435340</v>
      </c>
      <c r="L67" s="17">
        <v>797.409</v>
      </c>
      <c r="M67" s="17">
        <v>295</v>
      </c>
      <c r="N67" s="17">
        <v>-1443</v>
      </c>
      <c r="O67" t="s" s="16">
        <v>20</v>
      </c>
    </row>
    <row r="68" ht="20.05" customHeight="1">
      <c r="A68" s="14">
        <v>123518</v>
      </c>
      <c r="B68" s="15">
        <v>5</v>
      </c>
      <c r="C68" t="s" s="16">
        <v>259</v>
      </c>
      <c r="D68" t="s" s="16">
        <v>274</v>
      </c>
      <c r="E68" t="s" s="16">
        <v>275</v>
      </c>
      <c r="F68" s="17">
        <v>1800.01</v>
      </c>
      <c r="G68" s="17">
        <v>150.065</v>
      </c>
      <c r="H68" s="17">
        <v>149.998</v>
      </c>
      <c r="I68" s="18">
        <v>6307860</v>
      </c>
      <c r="J68" s="17">
        <v>3504.36</v>
      </c>
      <c r="K68" s="18">
        <v>1435440</v>
      </c>
      <c r="L68" s="17">
        <v>797.4640000000001</v>
      </c>
      <c r="M68" s="17">
        <v>295</v>
      </c>
      <c r="N68" s="17">
        <v>-1443</v>
      </c>
      <c r="O68" t="s" s="16">
        <v>20</v>
      </c>
    </row>
    <row r="69" ht="20.05" customHeight="1">
      <c r="A69" s="14">
        <v>123519</v>
      </c>
      <c r="B69" s="15">
        <v>5</v>
      </c>
      <c r="C69" t="s" s="16">
        <v>259</v>
      </c>
      <c r="D69" t="s" s="16">
        <v>276</v>
      </c>
      <c r="E69" t="s" s="16">
        <v>277</v>
      </c>
      <c r="F69" s="17">
        <v>1800.01</v>
      </c>
      <c r="G69" s="17">
        <v>150.066</v>
      </c>
      <c r="H69" s="17">
        <v>150</v>
      </c>
      <c r="I69" s="18">
        <v>6304530</v>
      </c>
      <c r="J69" s="17">
        <v>3502.51</v>
      </c>
      <c r="K69" s="18">
        <v>1431480</v>
      </c>
      <c r="L69" s="17">
        <v>795.266</v>
      </c>
      <c r="M69" s="17">
        <v>295</v>
      </c>
      <c r="N69" s="17">
        <v>-1443</v>
      </c>
      <c r="O69" t="s" s="16">
        <v>20</v>
      </c>
    </row>
    <row r="70" ht="20.05" customHeight="1">
      <c r="A70" s="14">
        <v>123520</v>
      </c>
      <c r="B70" s="15">
        <v>5</v>
      </c>
      <c r="C70" t="s" s="16">
        <v>259</v>
      </c>
      <c r="D70" t="s" s="16">
        <v>278</v>
      </c>
      <c r="E70" t="s" s="16">
        <v>279</v>
      </c>
      <c r="F70" s="17">
        <v>1800.01</v>
      </c>
      <c r="G70" s="17">
        <v>150.073</v>
      </c>
      <c r="H70" s="17">
        <v>150.001</v>
      </c>
      <c r="I70" s="18">
        <v>6306010</v>
      </c>
      <c r="J70" s="17">
        <v>3503.33</v>
      </c>
      <c r="K70" s="18">
        <v>1436910</v>
      </c>
      <c r="L70" s="17">
        <v>798.28</v>
      </c>
      <c r="M70" s="17">
        <v>295</v>
      </c>
      <c r="N70" s="17">
        <v>-1443</v>
      </c>
      <c r="O70" t="s" s="16">
        <v>20</v>
      </c>
    </row>
    <row r="71" ht="20.05" customHeight="1">
      <c r="A71" s="14">
        <v>123521</v>
      </c>
      <c r="B71" s="15">
        <v>5</v>
      </c>
      <c r="C71" t="s" s="16">
        <v>259</v>
      </c>
      <c r="D71" t="s" s="16">
        <v>280</v>
      </c>
      <c r="E71" t="s" s="16">
        <v>281</v>
      </c>
      <c r="F71" s="17">
        <v>1800.01</v>
      </c>
      <c r="G71" s="17">
        <v>150.072</v>
      </c>
      <c r="H71" s="17">
        <v>149.999</v>
      </c>
      <c r="I71" s="18">
        <v>6306200</v>
      </c>
      <c r="J71" s="17">
        <v>3503.43</v>
      </c>
      <c r="K71" s="18">
        <v>1436060</v>
      </c>
      <c r="L71" s="17">
        <v>797.806</v>
      </c>
      <c r="M71" s="17">
        <v>295</v>
      </c>
      <c r="N71" s="17">
        <v>-1443</v>
      </c>
      <c r="O71" t="s" s="16">
        <v>20</v>
      </c>
    </row>
    <row r="72" ht="20.05" customHeight="1">
      <c r="A72" s="14">
        <v>123522</v>
      </c>
      <c r="B72" s="15">
        <v>5</v>
      </c>
      <c r="C72" t="s" s="16">
        <v>259</v>
      </c>
      <c r="D72" t="s" s="16">
        <v>282</v>
      </c>
      <c r="E72" t="s" s="16">
        <v>283</v>
      </c>
      <c r="F72" s="17">
        <v>1800.01</v>
      </c>
      <c r="G72" s="17">
        <v>150.071</v>
      </c>
      <c r="H72" s="17">
        <v>150</v>
      </c>
      <c r="I72" s="18">
        <v>6312230</v>
      </c>
      <c r="J72" s="17">
        <v>3506.78</v>
      </c>
      <c r="K72" s="18">
        <v>1431330</v>
      </c>
      <c r="L72" s="17">
        <v>795.181</v>
      </c>
      <c r="M72" s="17">
        <v>295</v>
      </c>
      <c r="N72" s="17">
        <v>-1443</v>
      </c>
      <c r="O72" t="s" s="16">
        <v>20</v>
      </c>
    </row>
    <row r="73" ht="20.05" customHeight="1">
      <c r="A73" s="14">
        <v>123535</v>
      </c>
      <c r="B73" s="23">
        <v>5</v>
      </c>
      <c r="C73" t="s" s="24">
        <v>312</v>
      </c>
      <c r="D73" t="s" s="24">
        <v>313</v>
      </c>
      <c r="E73" t="s" s="24">
        <v>314</v>
      </c>
      <c r="F73" s="25">
        <v>1800.01</v>
      </c>
      <c r="G73" s="25">
        <v>164.226</v>
      </c>
      <c r="H73" s="25">
        <v>155.736</v>
      </c>
      <c r="I73" s="26">
        <v>1813680</v>
      </c>
      <c r="J73" s="25">
        <v>1007.59</v>
      </c>
      <c r="K73" s="26">
        <v>1432790</v>
      </c>
      <c r="L73" s="25">
        <v>795.9880000000001</v>
      </c>
      <c r="M73" s="25">
        <v>295</v>
      </c>
      <c r="N73" s="25">
        <v>-1443</v>
      </c>
      <c r="O73" t="s" s="24">
        <v>20</v>
      </c>
    </row>
    <row r="74" ht="20.05" customHeight="1">
      <c r="A74" s="14">
        <v>123536</v>
      </c>
      <c r="B74" s="23">
        <v>5</v>
      </c>
      <c r="C74" t="s" s="24">
        <v>312</v>
      </c>
      <c r="D74" t="s" s="24">
        <v>315</v>
      </c>
      <c r="E74" t="s" s="24">
        <v>316</v>
      </c>
      <c r="F74" s="25">
        <v>561.5</v>
      </c>
      <c r="G74" s="25">
        <v>160.242</v>
      </c>
      <c r="H74" s="25">
        <v>154.75</v>
      </c>
      <c r="I74" s="25">
        <v>565145</v>
      </c>
      <c r="J74" s="25">
        <v>1006.49</v>
      </c>
      <c r="K74" s="25">
        <v>448995</v>
      </c>
      <c r="L74" s="25">
        <v>799.635</v>
      </c>
      <c r="M74" s="25">
        <v>295</v>
      </c>
      <c r="N74" s="25">
        <v>-1443</v>
      </c>
      <c r="O74" t="s" s="24">
        <v>20</v>
      </c>
    </row>
  </sheetData>
  <mergeCells count="1">
    <mergeCell ref="A1:O1"/>
  </mergeCells>
  <pageMargins left="0.5" right="0.5" top="0.5" bottom="0.5" header="0.25" footer="0.25"/>
  <pageSetup firstPageNumber="1" fitToHeight="1" fitToWidth="1" scale="100" useFirstPageNumber="0" orientation="portrait" pageOrder="downThenOver"/>
  <headerFooter>
    <oddFooter>&amp;C&amp;"Helvetica Neue,Regular"&amp;11&amp;K000000&amp;P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I28"/>
  <sheetViews>
    <sheetView workbookViewId="0" showGridLines="0" defaultGridColor="1"/>
  </sheetViews>
  <sheetFormatPr defaultColWidth="16.3333" defaultRowHeight="19.9" customHeight="1" outlineLevelRow="0" outlineLevelCol="0"/>
  <cols>
    <col min="1" max="1" width="16.7344" style="28" customWidth="1"/>
    <col min="2" max="2" width="12.2188" style="28" customWidth="1"/>
    <col min="3" max="3" width="19.6875" style="28" customWidth="1"/>
    <col min="4" max="4" width="13.4375" style="28" customWidth="1"/>
    <col min="5" max="5" width="14.2344" style="28" customWidth="1"/>
    <col min="6" max="6" width="14.625" style="28" customWidth="1"/>
    <col min="7" max="7" width="14.625" style="28" customWidth="1"/>
    <col min="8" max="8" width="13.5859" style="28" customWidth="1"/>
    <col min="9" max="9" width="16.3516" style="28" customWidth="1"/>
    <col min="10" max="256" width="16.3516" style="28" customWidth="1"/>
  </cols>
  <sheetData>
    <row r="1" ht="36.45" customHeight="1">
      <c r="A1" t="s" s="7">
        <v>320</v>
      </c>
      <c r="B1" s="7"/>
      <c r="C1" s="7"/>
      <c r="D1" s="7"/>
      <c r="E1" s="7"/>
      <c r="F1" s="7"/>
      <c r="G1" s="7"/>
      <c r="H1" s="7"/>
      <c r="I1" s="7"/>
    </row>
    <row r="2" ht="23" customHeight="1">
      <c r="A2" t="s" s="29">
        <v>322</v>
      </c>
      <c r="B2" s="30"/>
      <c r="C2" s="30"/>
      <c r="D2" s="30"/>
      <c r="E2" s="31"/>
      <c r="F2" s="31"/>
      <c r="G2" t="s" s="29">
        <v>323</v>
      </c>
      <c r="H2" s="30"/>
      <c r="I2" s="30"/>
    </row>
    <row r="3" ht="20.05" customHeight="1">
      <c r="A3" t="s" s="32">
        <v>324</v>
      </c>
      <c r="B3" s="30"/>
      <c r="C3" t="s" s="33">
        <v>325</v>
      </c>
      <c r="D3" t="s" s="33">
        <v>326</v>
      </c>
      <c r="E3" s="34"/>
      <c r="F3" s="34"/>
      <c r="G3" t="s" s="35">
        <v>327</v>
      </c>
      <c r="H3" t="s" s="32">
        <v>328</v>
      </c>
      <c r="I3" t="s" s="32">
        <v>329</v>
      </c>
    </row>
    <row r="4" ht="20.05" customHeight="1">
      <c r="A4" t="s" s="36">
        <v>330</v>
      </c>
      <c r="B4" t="s" s="36">
        <v>331</v>
      </c>
      <c r="C4" s="30"/>
      <c r="D4" s="30"/>
      <c r="E4" s="30"/>
      <c r="F4" s="30"/>
      <c r="G4" s="37">
        <f>AVERAGE('MBP + H2O - MBP + H2O at ≃ 297 '!P6:P7,'MBP + H2O - MBP + H2O at ≃ 150 '!P7:P11,'MBP + H2O - MBP + H2O at ≃ 150 '!P20:P25,'MBP + D2O - MBP + D2O at ≃ 297 '!P6:P9,'MBP + D2O - MBP + D2O at ≃ 150 '!P10:P21,'MBP + D2O - MBP + D2O at ≃ 150 '!P7,'Empty Cell - Cell 4 at ≃ 297 K'!P6:P7,'Empty Cell - Cell 1 at ≃ 150 K'!P7,'Empty Cell - Cell 1 at ≃ 150 K'!P10:P12,'Empty Cell - Cell 4 at ≃ 150 K'!P7,'Empty Cell - Cell 4 at ≃ 150 K'!P10:P12,'Vanadium - Vanadium 0.5 mm'!P6:P7)</f>
        <v>3532.943095238093</v>
      </c>
      <c r="H4" s="37">
        <f>STDEV('MBP + H2O - MBP + H2O at ≃ 297 '!P6:P7,'MBP + H2O - MBP + H2O at ≃ 150 '!P7:P11,'MBP + H2O - MBP + H2O at ≃ 150 '!P20:P25,'MBP + D2O - MBP + D2O at ≃ 297 '!P6:P9,'MBP + D2O - MBP + D2O at ≃ 150 '!P10:P21,'MBP + D2O - MBP + D2O at ≃ 150 '!P7,'Empty Cell - Cell 4 at ≃ 297 K'!P6:P7,'Empty Cell - Cell 1 at ≃ 150 K'!P7,'Empty Cell - Cell 1 at ≃ 150 K'!P10:P12,'Empty Cell - Cell 4 at ≃ 150 K'!P7,'Empty Cell - Cell 4 at ≃ 150 K'!P10:P12,'Vanadium - Vanadium 0.5 mm'!P6:P7)</f>
        <v>2430.589853707379</v>
      </c>
      <c r="I4" s="38">
        <f>H4/G4*100</f>
        <v>68.79787724244612</v>
      </c>
    </row>
    <row r="5" ht="20.05" customHeight="1">
      <c r="A5" s="39">
        <v>0.91</v>
      </c>
      <c r="B5" s="39">
        <v>0.93</v>
      </c>
      <c r="C5" s="39">
        <v>1</v>
      </c>
      <c r="D5" s="39">
        <v>0.89</v>
      </c>
      <c r="E5" s="30"/>
      <c r="F5" s="30"/>
      <c r="G5" t="s" s="40">
        <v>332</v>
      </c>
      <c r="H5" s="30"/>
      <c r="I5" s="30"/>
    </row>
    <row r="6" ht="20.05" customHeight="1">
      <c r="A6" s="30"/>
      <c r="B6" s="30"/>
      <c r="C6" s="30"/>
      <c r="D6" s="30"/>
      <c r="E6" s="30"/>
      <c r="F6" s="30"/>
      <c r="G6" s="30"/>
      <c r="H6" s="30"/>
      <c r="I6" s="30"/>
    </row>
    <row r="7" ht="20.05" customHeight="1">
      <c r="A7" t="s" s="40">
        <v>333</v>
      </c>
      <c r="B7" s="30"/>
      <c r="C7" s="30"/>
      <c r="D7" s="30"/>
      <c r="E7" s="30"/>
      <c r="F7" s="30"/>
      <c r="G7" s="30"/>
      <c r="H7" s="30"/>
      <c r="I7" s="30"/>
    </row>
    <row r="8" ht="20.05" customHeight="1">
      <c r="A8" s="30"/>
      <c r="B8" s="30"/>
      <c r="C8" s="30"/>
      <c r="D8" s="30"/>
      <c r="E8" s="30"/>
      <c r="F8" s="30"/>
      <c r="G8" s="30"/>
      <c r="H8" s="30"/>
      <c r="I8" s="30"/>
    </row>
    <row r="9" ht="23" customHeight="1">
      <c r="A9" t="s" s="29">
        <v>334</v>
      </c>
      <c r="B9" s="30"/>
      <c r="C9" s="30"/>
      <c r="D9" s="30"/>
      <c r="E9" s="31"/>
      <c r="F9" t="s" s="29">
        <v>335</v>
      </c>
      <c r="G9" s="30"/>
      <c r="H9" s="30"/>
      <c r="I9" s="30"/>
    </row>
    <row r="10" ht="33.75" customHeight="1">
      <c r="A10" t="s" s="35">
        <v>336</v>
      </c>
      <c r="B10" t="s" s="35">
        <v>337</v>
      </c>
      <c r="C10" t="s" s="35">
        <v>338</v>
      </c>
      <c r="D10" t="s" s="35">
        <v>339</v>
      </c>
      <c r="E10" s="41"/>
      <c r="F10" t="s" s="35">
        <v>340</v>
      </c>
      <c r="G10" t="s" s="35">
        <v>341</v>
      </c>
      <c r="H10" t="s" s="35">
        <v>342</v>
      </c>
      <c r="I10" t="s" s="35">
        <v>343</v>
      </c>
    </row>
    <row r="11" ht="20.05" customHeight="1">
      <c r="A11" s="39">
        <v>3</v>
      </c>
      <c r="B11" s="39">
        <v>5</v>
      </c>
      <c r="C11" s="39">
        <v>0.02</v>
      </c>
      <c r="D11" s="39">
        <f>A11*B11*C11</f>
        <v>0.3</v>
      </c>
      <c r="E11" s="30"/>
      <c r="F11" s="39">
        <v>1.4</v>
      </c>
      <c r="G11" s="39">
        <v>0.05</v>
      </c>
      <c r="H11" s="42">
        <f>G11/F11</f>
        <v>0.03571428571428572</v>
      </c>
      <c r="I11" s="42">
        <f>H11/(A11*B11)</f>
        <v>0.002380952380952381</v>
      </c>
    </row>
    <row r="12" ht="20.05" customHeight="1">
      <c r="A12" s="30"/>
      <c r="B12" s="30"/>
      <c r="C12" s="30"/>
      <c r="D12" s="30"/>
      <c r="E12" s="30"/>
      <c r="F12" s="30"/>
      <c r="G12" s="30"/>
      <c r="H12" s="30"/>
      <c r="I12" s="30"/>
    </row>
    <row r="13" ht="23" customHeight="1">
      <c r="A13" t="s" s="43">
        <v>344</v>
      </c>
      <c r="B13" t="s" s="43">
        <v>345</v>
      </c>
      <c r="C13" s="30"/>
      <c r="D13" t="s" s="43">
        <v>346</v>
      </c>
      <c r="E13" t="s" s="43">
        <v>347</v>
      </c>
      <c r="F13" s="30"/>
      <c r="G13" t="s" s="43">
        <v>348</v>
      </c>
      <c r="H13" s="30"/>
      <c r="I13" t="s" s="43">
        <v>349</v>
      </c>
    </row>
    <row r="14" ht="32.05" customHeight="1">
      <c r="A14" s="30"/>
      <c r="B14" t="s" s="44">
        <v>350</v>
      </c>
      <c r="C14" t="s" s="44">
        <v>351</v>
      </c>
      <c r="D14" s="30"/>
      <c r="E14" s="30"/>
      <c r="F14" s="30"/>
      <c r="G14" s="30"/>
      <c r="H14" s="30"/>
      <c r="I14" s="30"/>
    </row>
    <row r="15" ht="20.05" customHeight="1">
      <c r="A15" t="s" s="45">
        <v>330</v>
      </c>
      <c r="B15" s="46">
        <v>351774.627492178</v>
      </c>
      <c r="C15" s="46">
        <v>6202.054406458610</v>
      </c>
      <c r="D15" s="39">
        <v>0.4</v>
      </c>
      <c r="E15" s="46">
        <v>4039.672977806690</v>
      </c>
      <c r="F15" s="30"/>
      <c r="G15" s="46">
        <v>56296.635192</v>
      </c>
      <c r="H15" s="30"/>
      <c r="I15" s="47">
        <v>40211.88228</v>
      </c>
    </row>
    <row r="16" ht="20.05" customHeight="1">
      <c r="A16" t="s" s="45">
        <v>352</v>
      </c>
      <c r="B16" s="46">
        <v>217852.32278692</v>
      </c>
      <c r="C16" s="46">
        <v>4567.218241691450</v>
      </c>
      <c r="D16" s="39">
        <v>0.4</v>
      </c>
      <c r="E16" s="37">
        <v>2254</v>
      </c>
      <c r="F16" s="30"/>
      <c r="G16" s="46">
        <v>56296.635192</v>
      </c>
      <c r="H16" s="30"/>
      <c r="I16" s="48">
        <v>40211.88228</v>
      </c>
    </row>
    <row r="17" ht="20.05" customHeight="1">
      <c r="A17" t="s" s="45">
        <v>353</v>
      </c>
      <c r="B17" s="46">
        <v>354958.259418841</v>
      </c>
      <c r="C17" s="46">
        <v>6236.270024216650</v>
      </c>
      <c r="D17" s="39">
        <v>0.4</v>
      </c>
      <c r="E17" s="46">
        <v>4076.873469831820</v>
      </c>
      <c r="F17" s="30"/>
      <c r="G17" s="46">
        <v>56775.858748</v>
      </c>
      <c r="H17" s="30"/>
      <c r="I17" s="47">
        <v>40554.18482</v>
      </c>
    </row>
    <row r="18" ht="20.05" customHeight="1">
      <c r="A18" t="s" s="45">
        <v>354</v>
      </c>
      <c r="B18" s="46">
        <v>219895.944784575</v>
      </c>
      <c r="C18" s="46">
        <v>4587.517361639540</v>
      </c>
      <c r="D18" s="39">
        <v>0.4</v>
      </c>
      <c r="E18" s="39">
        <v>2276</v>
      </c>
      <c r="F18" s="30"/>
      <c r="G18" s="46">
        <v>56775.858748</v>
      </c>
      <c r="H18" s="30"/>
      <c r="I18" s="47">
        <v>40554.18482</v>
      </c>
    </row>
    <row r="19" ht="20.05" customHeight="1">
      <c r="A19" t="s" s="45">
        <v>326</v>
      </c>
      <c r="B19" s="49">
        <v>5.2054</v>
      </c>
      <c r="C19" s="49">
        <v>14.1388888888889</v>
      </c>
      <c r="D19" s="39">
        <v>0</v>
      </c>
      <c r="E19" s="39">
        <v>1</v>
      </c>
      <c r="F19" s="30"/>
      <c r="G19" s="50">
        <v>50.942</v>
      </c>
      <c r="H19" s="30"/>
      <c r="I19" s="39">
        <v>50.942</v>
      </c>
    </row>
    <row r="20" ht="20.05" customHeight="1">
      <c r="A20" s="30"/>
      <c r="B20" s="30"/>
      <c r="C20" s="30"/>
      <c r="D20" s="30"/>
      <c r="E20" s="30"/>
      <c r="F20" s="30"/>
      <c r="G20" s="30"/>
      <c r="H20" s="30"/>
      <c r="I20" s="30"/>
    </row>
    <row r="21" ht="20.05" customHeight="1">
      <c r="A21" t="s" s="40">
        <v>355</v>
      </c>
      <c r="B21" s="30"/>
      <c r="C21" s="30"/>
      <c r="D21" s="30"/>
      <c r="E21" t="s" s="40">
        <v>20</v>
      </c>
      <c r="F21" t="s" s="51">
        <v>356</v>
      </c>
      <c r="G21" s="30"/>
      <c r="H21" s="30"/>
      <c r="I21" s="30"/>
    </row>
    <row r="22" ht="20.05" customHeight="1">
      <c r="A22" s="30"/>
      <c r="B22" s="30"/>
      <c r="C22" s="30"/>
      <c r="D22" s="30"/>
      <c r="E22" s="30"/>
      <c r="F22" t="s" s="52">
        <v>357</v>
      </c>
      <c r="G22" s="53">
        <v>18.01534</v>
      </c>
      <c r="H22" t="s" s="52">
        <v>358</v>
      </c>
      <c r="I22" s="53">
        <v>19.9994</v>
      </c>
    </row>
    <row r="23" ht="20.05" customHeight="1">
      <c r="A23" s="30"/>
      <c r="B23" s="30"/>
      <c r="C23" s="30"/>
      <c r="D23" s="30"/>
      <c r="E23" s="30"/>
      <c r="F23" s="30"/>
      <c r="G23" s="30"/>
      <c r="H23" s="30"/>
      <c r="I23" s="30"/>
    </row>
    <row r="24" ht="32.05" customHeight="1">
      <c r="A24" t="s" s="54">
        <v>359</v>
      </c>
      <c r="B24" t="s" s="54">
        <v>360</v>
      </c>
      <c r="C24" t="s" s="54">
        <v>361</v>
      </c>
      <c r="D24" s="30"/>
      <c r="E24" t="s" s="54">
        <v>362</v>
      </c>
      <c r="F24" s="30"/>
      <c r="G24" s="30"/>
      <c r="H24" s="30"/>
      <c r="I24" s="30"/>
    </row>
    <row r="25" ht="32.05" customHeight="1">
      <c r="A25" s="39">
        <f>8.61673324*10^-2</f>
        <v>0.0861673324</v>
      </c>
      <c r="B25" s="39">
        <v>150</v>
      </c>
      <c r="C25" s="39">
        <f>B25*A25</f>
        <v>12.92509986</v>
      </c>
      <c r="D25" s="30"/>
      <c r="E25" t="s" s="54">
        <v>363</v>
      </c>
      <c r="F25" s="30"/>
      <c r="G25" t="s" s="54">
        <v>364</v>
      </c>
      <c r="H25" s="30"/>
      <c r="I25" s="30"/>
    </row>
    <row r="26" ht="20.05" customHeight="1">
      <c r="A26" t="s" s="51">
        <v>365</v>
      </c>
      <c r="B26" s="30"/>
      <c r="C26" s="30"/>
      <c r="D26" s="30"/>
      <c r="E26" t="s" s="52">
        <v>366</v>
      </c>
      <c r="F26" s="55">
        <v>22</v>
      </c>
      <c r="G26" s="56">
        <v>342.3</v>
      </c>
      <c r="H26" s="30"/>
      <c r="I26" s="30"/>
    </row>
    <row r="27" ht="20.05" customHeight="1">
      <c r="A27" s="39">
        <f>A25*300</f>
        <v>25.85019972</v>
      </c>
      <c r="B27" s="30"/>
      <c r="C27" s="30"/>
      <c r="D27" s="30"/>
      <c r="E27" t="s" s="52">
        <v>367</v>
      </c>
      <c r="F27" s="55">
        <v>12</v>
      </c>
      <c r="G27" s="30"/>
      <c r="H27" s="30"/>
      <c r="I27" s="30"/>
    </row>
    <row r="28" ht="20.05" customHeight="1">
      <c r="A28" s="30"/>
      <c r="B28" s="30"/>
      <c r="C28" s="30"/>
      <c r="D28" s="30"/>
      <c r="E28" t="s" s="52">
        <v>368</v>
      </c>
      <c r="F28" s="55">
        <v>11</v>
      </c>
      <c r="G28" s="30"/>
      <c r="H28" s="30"/>
      <c r="I28" s="30"/>
    </row>
  </sheetData>
  <mergeCells count="34">
    <mergeCell ref="A1:I1"/>
    <mergeCell ref="A27:C27"/>
    <mergeCell ref="A21:D22"/>
    <mergeCell ref="E17:F17"/>
    <mergeCell ref="G18:H18"/>
    <mergeCell ref="E18:F18"/>
    <mergeCell ref="E15:F15"/>
    <mergeCell ref="G15:H15"/>
    <mergeCell ref="F21:I21"/>
    <mergeCell ref="G17:H17"/>
    <mergeCell ref="E25:F25"/>
    <mergeCell ref="G19:H19"/>
    <mergeCell ref="E19:F19"/>
    <mergeCell ref="F9:I9"/>
    <mergeCell ref="G5:I5"/>
    <mergeCell ref="E13:F14"/>
    <mergeCell ref="F3:F4"/>
    <mergeCell ref="G13:H14"/>
    <mergeCell ref="E3:E4"/>
    <mergeCell ref="I13:I14"/>
    <mergeCell ref="G16:H16"/>
    <mergeCell ref="E24:G24"/>
    <mergeCell ref="B13:C13"/>
    <mergeCell ref="E16:F16"/>
    <mergeCell ref="A9:D9"/>
    <mergeCell ref="A2:D2"/>
    <mergeCell ref="D13:D14"/>
    <mergeCell ref="A26:C26"/>
    <mergeCell ref="G2:I2"/>
    <mergeCell ref="A3:B3"/>
    <mergeCell ref="D3:D4"/>
    <mergeCell ref="C3:C4"/>
    <mergeCell ref="A7:D7"/>
    <mergeCell ref="A13:A14"/>
  </mergeCells>
  <pageMargins left="1" right="1" top="0.5" bottom="0.5" header="0.25" footer="0.25"/>
  <pageSetup firstPageNumber="1" fitToHeight="1" fitToWidth="1" scale="100" useFirstPageNumber="0" orientation="portrait" pageOrder="downThenOver"/>
  <headerFooter>
    <oddFooter>&amp;C&amp;"Helvetica Neue,Regular"&amp;11&amp;K000000&amp;P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U14"/>
  <sheetViews>
    <sheetView workbookViewId="0" showGridLines="0" defaultGridColor="1"/>
  </sheetViews>
  <sheetFormatPr defaultColWidth="16.3333" defaultRowHeight="19.9" customHeight="1" outlineLevelRow="0" outlineLevelCol="0"/>
  <cols>
    <col min="1" max="1" width="18.4531" style="57" customWidth="1"/>
    <col min="2" max="2" width="11.6719" style="57" customWidth="1"/>
    <col min="3" max="3" width="4.35156" style="57" customWidth="1"/>
    <col min="4" max="4" width="4.57812" style="57" customWidth="1"/>
    <col min="5" max="5" width="4.17188" style="57" customWidth="1"/>
    <col min="6" max="6" width="10.8516" style="57" customWidth="1"/>
    <col min="7" max="7" width="4.35156" style="57" customWidth="1"/>
    <col min="8" max="8" width="4.5" style="57" customWidth="1"/>
    <col min="9" max="9" width="4.17188" style="57" customWidth="1"/>
    <col min="10" max="10" width="10" style="57" customWidth="1"/>
    <col min="11" max="11" width="9.67188" style="57" customWidth="1"/>
    <col min="12" max="12" width="14.6719" style="57" customWidth="1"/>
    <col min="13" max="13" width="12.3516" style="57" customWidth="1"/>
    <col min="14" max="14" width="13.9219" style="57" customWidth="1"/>
    <col min="15" max="15" width="11.3516" style="57" customWidth="1"/>
    <col min="16" max="16" width="11.3516" style="57" customWidth="1"/>
    <col min="17" max="17" width="19.0312" style="57" customWidth="1"/>
    <col min="18" max="18" width="11.3516" style="57" customWidth="1"/>
    <col min="19" max="19" width="13.8516" style="57" customWidth="1"/>
    <col min="20" max="20" width="10.0078" style="57" customWidth="1"/>
    <col min="21" max="21" width="6.67188" style="57" customWidth="1"/>
    <col min="22" max="256" width="16.3516" style="57" customWidth="1"/>
  </cols>
  <sheetData>
    <row r="1" ht="37.05" customHeight="1">
      <c r="A1" t="s" s="7">
        <v>369</v>
      </c>
      <c r="B1" s="7"/>
      <c r="C1" s="7"/>
      <c r="D1" s="7"/>
      <c r="E1" s="7"/>
      <c r="F1" s="7"/>
      <c r="G1" s="7"/>
      <c r="H1" s="7"/>
      <c r="I1" s="7"/>
      <c r="J1" s="7"/>
      <c r="K1" s="7"/>
      <c r="L1" s="7"/>
      <c r="M1" s="7"/>
      <c r="N1" s="7"/>
      <c r="O1" s="7"/>
      <c r="P1" s="7"/>
      <c r="Q1" s="7"/>
      <c r="R1" s="7"/>
      <c r="S1" s="7"/>
      <c r="T1" s="7"/>
      <c r="U1" s="7"/>
    </row>
    <row r="2" ht="25.9" customHeight="1">
      <c r="A2" t="s" s="58">
        <v>371</v>
      </c>
      <c r="B2" s="30"/>
      <c r="C2" s="30"/>
      <c r="D2" s="30"/>
      <c r="E2" s="30"/>
      <c r="F2" s="30"/>
      <c r="G2" s="30"/>
      <c r="H2" s="30"/>
      <c r="I2" s="30"/>
      <c r="J2" s="30"/>
      <c r="K2" s="30"/>
      <c r="L2" s="30"/>
      <c r="M2" s="30"/>
      <c r="N2" s="30"/>
      <c r="O2" s="30"/>
      <c r="P2" s="30"/>
      <c r="Q2" s="30"/>
      <c r="R2" s="30"/>
      <c r="S2" s="30"/>
      <c r="T2" s="30"/>
      <c r="U2" s="30"/>
    </row>
    <row r="3" ht="23" customHeight="1">
      <c r="A3" t="s" s="29">
        <v>372</v>
      </c>
      <c r="B3" t="s" s="29">
        <v>373</v>
      </c>
      <c r="C3" s="30"/>
      <c r="D3" s="30"/>
      <c r="E3" s="30"/>
      <c r="F3" t="s" s="29">
        <v>374</v>
      </c>
      <c r="G3" s="30"/>
      <c r="H3" s="30"/>
      <c r="I3" s="30"/>
      <c r="J3" t="s" s="29">
        <v>375</v>
      </c>
      <c r="K3" s="30"/>
      <c r="L3" t="s" s="29">
        <v>376</v>
      </c>
      <c r="M3" t="s" s="29">
        <v>377</v>
      </c>
      <c r="N3" t="s" s="29">
        <v>378</v>
      </c>
      <c r="O3" s="30"/>
      <c r="P3" t="s" s="29">
        <v>379</v>
      </c>
      <c r="Q3" t="s" s="29">
        <v>380</v>
      </c>
      <c r="R3" s="30"/>
      <c r="S3" t="s" s="29">
        <v>381</v>
      </c>
      <c r="T3" t="s" s="29">
        <v>382</v>
      </c>
      <c r="U3" t="s" s="29">
        <v>19</v>
      </c>
    </row>
    <row r="4" ht="20.35" customHeight="1">
      <c r="A4" t="s" s="59">
        <v>383</v>
      </c>
      <c r="B4" t="s" s="59">
        <v>384</v>
      </c>
      <c r="C4" t="s" s="59">
        <v>385</v>
      </c>
      <c r="D4" s="30"/>
      <c r="E4" s="30"/>
      <c r="F4" t="s" s="59">
        <v>384</v>
      </c>
      <c r="G4" t="s" s="59">
        <v>385</v>
      </c>
      <c r="H4" s="30"/>
      <c r="I4" s="30"/>
      <c r="J4" t="s" s="60">
        <v>386</v>
      </c>
      <c r="K4" t="s" s="60">
        <v>387</v>
      </c>
      <c r="L4" s="30"/>
      <c r="M4" s="30"/>
      <c r="N4" t="s" s="61">
        <v>388</v>
      </c>
      <c r="O4" s="30"/>
      <c r="P4" t="s" s="61">
        <v>389</v>
      </c>
      <c r="Q4" t="s" s="61">
        <v>390</v>
      </c>
      <c r="R4" s="30"/>
      <c r="S4" t="s" s="61">
        <v>391</v>
      </c>
      <c r="T4" s="30"/>
      <c r="U4" s="30"/>
    </row>
    <row r="5" ht="20.05" customHeight="1">
      <c r="A5" s="30"/>
      <c r="B5" s="30"/>
      <c r="C5" t="s" s="59">
        <v>392</v>
      </c>
      <c r="D5" t="s" s="59">
        <v>393</v>
      </c>
      <c r="E5" t="s" s="59">
        <v>394</v>
      </c>
      <c r="F5" s="30"/>
      <c r="G5" t="s" s="59">
        <v>392</v>
      </c>
      <c r="H5" t="s" s="59">
        <v>393</v>
      </c>
      <c r="I5" t="s" s="59">
        <v>394</v>
      </c>
      <c r="J5" s="30"/>
      <c r="K5" s="30"/>
      <c r="L5" s="30"/>
      <c r="M5" s="30"/>
      <c r="N5" t="s" s="32">
        <v>386</v>
      </c>
      <c r="O5" t="s" s="32">
        <v>387</v>
      </c>
      <c r="P5" s="30"/>
      <c r="Q5" t="s" s="32">
        <v>386</v>
      </c>
      <c r="R5" t="s" s="32">
        <v>387</v>
      </c>
      <c r="S5" s="30"/>
      <c r="T5" s="30"/>
      <c r="U5" s="30"/>
    </row>
    <row r="6" ht="20.05" customHeight="1">
      <c r="A6" s="21">
        <v>5</v>
      </c>
      <c r="B6" s="62">
        <v>40715</v>
      </c>
      <c r="C6" s="21">
        <v>12</v>
      </c>
      <c r="D6" s="21">
        <v>12</v>
      </c>
      <c r="E6" s="21">
        <v>21</v>
      </c>
      <c r="F6" s="62">
        <v>40715</v>
      </c>
      <c r="G6" s="21">
        <v>12</v>
      </c>
      <c r="H6" s="21">
        <v>42</v>
      </c>
      <c r="I6" s="21">
        <v>41</v>
      </c>
      <c r="J6" s="21">
        <v>1800.01</v>
      </c>
      <c r="K6" s="39">
        <f>(I6-E6)+(H6-D6)*60+(G6-C6)*3600</f>
        <v>1820</v>
      </c>
      <c r="L6" s="21">
        <v>296.421</v>
      </c>
      <c r="M6" s="21">
        <v>296.999</v>
      </c>
      <c r="N6" s="63">
        <v>12270100</v>
      </c>
      <c r="O6" s="63">
        <f>P10*J6</f>
        <v>12268364.1572</v>
      </c>
      <c r="P6" s="21">
        <v>6816.7</v>
      </c>
      <c r="Q6" s="63">
        <v>1431230</v>
      </c>
      <c r="R6" s="63">
        <f>J6*S$10</f>
        <v>1431192.451025</v>
      </c>
      <c r="S6" s="21">
        <v>795.122</v>
      </c>
      <c r="T6" s="21">
        <v>295</v>
      </c>
      <c r="U6" s="21">
        <v>-1443</v>
      </c>
    </row>
    <row r="7" ht="20.05" customHeight="1">
      <c r="A7" s="21">
        <v>5</v>
      </c>
      <c r="B7" s="62">
        <v>40715</v>
      </c>
      <c r="C7" s="21">
        <v>12</v>
      </c>
      <c r="D7" s="21">
        <v>42</v>
      </c>
      <c r="E7" s="21">
        <v>45</v>
      </c>
      <c r="F7" s="62">
        <v>40715</v>
      </c>
      <c r="G7" s="21">
        <v>13</v>
      </c>
      <c r="H7" s="21">
        <v>13</v>
      </c>
      <c r="I7" s="21">
        <v>5</v>
      </c>
      <c r="J7" s="21">
        <v>1800.01</v>
      </c>
      <c r="K7" s="39">
        <f>(I7-E7)+(H7-D7)*60+(G7-C7)*3600</f>
        <v>1820</v>
      </c>
      <c r="L7" s="21">
        <v>296.155</v>
      </c>
      <c r="M7" s="21">
        <v>296.998</v>
      </c>
      <c r="N7" s="63">
        <v>12266600</v>
      </c>
      <c r="O7" s="63">
        <f>P10*J7</f>
        <v>12268364.1572</v>
      </c>
      <c r="P7" s="21">
        <v>6814.74</v>
      </c>
      <c r="Q7" s="63">
        <v>1431160</v>
      </c>
      <c r="R7" s="63">
        <f>J7*S$10</f>
        <v>1431192.451025</v>
      </c>
      <c r="S7" s="21">
        <v>795.083</v>
      </c>
      <c r="T7" s="21">
        <v>295</v>
      </c>
      <c r="U7" s="21">
        <v>-1443</v>
      </c>
    </row>
    <row r="8" ht="20.05" customHeight="1">
      <c r="A8" s="30"/>
      <c r="B8" s="30"/>
      <c r="C8" s="30"/>
      <c r="D8" s="30"/>
      <c r="E8" s="30"/>
      <c r="F8" s="30"/>
      <c r="G8" s="30"/>
      <c r="H8" s="30"/>
      <c r="I8" s="30"/>
      <c r="J8" s="30"/>
      <c r="K8" s="30"/>
      <c r="L8" s="30"/>
      <c r="M8" s="30"/>
      <c r="N8" s="30"/>
      <c r="O8" s="30"/>
      <c r="P8" s="30"/>
      <c r="Q8" s="30"/>
      <c r="R8" s="30"/>
      <c r="S8" s="30"/>
      <c r="T8" s="30"/>
      <c r="U8" s="30"/>
    </row>
    <row r="9" ht="20.05" customHeight="1">
      <c r="A9" s="30"/>
      <c r="B9" s="30"/>
      <c r="C9" s="30"/>
      <c r="D9" s="30"/>
      <c r="E9" s="30"/>
      <c r="F9" s="30"/>
      <c r="G9" s="30"/>
      <c r="H9" s="30"/>
      <c r="I9" s="30"/>
      <c r="J9" s="30"/>
      <c r="K9" s="30"/>
      <c r="L9" t="s" s="35">
        <v>327</v>
      </c>
      <c r="M9" s="30"/>
      <c r="N9" s="30"/>
      <c r="O9" s="30"/>
      <c r="P9" t="s" s="35">
        <v>327</v>
      </c>
      <c r="Q9" s="30"/>
      <c r="R9" s="30"/>
      <c r="S9" t="s" s="35">
        <v>327</v>
      </c>
      <c r="T9" s="30"/>
      <c r="U9" s="30"/>
    </row>
    <row r="10" ht="20.05" customHeight="1">
      <c r="A10" s="30"/>
      <c r="B10" s="30"/>
      <c r="C10" s="30"/>
      <c r="D10" s="30"/>
      <c r="E10" s="30"/>
      <c r="F10" s="30"/>
      <c r="G10" s="30"/>
      <c r="H10" s="30"/>
      <c r="I10" s="30"/>
      <c r="J10" s="30"/>
      <c r="K10" s="30"/>
      <c r="L10" s="64">
        <f>AVERAGE(L6:L7)</f>
        <v>296.288</v>
      </c>
      <c r="M10" s="30"/>
      <c r="N10" s="30"/>
      <c r="O10" s="30"/>
      <c r="P10" s="64">
        <f>AVERAGE(P6:P7)</f>
        <v>6815.719999999999</v>
      </c>
      <c r="Q10" s="30"/>
      <c r="R10" s="30"/>
      <c r="S10" s="64">
        <f>AVERAGE(S6:S7)</f>
        <v>795.1025</v>
      </c>
      <c r="T10" s="30"/>
      <c r="U10" s="30"/>
    </row>
    <row r="11" ht="20.05" customHeight="1">
      <c r="A11" s="30"/>
      <c r="B11" s="30"/>
      <c r="C11" s="30"/>
      <c r="D11" s="30"/>
      <c r="E11" s="30"/>
      <c r="F11" s="30"/>
      <c r="G11" s="30"/>
      <c r="H11" s="30"/>
      <c r="I11" s="30"/>
      <c r="J11" s="30"/>
      <c r="K11" s="30"/>
      <c r="L11" t="s" s="32">
        <v>328</v>
      </c>
      <c r="M11" s="30"/>
      <c r="N11" s="30"/>
      <c r="O11" s="30"/>
      <c r="P11" t="s" s="32">
        <v>328</v>
      </c>
      <c r="Q11" s="30"/>
      <c r="R11" s="30"/>
      <c r="S11" t="s" s="32">
        <v>328</v>
      </c>
      <c r="T11" s="30"/>
      <c r="U11" s="30"/>
    </row>
    <row r="12" ht="20.05" customHeight="1">
      <c r="A12" s="30"/>
      <c r="B12" s="30"/>
      <c r="C12" s="30"/>
      <c r="D12" s="30"/>
      <c r="E12" s="30"/>
      <c r="F12" s="30"/>
      <c r="G12" s="30"/>
      <c r="H12" s="30"/>
      <c r="I12" s="30"/>
      <c r="J12" s="30"/>
      <c r="K12" s="30"/>
      <c r="L12" s="64">
        <f>STDEV(L6:L7)</f>
        <v>0.1880904037956355</v>
      </c>
      <c r="M12" s="30"/>
      <c r="N12" s="30"/>
      <c r="O12" s="30"/>
      <c r="P12" s="38">
        <f>STDEV(P6:P7)</f>
        <v>1.385929291125659</v>
      </c>
      <c r="Q12" s="30"/>
      <c r="R12" s="30"/>
      <c r="S12" s="64">
        <f>STDEV(S6:S7)</f>
        <v>0.02757716446626635</v>
      </c>
      <c r="T12" s="30"/>
      <c r="U12" s="30"/>
    </row>
    <row r="13" ht="20.05" customHeight="1">
      <c r="A13" s="30"/>
      <c r="B13" s="30"/>
      <c r="C13" s="30"/>
      <c r="D13" s="30"/>
      <c r="E13" s="30"/>
      <c r="F13" s="30"/>
      <c r="G13" s="30"/>
      <c r="H13" s="30"/>
      <c r="I13" s="30"/>
      <c r="J13" s="30"/>
      <c r="K13" s="30"/>
      <c r="L13" t="s" s="32">
        <v>329</v>
      </c>
      <c r="M13" s="30"/>
      <c r="N13" s="30"/>
      <c r="O13" s="30"/>
      <c r="P13" t="s" s="32">
        <v>329</v>
      </c>
      <c r="Q13" s="30"/>
      <c r="R13" s="30"/>
      <c r="S13" t="s" s="32">
        <v>329</v>
      </c>
      <c r="T13" s="30"/>
      <c r="U13" s="30"/>
    </row>
    <row r="14" ht="20.05" customHeight="1">
      <c r="A14" s="30"/>
      <c r="B14" s="30"/>
      <c r="C14" s="30"/>
      <c r="D14" s="30"/>
      <c r="E14" s="30"/>
      <c r="F14" s="30"/>
      <c r="G14" s="30"/>
      <c r="H14" s="30"/>
      <c r="I14" s="30"/>
      <c r="J14" s="30"/>
      <c r="K14" s="30"/>
      <c r="L14" s="39">
        <f>L12/L10*100</f>
        <v>0.06348228878511294</v>
      </c>
      <c r="M14" s="30"/>
      <c r="N14" s="30"/>
      <c r="O14" s="30"/>
      <c r="P14" s="39">
        <f>P12/P10*100</f>
        <v>0.02033430497622641</v>
      </c>
      <c r="Q14" s="30"/>
      <c r="R14" s="30"/>
      <c r="S14" s="65">
        <f>S12/S10*100</f>
        <v>0.00346837853814651</v>
      </c>
      <c r="T14" s="30"/>
      <c r="U14" s="30"/>
    </row>
  </sheetData>
  <mergeCells count="22">
    <mergeCell ref="A1:U1"/>
    <mergeCell ref="A2:U2"/>
    <mergeCell ref="Q4:R4"/>
    <mergeCell ref="N3:O3"/>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0.5" right="0.5" top="0.5" bottom="0.5" header="0.25" footer="0.25"/>
  <pageSetup firstPageNumber="1" fitToHeight="1" fitToWidth="1" scale="100" useFirstPageNumber="0" orientation="portrait" pageOrder="downThenOver"/>
  <headerFooter>
    <oddFooter>&amp;C&amp;"Helvetica Neue,Regular"&amp;11&amp;K000000&amp;P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U32"/>
  <sheetViews>
    <sheetView workbookViewId="0" showGridLines="0" defaultGridColor="1"/>
  </sheetViews>
  <sheetFormatPr defaultColWidth="16.3333" defaultRowHeight="19.9" customHeight="1" outlineLevelRow="0" outlineLevelCol="0"/>
  <cols>
    <col min="1" max="1" width="18.4531" style="66" customWidth="1"/>
    <col min="2" max="2" width="11.6719" style="66" customWidth="1"/>
    <col min="3" max="3" width="4.35156" style="66" customWidth="1"/>
    <col min="4" max="4" width="4.57812" style="66" customWidth="1"/>
    <col min="5" max="5" width="4.17188" style="66" customWidth="1"/>
    <col min="6" max="6" width="10.8516" style="66" customWidth="1"/>
    <col min="7" max="7" width="4.35156" style="66" customWidth="1"/>
    <col min="8" max="8" width="4.5" style="66" customWidth="1"/>
    <col min="9" max="9" width="4.17188" style="66" customWidth="1"/>
    <col min="10" max="10" width="10" style="66" customWidth="1"/>
    <col min="11" max="11" width="9.67188" style="66" customWidth="1"/>
    <col min="12" max="12" width="14.6719" style="66" customWidth="1"/>
    <col min="13" max="13" width="12.3516" style="66" customWidth="1"/>
    <col min="14" max="14" width="13.9219" style="66" customWidth="1"/>
    <col min="15" max="15" width="14.0078" style="66" customWidth="1"/>
    <col min="16" max="16" width="11.3516" style="66" customWidth="1"/>
    <col min="17" max="17" width="19.0312" style="66" customWidth="1"/>
    <col min="18" max="18" width="9.67188" style="66" customWidth="1"/>
    <col min="19" max="19" width="13.8516" style="66" customWidth="1"/>
    <col min="20" max="20" width="9" style="66" customWidth="1"/>
    <col min="21" max="21" width="6.67188" style="66" customWidth="1"/>
    <col min="22" max="256" width="16.3516" style="66" customWidth="1"/>
  </cols>
  <sheetData>
    <row r="1" ht="37.05" customHeight="1">
      <c r="A1" t="s" s="7">
        <v>395</v>
      </c>
      <c r="B1" s="7"/>
      <c r="C1" s="7"/>
      <c r="D1" s="7"/>
      <c r="E1" s="7"/>
      <c r="F1" s="7"/>
      <c r="G1" s="7"/>
      <c r="H1" s="7"/>
      <c r="I1" s="7"/>
      <c r="J1" s="7"/>
      <c r="K1" s="7"/>
      <c r="L1" s="7"/>
      <c r="M1" s="7"/>
      <c r="N1" s="7"/>
      <c r="O1" s="7"/>
      <c r="P1" s="7"/>
      <c r="Q1" s="7"/>
      <c r="R1" s="7"/>
      <c r="S1" s="7"/>
      <c r="T1" s="7"/>
      <c r="U1" s="7"/>
    </row>
    <row r="2" ht="25.9" customHeight="1">
      <c r="A2" t="s" s="58">
        <v>397</v>
      </c>
      <c r="B2" s="30"/>
      <c r="C2" s="30"/>
      <c r="D2" s="30"/>
      <c r="E2" s="30"/>
      <c r="F2" s="30"/>
      <c r="G2" s="30"/>
      <c r="H2" s="30"/>
      <c r="I2" s="30"/>
      <c r="J2" s="30"/>
      <c r="K2" s="30"/>
      <c r="L2" s="30"/>
      <c r="M2" s="30"/>
      <c r="N2" s="30"/>
      <c r="O2" s="30"/>
      <c r="P2" s="30"/>
      <c r="Q2" s="30"/>
      <c r="R2" s="30"/>
      <c r="S2" s="30"/>
      <c r="T2" s="30"/>
      <c r="U2" s="30"/>
    </row>
    <row r="3" ht="23" customHeight="1">
      <c r="A3" t="s" s="29">
        <v>372</v>
      </c>
      <c r="B3" t="s" s="29">
        <v>373</v>
      </c>
      <c r="C3" s="30"/>
      <c r="D3" s="30"/>
      <c r="E3" s="30"/>
      <c r="F3" t="s" s="29">
        <v>374</v>
      </c>
      <c r="G3" s="30"/>
      <c r="H3" s="30"/>
      <c r="I3" s="30"/>
      <c r="J3" t="s" s="29">
        <v>375</v>
      </c>
      <c r="K3" s="30"/>
      <c r="L3" t="s" s="29">
        <v>376</v>
      </c>
      <c r="M3" t="s" s="29">
        <v>377</v>
      </c>
      <c r="N3" t="s" s="29">
        <v>378</v>
      </c>
      <c r="O3" s="30"/>
      <c r="P3" t="s" s="29">
        <v>379</v>
      </c>
      <c r="Q3" t="s" s="29">
        <v>380</v>
      </c>
      <c r="R3" s="30"/>
      <c r="S3" t="s" s="29">
        <v>381</v>
      </c>
      <c r="T3" t="s" s="29">
        <v>382</v>
      </c>
      <c r="U3" t="s" s="29">
        <v>19</v>
      </c>
    </row>
    <row r="4" ht="20.35" customHeight="1">
      <c r="A4" t="s" s="59">
        <v>383</v>
      </c>
      <c r="B4" t="s" s="59">
        <v>384</v>
      </c>
      <c r="C4" t="s" s="59">
        <v>385</v>
      </c>
      <c r="D4" s="30"/>
      <c r="E4" s="30"/>
      <c r="F4" t="s" s="59">
        <v>384</v>
      </c>
      <c r="G4" t="s" s="59">
        <v>385</v>
      </c>
      <c r="H4" s="30"/>
      <c r="I4" s="30"/>
      <c r="J4" t="s" s="60">
        <v>386</v>
      </c>
      <c r="K4" t="s" s="60">
        <v>387</v>
      </c>
      <c r="L4" s="30"/>
      <c r="M4" s="30"/>
      <c r="N4" t="s" s="61">
        <v>388</v>
      </c>
      <c r="O4" s="30"/>
      <c r="P4" t="s" s="61">
        <v>389</v>
      </c>
      <c r="Q4" t="s" s="61">
        <v>390</v>
      </c>
      <c r="R4" s="30"/>
      <c r="S4" t="s" s="61">
        <v>391</v>
      </c>
      <c r="T4" s="30"/>
      <c r="U4" s="30"/>
    </row>
    <row r="5" ht="20.05" customHeight="1">
      <c r="A5" s="30"/>
      <c r="B5" s="30"/>
      <c r="C5" t="s" s="59">
        <v>392</v>
      </c>
      <c r="D5" t="s" s="59">
        <v>393</v>
      </c>
      <c r="E5" t="s" s="59">
        <v>394</v>
      </c>
      <c r="F5" s="30"/>
      <c r="G5" t="s" s="59">
        <v>392</v>
      </c>
      <c r="H5" t="s" s="59">
        <v>393</v>
      </c>
      <c r="I5" t="s" s="59">
        <v>394</v>
      </c>
      <c r="J5" s="30"/>
      <c r="K5" s="30"/>
      <c r="L5" s="30"/>
      <c r="M5" s="30"/>
      <c r="N5" t="s" s="32">
        <v>386</v>
      </c>
      <c r="O5" t="s" s="32">
        <v>387</v>
      </c>
      <c r="P5" s="30"/>
      <c r="Q5" t="s" s="32">
        <v>386</v>
      </c>
      <c r="R5" t="s" s="32">
        <v>387</v>
      </c>
      <c r="S5" s="30"/>
      <c r="T5" s="30"/>
      <c r="U5" s="30"/>
    </row>
    <row r="6" ht="23" customHeight="1">
      <c r="A6" t="s" s="67">
        <v>398</v>
      </c>
      <c r="B6" s="30"/>
      <c r="C6" s="30"/>
      <c r="D6" s="30"/>
      <c r="E6" s="30"/>
      <c r="F6" s="30"/>
      <c r="G6" s="30"/>
      <c r="H6" s="30"/>
      <c r="I6" s="30"/>
      <c r="J6" s="30"/>
      <c r="K6" s="30"/>
      <c r="L6" s="30"/>
      <c r="M6" s="30"/>
      <c r="N6" s="30"/>
      <c r="O6" s="30"/>
      <c r="P6" s="30"/>
      <c r="Q6" s="30"/>
      <c r="R6" s="30"/>
      <c r="S6" s="30"/>
      <c r="T6" s="30"/>
      <c r="U6" s="30"/>
    </row>
    <row r="7" ht="20.05" customHeight="1">
      <c r="A7" s="21">
        <v>5</v>
      </c>
      <c r="B7" s="62">
        <v>40715</v>
      </c>
      <c r="C7" s="21">
        <v>14</v>
      </c>
      <c r="D7" s="21">
        <v>56</v>
      </c>
      <c r="E7" s="21">
        <v>57</v>
      </c>
      <c r="F7" s="62">
        <v>40715</v>
      </c>
      <c r="G7" s="21">
        <v>15</v>
      </c>
      <c r="H7" s="21">
        <v>7</v>
      </c>
      <c r="I7" s="21">
        <v>17</v>
      </c>
      <c r="J7" s="21">
        <v>600.0119999999999</v>
      </c>
      <c r="K7" s="39">
        <f>(I7-E7)+(H7-D7)*60+(G7-C7)*3600</f>
        <v>620</v>
      </c>
      <c r="L7" s="21">
        <v>149.443</v>
      </c>
      <c r="M7" s="21">
        <v>150</v>
      </c>
      <c r="N7" s="68">
        <v>3859890</v>
      </c>
      <c r="O7" s="68">
        <f>$J7*P$14</f>
        <v>3865700.912472</v>
      </c>
      <c r="P7" s="21">
        <v>6433.01</v>
      </c>
      <c r="Q7" s="21">
        <v>479527</v>
      </c>
      <c r="R7" s="68">
        <f>$J7*S$14</f>
        <v>478671.9332472</v>
      </c>
      <c r="S7" s="21">
        <v>799.196</v>
      </c>
      <c r="T7" s="21">
        <v>295</v>
      </c>
      <c r="U7" s="21">
        <v>-1443</v>
      </c>
    </row>
    <row r="8" ht="20.05" customHeight="1">
      <c r="A8" s="21">
        <v>5</v>
      </c>
      <c r="B8" s="62">
        <v>40715</v>
      </c>
      <c r="C8" s="21">
        <v>15</v>
      </c>
      <c r="D8" s="21">
        <v>7</v>
      </c>
      <c r="E8" s="21">
        <v>19</v>
      </c>
      <c r="F8" s="62">
        <v>40715</v>
      </c>
      <c r="G8" s="21">
        <v>15</v>
      </c>
      <c r="H8" s="21">
        <v>17</v>
      </c>
      <c r="I8" s="21">
        <v>40</v>
      </c>
      <c r="J8" s="21">
        <v>600.0119999999999</v>
      </c>
      <c r="K8" s="39">
        <f>(I8-E8)+(H8-D8)*60+(G8-C8)*3600</f>
        <v>621</v>
      </c>
      <c r="L8" s="21">
        <v>149.521</v>
      </c>
      <c r="M8" s="21">
        <v>149.999</v>
      </c>
      <c r="N8" s="68">
        <v>3866820</v>
      </c>
      <c r="O8" s="68">
        <f>$J8*P$14</f>
        <v>3865700.912472</v>
      </c>
      <c r="P8" s="21">
        <v>6444.57</v>
      </c>
      <c r="Q8" s="21">
        <v>478856</v>
      </c>
      <c r="R8" s="68">
        <f>$J8*S$14</f>
        <v>478671.9332472</v>
      </c>
      <c r="S8" s="21">
        <v>798.077</v>
      </c>
      <c r="T8" s="21">
        <v>295</v>
      </c>
      <c r="U8" s="21">
        <v>-1443</v>
      </c>
    </row>
    <row r="9" ht="20.05" customHeight="1">
      <c r="A9" s="21">
        <v>5</v>
      </c>
      <c r="B9" s="62">
        <v>40715</v>
      </c>
      <c r="C9" s="21">
        <v>15</v>
      </c>
      <c r="D9" s="21">
        <v>17</v>
      </c>
      <c r="E9" s="21">
        <v>42</v>
      </c>
      <c r="F9" s="62">
        <v>40715</v>
      </c>
      <c r="G9" s="21">
        <v>15</v>
      </c>
      <c r="H9" s="21">
        <v>28</v>
      </c>
      <c r="I9" s="21">
        <v>2</v>
      </c>
      <c r="J9" s="21">
        <v>600.0119999999999</v>
      </c>
      <c r="K9" s="39">
        <f>(I9-E9)+(H9-D9)*60+(G9-C9)*3600</f>
        <v>620</v>
      </c>
      <c r="L9" s="21">
        <v>149.675</v>
      </c>
      <c r="M9" s="21">
        <v>150.001</v>
      </c>
      <c r="N9" s="68">
        <v>3870250</v>
      </c>
      <c r="O9" s="68">
        <f>$J9*P$14</f>
        <v>3865700.912472</v>
      </c>
      <c r="P9" s="21">
        <v>6450.29</v>
      </c>
      <c r="Q9" s="21">
        <v>479494</v>
      </c>
      <c r="R9" s="68">
        <f>$J9*S$14</f>
        <v>478671.9332472</v>
      </c>
      <c r="S9" s="21">
        <v>799.141</v>
      </c>
      <c r="T9" s="21">
        <v>295</v>
      </c>
      <c r="U9" s="21">
        <v>-1443</v>
      </c>
    </row>
    <row r="10" ht="20.05" customHeight="1">
      <c r="A10" s="21">
        <v>5</v>
      </c>
      <c r="B10" s="62">
        <v>40715</v>
      </c>
      <c r="C10" s="21">
        <v>15</v>
      </c>
      <c r="D10" s="21">
        <v>28</v>
      </c>
      <c r="E10" s="21">
        <v>5</v>
      </c>
      <c r="F10" s="62">
        <v>40715</v>
      </c>
      <c r="G10" s="21">
        <v>15</v>
      </c>
      <c r="H10" s="21">
        <v>38</v>
      </c>
      <c r="I10" s="21">
        <v>25</v>
      </c>
      <c r="J10" s="21">
        <v>600.0119999999999</v>
      </c>
      <c r="K10" s="39">
        <f>(I10-E10)+(H10-D10)*60+(G10-C10)*3600</f>
        <v>620</v>
      </c>
      <c r="L10" s="21">
        <v>149.804</v>
      </c>
      <c r="M10" s="21">
        <v>149.998</v>
      </c>
      <c r="N10" s="68">
        <v>3867750</v>
      </c>
      <c r="O10" s="68">
        <f>$J10*P$14</f>
        <v>3865700.912472</v>
      </c>
      <c r="P10" s="21">
        <v>6446.12</v>
      </c>
      <c r="Q10" s="21">
        <v>479003</v>
      </c>
      <c r="R10" s="68">
        <f>$J10*S$14</f>
        <v>478671.9332472</v>
      </c>
      <c r="S10" s="21">
        <v>798.323</v>
      </c>
      <c r="T10" s="21">
        <v>295</v>
      </c>
      <c r="U10" s="21">
        <v>-1443</v>
      </c>
    </row>
    <row r="11" ht="20.05" customHeight="1">
      <c r="A11" s="21">
        <v>5</v>
      </c>
      <c r="B11" s="62">
        <v>40715</v>
      </c>
      <c r="C11" s="21">
        <v>15</v>
      </c>
      <c r="D11" s="21">
        <v>38</v>
      </c>
      <c r="E11" s="21">
        <v>27</v>
      </c>
      <c r="F11" s="62">
        <v>40715</v>
      </c>
      <c r="G11" s="21">
        <v>15</v>
      </c>
      <c r="H11" s="21">
        <v>41</v>
      </c>
      <c r="I11" s="21">
        <v>30</v>
      </c>
      <c r="J11" s="21">
        <v>162.026</v>
      </c>
      <c r="K11" s="39">
        <f>(I11-E11)+(H11-D11)*60+(G11-C11)*3600</f>
        <v>183</v>
      </c>
      <c r="L11" s="21">
        <v>149.835</v>
      </c>
      <c r="M11" s="21">
        <v>149.998</v>
      </c>
      <c r="N11" s="68">
        <v>1043370</v>
      </c>
      <c r="O11" s="68">
        <f>$J11*P$14</f>
        <v>1043885.882356</v>
      </c>
      <c r="P11" s="21">
        <v>6439.54</v>
      </c>
      <c r="Q11" s="21">
        <v>128667</v>
      </c>
      <c r="R11" s="68">
        <f>$J11*S$14</f>
        <v>129259.5792356</v>
      </c>
      <c r="S11" s="21">
        <v>794.116</v>
      </c>
      <c r="T11" s="21">
        <v>295</v>
      </c>
      <c r="U11" s="21">
        <v>-1443</v>
      </c>
    </row>
    <row r="12" ht="20.05" customHeight="1">
      <c r="A12" s="21"/>
      <c r="B12" s="62"/>
      <c r="C12" s="69"/>
      <c r="D12" s="69"/>
      <c r="E12" s="69"/>
      <c r="F12" s="62"/>
      <c r="G12" s="69"/>
      <c r="H12" s="69"/>
      <c r="I12" s="69"/>
      <c r="J12" s="21"/>
      <c r="K12" s="30"/>
      <c r="L12" s="21"/>
      <c r="M12" s="21"/>
      <c r="N12" s="22"/>
      <c r="O12" s="22"/>
      <c r="P12" s="21"/>
      <c r="Q12" s="21"/>
      <c r="R12" s="21"/>
      <c r="S12" s="21"/>
      <c r="T12" s="21"/>
      <c r="U12" s="21"/>
    </row>
    <row r="13" ht="20.05" customHeight="1">
      <c r="A13" s="21"/>
      <c r="B13" s="62"/>
      <c r="C13" s="69"/>
      <c r="D13" s="69"/>
      <c r="E13" s="69"/>
      <c r="F13" s="62"/>
      <c r="G13" s="69"/>
      <c r="H13" s="69"/>
      <c r="I13" s="69"/>
      <c r="J13" s="21"/>
      <c r="K13" s="30"/>
      <c r="L13" t="s" s="35">
        <v>327</v>
      </c>
      <c r="M13" s="30"/>
      <c r="N13" s="30"/>
      <c r="O13" s="30"/>
      <c r="P13" t="s" s="35">
        <v>327</v>
      </c>
      <c r="Q13" s="30"/>
      <c r="R13" s="30"/>
      <c r="S13" t="s" s="35">
        <v>327</v>
      </c>
      <c r="T13" s="21"/>
      <c r="U13" s="21"/>
    </row>
    <row r="14" ht="20.05" customHeight="1">
      <c r="A14" s="21"/>
      <c r="B14" s="62"/>
      <c r="C14" s="69"/>
      <c r="D14" s="69"/>
      <c r="E14" s="69"/>
      <c r="F14" s="62"/>
      <c r="G14" s="69"/>
      <c r="H14" s="69"/>
      <c r="I14" s="69"/>
      <c r="J14" s="21"/>
      <c r="K14" s="30"/>
      <c r="L14" s="64">
        <f>AVERAGE(L7:L11)</f>
        <v>149.6556</v>
      </c>
      <c r="M14" s="30"/>
      <c r="N14" s="30"/>
      <c r="O14" s="30"/>
      <c r="P14" s="37">
        <f>AVERAGE(P7:P11)</f>
        <v>6442.706</v>
      </c>
      <c r="Q14" s="30"/>
      <c r="R14" s="30"/>
      <c r="S14" s="37">
        <f>AVERAGE(S7:S11)</f>
        <v>797.7706000000001</v>
      </c>
      <c r="T14" s="21"/>
      <c r="U14" s="21"/>
    </row>
    <row r="15" ht="20.05" customHeight="1">
      <c r="A15" s="21"/>
      <c r="B15" s="62"/>
      <c r="C15" s="69"/>
      <c r="D15" s="69"/>
      <c r="E15" s="69"/>
      <c r="F15" s="62"/>
      <c r="G15" s="69"/>
      <c r="H15" s="69"/>
      <c r="I15" s="69"/>
      <c r="J15" s="21"/>
      <c r="K15" s="30"/>
      <c r="L15" t="s" s="32">
        <v>328</v>
      </c>
      <c r="M15" s="30"/>
      <c r="N15" s="30"/>
      <c r="O15" s="30"/>
      <c r="P15" t="s" s="32">
        <v>328</v>
      </c>
      <c r="Q15" s="30"/>
      <c r="R15" s="30"/>
      <c r="S15" t="s" s="32">
        <v>328</v>
      </c>
      <c r="T15" s="21"/>
      <c r="U15" s="21"/>
    </row>
    <row r="16" ht="20.05" customHeight="1">
      <c r="A16" s="21"/>
      <c r="B16" s="62"/>
      <c r="C16" s="69"/>
      <c r="D16" s="69"/>
      <c r="E16" s="69"/>
      <c r="F16" s="62"/>
      <c r="G16" s="69"/>
      <c r="H16" s="69"/>
      <c r="I16" s="69"/>
      <c r="J16" s="21"/>
      <c r="K16" s="30"/>
      <c r="L16" s="64">
        <f>STDEV(L7:L11)</f>
        <v>0.1716822646635365</v>
      </c>
      <c r="M16" s="30"/>
      <c r="N16" s="30"/>
      <c r="O16" s="30"/>
      <c r="P16" s="37">
        <f>STDEV(P7:P11)</f>
        <v>6.646106378925815</v>
      </c>
      <c r="Q16" s="30"/>
      <c r="R16" s="30"/>
      <c r="S16" s="37">
        <f>STDEV(S7:S11)</f>
        <v>2.101480977786859</v>
      </c>
      <c r="T16" s="21"/>
      <c r="U16" s="21"/>
    </row>
    <row r="17" ht="20.05" customHeight="1">
      <c r="A17" s="21"/>
      <c r="B17" s="62"/>
      <c r="C17" s="69"/>
      <c r="D17" s="69"/>
      <c r="E17" s="69"/>
      <c r="F17" s="62"/>
      <c r="G17" s="69"/>
      <c r="H17" s="69"/>
      <c r="I17" s="69"/>
      <c r="J17" s="21"/>
      <c r="K17" s="30"/>
      <c r="L17" t="s" s="32">
        <v>329</v>
      </c>
      <c r="M17" s="30"/>
      <c r="N17" s="30"/>
      <c r="O17" s="30"/>
      <c r="P17" t="s" s="32">
        <v>329</v>
      </c>
      <c r="Q17" s="30"/>
      <c r="R17" s="30"/>
      <c r="S17" s="37"/>
      <c r="T17" s="21"/>
      <c r="U17" s="21"/>
    </row>
    <row r="18" ht="20.05" customHeight="1">
      <c r="A18" s="21"/>
      <c r="B18" s="62"/>
      <c r="C18" s="69"/>
      <c r="D18" s="69"/>
      <c r="E18" s="69"/>
      <c r="F18" s="62"/>
      <c r="G18" s="69"/>
      <c r="H18" s="69"/>
      <c r="I18" s="69"/>
      <c r="J18" s="21"/>
      <c r="K18" s="30"/>
      <c r="L18" s="64">
        <f>L16/L14*100</f>
        <v>0.114718236179292</v>
      </c>
      <c r="M18" s="30"/>
      <c r="N18" s="30"/>
      <c r="O18" s="30"/>
      <c r="P18" s="64">
        <f>P16/P14*100</f>
        <v>0.1031570644217789</v>
      </c>
      <c r="Q18" s="30"/>
      <c r="R18" s="30"/>
      <c r="S18" s="37"/>
      <c r="T18" s="21"/>
      <c r="U18" s="21"/>
    </row>
    <row r="19" ht="23" customHeight="1">
      <c r="A19" t="s" s="67">
        <v>399</v>
      </c>
      <c r="B19" s="30"/>
      <c r="C19" s="30"/>
      <c r="D19" s="30"/>
      <c r="E19" s="30"/>
      <c r="F19" s="30"/>
      <c r="G19" s="30"/>
      <c r="H19" s="30"/>
      <c r="I19" s="30"/>
      <c r="J19" s="30"/>
      <c r="K19" s="30"/>
      <c r="L19" s="30"/>
      <c r="M19" s="30"/>
      <c r="N19" s="30"/>
      <c r="O19" s="30"/>
      <c r="P19" s="30"/>
      <c r="Q19" s="30"/>
      <c r="R19" s="30"/>
      <c r="S19" s="30"/>
      <c r="T19" s="30"/>
      <c r="U19" s="30"/>
    </row>
    <row r="20" ht="20.05" customHeight="1">
      <c r="A20" s="21">
        <v>5</v>
      </c>
      <c r="B20" s="62">
        <v>40715</v>
      </c>
      <c r="C20" s="21">
        <v>15</v>
      </c>
      <c r="D20" s="21">
        <v>41</v>
      </c>
      <c r="E20" s="21">
        <v>38</v>
      </c>
      <c r="F20" s="62">
        <v>40715</v>
      </c>
      <c r="G20" s="21">
        <v>16</v>
      </c>
      <c r="H20" s="21">
        <v>11</v>
      </c>
      <c r="I20" s="21">
        <v>58</v>
      </c>
      <c r="J20" s="21">
        <v>1800.01</v>
      </c>
      <c r="K20" s="39">
        <f>(I20-E20)+(H20-D20)*60+(G20-C20)*3600</f>
        <v>1820</v>
      </c>
      <c r="L20" s="21">
        <v>149.99</v>
      </c>
      <c r="M20" s="21">
        <v>149.998</v>
      </c>
      <c r="N20" s="21">
        <v>11606800</v>
      </c>
      <c r="O20" s="68">
        <f>$J20*P$28</f>
        <v>11616145.53378333</v>
      </c>
      <c r="P20" s="21">
        <v>6448.17</v>
      </c>
      <c r="Q20" s="21">
        <v>1434880</v>
      </c>
      <c r="R20" s="68">
        <f>$J20*S$28</f>
        <v>1434779.570953333</v>
      </c>
      <c r="S20" s="21">
        <v>797.152</v>
      </c>
      <c r="T20" s="21">
        <v>295</v>
      </c>
      <c r="U20" s="21">
        <v>-1443</v>
      </c>
    </row>
    <row r="21" ht="20.05" customHeight="1">
      <c r="A21" s="21">
        <v>5</v>
      </c>
      <c r="B21" s="62">
        <v>40715</v>
      </c>
      <c r="C21" s="21">
        <v>16</v>
      </c>
      <c r="D21" s="21">
        <v>12</v>
      </c>
      <c r="E21" s="21">
        <v>1</v>
      </c>
      <c r="F21" s="62">
        <v>40715</v>
      </c>
      <c r="G21" s="21">
        <v>16</v>
      </c>
      <c r="H21" s="21">
        <v>42</v>
      </c>
      <c r="I21" s="21">
        <v>21</v>
      </c>
      <c r="J21" s="21">
        <v>1800.01</v>
      </c>
      <c r="K21" s="39">
        <f>(I21-E21)+(H21-D21)*60+(G21-C21)*3600</f>
        <v>1820</v>
      </c>
      <c r="L21" s="21">
        <v>150.033</v>
      </c>
      <c r="M21" s="21">
        <v>150.004</v>
      </c>
      <c r="N21" s="21">
        <v>11617700</v>
      </c>
      <c r="O21" s="68">
        <f>$J21*P$28</f>
        <v>11616145.53378333</v>
      </c>
      <c r="P21" s="21">
        <v>6454.26</v>
      </c>
      <c r="Q21" s="21">
        <v>1437030</v>
      </c>
      <c r="R21" s="68">
        <f>$J21*S$28</f>
        <v>1434779.570953333</v>
      </c>
      <c r="S21" s="21">
        <v>798.347</v>
      </c>
      <c r="T21" s="21">
        <v>295</v>
      </c>
      <c r="U21" s="21">
        <v>-1443</v>
      </c>
    </row>
    <row r="22" ht="20.05" customHeight="1">
      <c r="A22" s="21">
        <v>5</v>
      </c>
      <c r="B22" s="62">
        <v>40715</v>
      </c>
      <c r="C22" s="21">
        <v>16</v>
      </c>
      <c r="D22" s="21">
        <v>42</v>
      </c>
      <c r="E22" s="21">
        <v>24</v>
      </c>
      <c r="F22" s="62">
        <v>40715</v>
      </c>
      <c r="G22" s="21">
        <v>17</v>
      </c>
      <c r="H22" s="21">
        <v>12</v>
      </c>
      <c r="I22" s="21">
        <v>44</v>
      </c>
      <c r="J22" s="21">
        <v>1800.01</v>
      </c>
      <c r="K22" s="39">
        <f>(I22-E22)+(H22-D22)*60+(G22-C22)*3600</f>
        <v>1820</v>
      </c>
      <c r="L22" s="21">
        <v>150.049</v>
      </c>
      <c r="M22" s="21">
        <v>150</v>
      </c>
      <c r="N22" s="21">
        <v>11612200</v>
      </c>
      <c r="O22" s="68">
        <f>$J22*P$28</f>
        <v>11616145.53378333</v>
      </c>
      <c r="P22" s="21">
        <v>6451.17</v>
      </c>
      <c r="Q22" s="21">
        <v>1432230</v>
      </c>
      <c r="R22" s="68">
        <f>$J22*S$28</f>
        <v>1434779.570953333</v>
      </c>
      <c r="S22" s="21">
        <v>795.681</v>
      </c>
      <c r="T22" s="21">
        <v>295</v>
      </c>
      <c r="U22" s="21">
        <v>-1443</v>
      </c>
    </row>
    <row r="23" ht="20.05" customHeight="1">
      <c r="A23" s="21">
        <v>5</v>
      </c>
      <c r="B23" s="62">
        <v>40715</v>
      </c>
      <c r="C23" s="21">
        <v>17</v>
      </c>
      <c r="D23" s="21">
        <v>12</v>
      </c>
      <c r="E23" s="21">
        <v>47</v>
      </c>
      <c r="F23" s="62">
        <v>40715</v>
      </c>
      <c r="G23" s="21">
        <v>17</v>
      </c>
      <c r="H23" s="21">
        <v>43</v>
      </c>
      <c r="I23" s="21">
        <v>7</v>
      </c>
      <c r="J23" s="21">
        <v>1800.01</v>
      </c>
      <c r="K23" s="39">
        <f>(I23-E23)+(H23-D23)*60+(G23-C23)*3600</f>
        <v>1820</v>
      </c>
      <c r="L23" s="21">
        <v>150.057</v>
      </c>
      <c r="M23" s="21">
        <v>150.001</v>
      </c>
      <c r="N23" s="21">
        <v>11618100</v>
      </c>
      <c r="O23" s="68">
        <f>$J23*P$28</f>
        <v>11616145.53378333</v>
      </c>
      <c r="P23" s="21">
        <v>6454.46</v>
      </c>
      <c r="Q23" s="21">
        <v>1435520</v>
      </c>
      <c r="R23" s="68">
        <f>$J23*S$28</f>
        <v>1434779.570953333</v>
      </c>
      <c r="S23" s="21">
        <v>797.509</v>
      </c>
      <c r="T23" s="21">
        <v>295</v>
      </c>
      <c r="U23" s="21">
        <v>-1443</v>
      </c>
    </row>
    <row r="24" ht="20.05" customHeight="1">
      <c r="A24" s="21">
        <v>5</v>
      </c>
      <c r="B24" s="62">
        <v>40715</v>
      </c>
      <c r="C24" s="39">
        <v>17</v>
      </c>
      <c r="D24" s="39">
        <v>43</v>
      </c>
      <c r="E24" s="39">
        <v>10</v>
      </c>
      <c r="F24" s="62">
        <v>40715</v>
      </c>
      <c r="G24" s="39">
        <v>18</v>
      </c>
      <c r="H24" s="39">
        <v>13</v>
      </c>
      <c r="I24" s="39">
        <v>30</v>
      </c>
      <c r="J24" s="21">
        <v>1800.01</v>
      </c>
      <c r="K24" s="39">
        <f>(I24-E24)+(H24-D24)*60+(G24-C24)*3600</f>
        <v>1820</v>
      </c>
      <c r="L24" s="21">
        <v>150.067</v>
      </c>
      <c r="M24" s="21">
        <v>150.002</v>
      </c>
      <c r="N24" s="21">
        <v>11620600</v>
      </c>
      <c r="O24" s="68">
        <f>$J24*P$28</f>
        <v>11616145.53378333</v>
      </c>
      <c r="P24" s="21">
        <v>6455.86</v>
      </c>
      <c r="Q24" s="21">
        <v>1433510</v>
      </c>
      <c r="R24" s="68">
        <f>$J24*S$28</f>
        <v>1434779.570953333</v>
      </c>
      <c r="S24" s="21">
        <v>796.389</v>
      </c>
      <c r="T24" s="21">
        <v>295</v>
      </c>
      <c r="U24" s="21">
        <v>-1443</v>
      </c>
    </row>
    <row r="25" ht="20.05" customHeight="1">
      <c r="A25" s="21">
        <v>5</v>
      </c>
      <c r="B25" s="62">
        <v>40715</v>
      </c>
      <c r="C25" s="39">
        <v>18</v>
      </c>
      <c r="D25" s="39">
        <v>13</v>
      </c>
      <c r="E25" s="39">
        <v>32</v>
      </c>
      <c r="F25" s="62">
        <v>40715</v>
      </c>
      <c r="G25" s="39">
        <v>18</v>
      </c>
      <c r="H25" s="39">
        <v>34</v>
      </c>
      <c r="I25" s="39">
        <v>53</v>
      </c>
      <c r="J25" s="21">
        <v>1259.84</v>
      </c>
      <c r="K25" s="39">
        <f>(I25-E25)+(H25-D25)*60+(G25-C25)*3600</f>
        <v>1281</v>
      </c>
      <c r="L25" s="21">
        <v>150.072</v>
      </c>
      <c r="M25" s="21">
        <v>150.002</v>
      </c>
      <c r="N25" s="21">
        <v>8133970</v>
      </c>
      <c r="O25" s="68">
        <f>$J25*P$28</f>
        <v>8130224.159466666</v>
      </c>
      <c r="P25" s="21">
        <v>6456.35</v>
      </c>
      <c r="Q25" s="21">
        <v>1004720</v>
      </c>
      <c r="R25" s="68">
        <f>$J25*S$28</f>
        <v>1004212.584746667</v>
      </c>
      <c r="S25" s="21">
        <v>797.494</v>
      </c>
      <c r="T25" s="21">
        <v>295</v>
      </c>
      <c r="U25" s="21">
        <v>-1443</v>
      </c>
    </row>
    <row r="26" ht="20.05" customHeight="1">
      <c r="A26" s="30"/>
      <c r="B26" s="30"/>
      <c r="C26" s="30"/>
      <c r="D26" s="30"/>
      <c r="E26" s="30"/>
      <c r="F26" s="30"/>
      <c r="G26" s="30"/>
      <c r="H26" s="30"/>
      <c r="I26" s="30"/>
      <c r="J26" s="30"/>
      <c r="K26" s="30"/>
      <c r="L26" s="30"/>
      <c r="M26" s="30"/>
      <c r="N26" s="30"/>
      <c r="O26" s="30"/>
      <c r="P26" s="30"/>
      <c r="Q26" s="30"/>
      <c r="R26" s="30"/>
      <c r="S26" s="30"/>
      <c r="T26" s="30"/>
      <c r="U26" s="30"/>
    </row>
    <row r="27" ht="20.05" customHeight="1">
      <c r="A27" s="30"/>
      <c r="B27" s="30"/>
      <c r="C27" s="30"/>
      <c r="D27" s="30"/>
      <c r="E27" s="30"/>
      <c r="F27" s="30"/>
      <c r="G27" s="30"/>
      <c r="H27" s="30"/>
      <c r="I27" s="30"/>
      <c r="J27" s="30"/>
      <c r="K27" s="30"/>
      <c r="L27" t="s" s="35">
        <v>327</v>
      </c>
      <c r="M27" s="30"/>
      <c r="N27" s="30"/>
      <c r="O27" s="30"/>
      <c r="P27" t="s" s="35">
        <v>327</v>
      </c>
      <c r="Q27" s="30"/>
      <c r="R27" s="30"/>
      <c r="S27" t="s" s="35">
        <v>327</v>
      </c>
      <c r="T27" s="30"/>
      <c r="U27" s="30"/>
    </row>
    <row r="28" ht="20.05" customHeight="1">
      <c r="A28" s="30"/>
      <c r="B28" s="30"/>
      <c r="C28" s="30"/>
      <c r="D28" s="30"/>
      <c r="E28" s="30"/>
      <c r="F28" s="30"/>
      <c r="G28" s="30"/>
      <c r="H28" s="30"/>
      <c r="I28" s="30"/>
      <c r="J28" s="30"/>
      <c r="K28" s="30"/>
      <c r="L28" s="64">
        <f>AVERAGE(L20:L25)</f>
        <v>150.0446666666667</v>
      </c>
      <c r="M28" s="30"/>
      <c r="N28" s="30"/>
      <c r="O28" s="30"/>
      <c r="P28" s="64">
        <f>AVERAGE(P20:P25)</f>
        <v>6453.378333333333</v>
      </c>
      <c r="Q28" s="30"/>
      <c r="R28" s="30"/>
      <c r="S28" s="64">
        <f>AVERAGE(S20:S25)</f>
        <v>797.0953333333333</v>
      </c>
      <c r="T28" s="30"/>
      <c r="U28" s="30"/>
    </row>
    <row r="29" ht="20.05" customHeight="1">
      <c r="A29" s="30"/>
      <c r="B29" s="30"/>
      <c r="C29" s="30"/>
      <c r="D29" s="30"/>
      <c r="E29" s="30"/>
      <c r="F29" s="30"/>
      <c r="G29" s="30"/>
      <c r="H29" s="30"/>
      <c r="I29" s="30"/>
      <c r="J29" s="30"/>
      <c r="K29" s="30"/>
      <c r="L29" t="s" s="32">
        <v>328</v>
      </c>
      <c r="M29" s="30"/>
      <c r="N29" s="30"/>
      <c r="O29" s="30"/>
      <c r="P29" t="s" s="32">
        <v>328</v>
      </c>
      <c r="Q29" s="30"/>
      <c r="R29" s="30"/>
      <c r="S29" t="s" s="32">
        <v>328</v>
      </c>
      <c r="T29" s="30"/>
      <c r="U29" s="30"/>
    </row>
    <row r="30" ht="20.05" customHeight="1">
      <c r="A30" s="30"/>
      <c r="B30" s="30"/>
      <c r="C30" s="30"/>
      <c r="D30" s="30"/>
      <c r="E30" s="30"/>
      <c r="F30" s="30"/>
      <c r="G30" s="30"/>
      <c r="H30" s="30"/>
      <c r="I30" s="30"/>
      <c r="J30" s="30"/>
      <c r="K30" s="30"/>
      <c r="L30" s="64">
        <f>STDEV(L20:L25)</f>
        <v>0.03013746284388543</v>
      </c>
      <c r="M30" s="30"/>
      <c r="N30" s="30"/>
      <c r="O30" s="30"/>
      <c r="P30" s="37">
        <f>STDEV(P20:P25)</f>
        <v>3.128587008006434</v>
      </c>
      <c r="Q30" s="30"/>
      <c r="R30" s="30"/>
      <c r="S30" s="38">
        <f>STDEV(S20:S25)</f>
        <v>0.9379958777450139</v>
      </c>
      <c r="T30" s="30"/>
      <c r="U30" s="30"/>
    </row>
    <row r="31" ht="20.05" customHeight="1">
      <c r="A31" s="30"/>
      <c r="B31" s="30"/>
      <c r="C31" s="30"/>
      <c r="D31" s="30"/>
      <c r="E31" s="30"/>
      <c r="F31" s="30"/>
      <c r="G31" s="30"/>
      <c r="H31" s="30"/>
      <c r="I31" s="30"/>
      <c r="J31" s="30"/>
      <c r="K31" s="30"/>
      <c r="L31" t="s" s="32">
        <v>329</v>
      </c>
      <c r="M31" s="30"/>
      <c r="N31" s="30"/>
      <c r="O31" s="30"/>
      <c r="P31" t="s" s="32">
        <v>329</v>
      </c>
      <c r="Q31" s="30"/>
      <c r="R31" s="30"/>
      <c r="S31" t="s" s="32">
        <v>329</v>
      </c>
      <c r="T31" s="30"/>
      <c r="U31" s="30"/>
    </row>
    <row r="32" ht="20.05" customHeight="1">
      <c r="A32" s="30"/>
      <c r="B32" s="30"/>
      <c r="C32" s="30"/>
      <c r="D32" s="30"/>
      <c r="E32" s="30"/>
      <c r="F32" s="30"/>
      <c r="G32" s="30"/>
      <c r="H32" s="30"/>
      <c r="I32" s="30"/>
      <c r="J32" s="30"/>
      <c r="K32" s="30"/>
      <c r="L32" s="39">
        <f>L30/L28*100</f>
        <v>0.02008566083247573</v>
      </c>
      <c r="M32" s="30"/>
      <c r="N32" s="30"/>
      <c r="O32" s="30"/>
      <c r="P32" s="39">
        <f>P30/P28*100</f>
        <v>0.04847983252192871</v>
      </c>
      <c r="Q32" s="30"/>
      <c r="R32" s="30"/>
      <c r="S32" s="39">
        <f>S30/S28*100</f>
        <v>0.1176767493823425</v>
      </c>
      <c r="T32" s="30"/>
      <c r="U32" s="30"/>
    </row>
  </sheetData>
  <mergeCells count="24">
    <mergeCell ref="A1:U1"/>
    <mergeCell ref="A2:U2"/>
    <mergeCell ref="Q4:R4"/>
    <mergeCell ref="N3:O3"/>
    <mergeCell ref="A19:U19"/>
    <mergeCell ref="A6:U6"/>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0.5" right="0.5" top="0.5" bottom="0.5" header="0.25" footer="0.25"/>
  <pageSetup firstPageNumber="1" fitToHeight="1" fitToWidth="1" scale="100" useFirstPageNumber="0" orientation="portrait" pageOrder="downThenOver"/>
  <headerFooter>
    <oddFooter>&amp;C&amp;"Helvetica Neue,Regular"&amp;11&amp;K000000&amp;P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U16"/>
  <sheetViews>
    <sheetView workbookViewId="0" showGridLines="0" defaultGridColor="1"/>
  </sheetViews>
  <sheetFormatPr defaultColWidth="16.3333" defaultRowHeight="19.9" customHeight="1" outlineLevelRow="0" outlineLevelCol="0"/>
  <cols>
    <col min="1" max="1" width="16.3516" style="70" customWidth="1"/>
    <col min="2" max="2" width="11.6719" style="70" customWidth="1"/>
    <col min="3" max="3" width="4.35156" style="70" customWidth="1"/>
    <col min="4" max="4" width="4.57812" style="70" customWidth="1"/>
    <col min="5" max="5" width="4.17188" style="70" customWidth="1"/>
    <col min="6" max="6" width="10.8516" style="70" customWidth="1"/>
    <col min="7" max="7" width="4.35156" style="70" customWidth="1"/>
    <col min="8" max="8" width="4.5" style="70" customWidth="1"/>
    <col min="9" max="9" width="4.17188" style="70" customWidth="1"/>
    <col min="10" max="10" width="10" style="70" customWidth="1"/>
    <col min="11" max="11" width="9.67188" style="70" customWidth="1"/>
    <col min="12" max="12" width="14.7266" style="70" customWidth="1"/>
    <col min="13" max="13" width="12.3516" style="70" customWidth="1"/>
    <col min="14" max="14" width="13.9219" style="70" customWidth="1"/>
    <col min="15" max="15" width="9.67188" style="70" customWidth="1"/>
    <col min="16" max="16" width="11.3516" style="70" customWidth="1"/>
    <col min="17" max="17" width="19.0312" style="70" customWidth="1"/>
    <col min="18" max="18" width="9.67188" style="70" customWidth="1"/>
    <col min="19" max="19" width="13.8516" style="70" customWidth="1"/>
    <col min="20" max="20" width="9" style="70" customWidth="1"/>
    <col min="21" max="21" width="6.67188" style="70" customWidth="1"/>
    <col min="22" max="256" width="16.3516" style="70" customWidth="1"/>
  </cols>
  <sheetData>
    <row r="1" ht="37.05" customHeight="1">
      <c r="A1" t="s" s="7">
        <v>400</v>
      </c>
      <c r="B1" s="7"/>
      <c r="C1" s="7"/>
      <c r="D1" s="7"/>
      <c r="E1" s="7"/>
      <c r="F1" s="7"/>
      <c r="G1" s="7"/>
      <c r="H1" s="7"/>
      <c r="I1" s="7"/>
      <c r="J1" s="7"/>
      <c r="K1" s="7"/>
      <c r="L1" s="7"/>
      <c r="M1" s="7"/>
      <c r="N1" s="7"/>
      <c r="O1" s="7"/>
      <c r="P1" s="7"/>
      <c r="Q1" s="7"/>
      <c r="R1" s="7"/>
      <c r="S1" s="7"/>
      <c r="T1" s="7"/>
      <c r="U1" s="7"/>
    </row>
    <row r="2" ht="25.9" customHeight="1">
      <c r="A2" t="s" s="58">
        <v>402</v>
      </c>
      <c r="B2" s="30"/>
      <c r="C2" s="30"/>
      <c r="D2" s="30"/>
      <c r="E2" s="30"/>
      <c r="F2" s="30"/>
      <c r="G2" s="30"/>
      <c r="H2" s="30"/>
      <c r="I2" s="30"/>
      <c r="J2" s="30"/>
      <c r="K2" s="30"/>
      <c r="L2" s="30"/>
      <c r="M2" s="30"/>
      <c r="N2" s="30"/>
      <c r="O2" s="30"/>
      <c r="P2" s="30"/>
      <c r="Q2" s="30"/>
      <c r="R2" s="30"/>
      <c r="S2" s="30"/>
      <c r="T2" s="30"/>
      <c r="U2" s="30"/>
    </row>
    <row r="3" ht="23" customHeight="1">
      <c r="A3" t="s" s="29">
        <v>372</v>
      </c>
      <c r="B3" t="s" s="29">
        <v>373</v>
      </c>
      <c r="C3" s="30"/>
      <c r="D3" s="30"/>
      <c r="E3" s="30"/>
      <c r="F3" t="s" s="29">
        <v>374</v>
      </c>
      <c r="G3" s="30"/>
      <c r="H3" s="30"/>
      <c r="I3" s="30"/>
      <c r="J3" t="s" s="29">
        <v>375</v>
      </c>
      <c r="K3" s="30"/>
      <c r="L3" t="s" s="29">
        <v>376</v>
      </c>
      <c r="M3" t="s" s="29">
        <v>377</v>
      </c>
      <c r="N3" t="s" s="29">
        <v>378</v>
      </c>
      <c r="O3" s="30"/>
      <c r="P3" t="s" s="29">
        <v>379</v>
      </c>
      <c r="Q3" t="s" s="29">
        <v>380</v>
      </c>
      <c r="R3" s="30"/>
      <c r="S3" t="s" s="29">
        <v>381</v>
      </c>
      <c r="T3" t="s" s="29">
        <v>382</v>
      </c>
      <c r="U3" t="s" s="29">
        <v>19</v>
      </c>
    </row>
    <row r="4" ht="20.35" customHeight="1">
      <c r="A4" t="s" s="59">
        <v>383</v>
      </c>
      <c r="B4" t="s" s="59">
        <v>384</v>
      </c>
      <c r="C4" t="s" s="59">
        <v>385</v>
      </c>
      <c r="D4" s="30"/>
      <c r="E4" s="30"/>
      <c r="F4" t="s" s="59">
        <v>384</v>
      </c>
      <c r="G4" t="s" s="59">
        <v>385</v>
      </c>
      <c r="H4" s="30"/>
      <c r="I4" s="30"/>
      <c r="J4" t="s" s="60">
        <v>386</v>
      </c>
      <c r="K4" t="s" s="60">
        <v>387</v>
      </c>
      <c r="L4" s="30"/>
      <c r="M4" s="30"/>
      <c r="N4" t="s" s="61">
        <v>388</v>
      </c>
      <c r="O4" s="30"/>
      <c r="P4" t="s" s="61">
        <v>389</v>
      </c>
      <c r="Q4" t="s" s="61">
        <v>390</v>
      </c>
      <c r="R4" s="30"/>
      <c r="S4" t="s" s="61">
        <v>391</v>
      </c>
      <c r="T4" s="30"/>
      <c r="U4" s="30"/>
    </row>
    <row r="5" ht="20.05" customHeight="1">
      <c r="A5" s="30"/>
      <c r="B5" s="30"/>
      <c r="C5" t="s" s="59">
        <v>392</v>
      </c>
      <c r="D5" t="s" s="59">
        <v>393</v>
      </c>
      <c r="E5" t="s" s="59">
        <v>394</v>
      </c>
      <c r="F5" s="30"/>
      <c r="G5" t="s" s="59">
        <v>392</v>
      </c>
      <c r="H5" t="s" s="59">
        <v>393</v>
      </c>
      <c r="I5" t="s" s="59">
        <v>394</v>
      </c>
      <c r="J5" s="30"/>
      <c r="K5" s="30"/>
      <c r="L5" s="30"/>
      <c r="M5" s="30"/>
      <c r="N5" t="s" s="32">
        <v>386</v>
      </c>
      <c r="O5" t="s" s="32">
        <v>387</v>
      </c>
      <c r="P5" s="30"/>
      <c r="Q5" t="s" s="32">
        <v>386</v>
      </c>
      <c r="R5" t="s" s="32">
        <v>387</v>
      </c>
      <c r="S5" s="30"/>
      <c r="T5" s="30"/>
      <c r="U5" s="30"/>
    </row>
    <row r="6" ht="20.05" customHeight="1">
      <c r="A6" s="21">
        <v>5</v>
      </c>
      <c r="B6" s="71">
        <v>40716</v>
      </c>
      <c r="C6" s="39">
        <v>22</v>
      </c>
      <c r="D6" s="39">
        <v>40</v>
      </c>
      <c r="E6" s="39">
        <v>41</v>
      </c>
      <c r="F6" s="71">
        <v>40716</v>
      </c>
      <c r="G6" s="39">
        <v>23</v>
      </c>
      <c r="H6" s="39">
        <v>11</v>
      </c>
      <c r="I6" s="39">
        <v>1</v>
      </c>
      <c r="J6" s="21">
        <v>1800.01</v>
      </c>
      <c r="K6" s="39">
        <f>(I6-E6)+(H6-D6)*60+(G6-C6)*3600</f>
        <v>1820</v>
      </c>
      <c r="L6" s="21">
        <v>296.058</v>
      </c>
      <c r="M6" s="21">
        <v>297</v>
      </c>
      <c r="N6" s="68">
        <v>6613540</v>
      </c>
      <c r="O6" s="37">
        <f>$J6*P$12</f>
        <v>6617475.76355</v>
      </c>
      <c r="P6" s="21">
        <v>3674.16</v>
      </c>
      <c r="Q6" s="68">
        <v>1435740</v>
      </c>
      <c r="R6" s="37">
        <f>$J6*S$12</f>
        <v>1435897.2271625</v>
      </c>
      <c r="S6" s="21">
        <v>797.626</v>
      </c>
      <c r="T6" s="21">
        <v>295</v>
      </c>
      <c r="U6" s="21">
        <v>-1443</v>
      </c>
    </row>
    <row r="7" ht="20.05" customHeight="1">
      <c r="A7" s="21">
        <v>5</v>
      </c>
      <c r="B7" s="71">
        <v>40716</v>
      </c>
      <c r="C7" s="39">
        <v>23</v>
      </c>
      <c r="D7" s="39">
        <v>11</v>
      </c>
      <c r="E7" s="39">
        <v>4</v>
      </c>
      <c r="F7" s="71">
        <v>40716</v>
      </c>
      <c r="G7" s="39">
        <v>23</v>
      </c>
      <c r="H7" s="39">
        <v>41</v>
      </c>
      <c r="I7" s="39">
        <v>24</v>
      </c>
      <c r="J7" s="21">
        <v>1800.01</v>
      </c>
      <c r="K7" s="39">
        <f>(I7-E7)+(H7-D7)*60+(G7-C7)*3600</f>
        <v>1820</v>
      </c>
      <c r="L7" s="21">
        <v>295.995</v>
      </c>
      <c r="M7" s="21">
        <v>297</v>
      </c>
      <c r="N7" s="68">
        <v>6618430</v>
      </c>
      <c r="O7" s="37">
        <f>$J7*P$12</f>
        <v>6617475.76355</v>
      </c>
      <c r="P7" s="21">
        <v>3676.88</v>
      </c>
      <c r="Q7" s="68">
        <v>1440470</v>
      </c>
      <c r="R7" s="37">
        <f>$J7*S$12</f>
        <v>1435897.2271625</v>
      </c>
      <c r="S7" s="21">
        <v>800.258</v>
      </c>
      <c r="T7" s="21">
        <v>295</v>
      </c>
      <c r="U7" s="21">
        <v>-1443</v>
      </c>
    </row>
    <row r="8" ht="20.05" customHeight="1">
      <c r="A8" s="21">
        <v>5</v>
      </c>
      <c r="B8" s="71">
        <v>40716</v>
      </c>
      <c r="C8" s="39">
        <v>23</v>
      </c>
      <c r="D8" s="39">
        <v>41</v>
      </c>
      <c r="E8" s="39">
        <v>27</v>
      </c>
      <c r="F8" s="71">
        <v>40717</v>
      </c>
      <c r="G8" s="39">
        <v>24</v>
      </c>
      <c r="H8" s="39">
        <v>11</v>
      </c>
      <c r="I8" s="39">
        <v>47</v>
      </c>
      <c r="J8" s="21">
        <v>1800.01</v>
      </c>
      <c r="K8" s="39">
        <f>(I8-E8)+(H8-D8)*60+(G8-C8)*3600</f>
        <v>1820</v>
      </c>
      <c r="L8" s="21">
        <v>296.01</v>
      </c>
      <c r="M8" s="21">
        <v>297</v>
      </c>
      <c r="N8" s="68">
        <v>6615310</v>
      </c>
      <c r="O8" s="37">
        <f>$J8*P$12</f>
        <v>6617475.76355</v>
      </c>
      <c r="P8" s="21">
        <v>3675.15</v>
      </c>
      <c r="Q8" s="68">
        <v>1430810</v>
      </c>
      <c r="R8" s="37">
        <f>$J8*S$12</f>
        <v>1435897.2271625</v>
      </c>
      <c r="S8" s="21">
        <v>794.889</v>
      </c>
      <c r="T8" s="21">
        <v>295</v>
      </c>
      <c r="U8" s="21">
        <v>-1443</v>
      </c>
    </row>
    <row r="9" ht="20.05" customHeight="1">
      <c r="A9" s="21">
        <v>5</v>
      </c>
      <c r="B9" s="71">
        <v>40717</v>
      </c>
      <c r="C9" s="39">
        <v>0</v>
      </c>
      <c r="D9" s="39">
        <v>11</v>
      </c>
      <c r="E9" s="39">
        <v>50</v>
      </c>
      <c r="F9" s="71">
        <v>40717</v>
      </c>
      <c r="G9" s="30"/>
      <c r="H9" s="39">
        <v>42</v>
      </c>
      <c r="I9" s="39">
        <v>11</v>
      </c>
      <c r="J9" s="21">
        <v>1800.01</v>
      </c>
      <c r="K9" s="39">
        <f>(I9-E9)+(H9-D9)*60+(G9-C9)*3600</f>
        <v>1821</v>
      </c>
      <c r="L9" s="21">
        <v>295.971</v>
      </c>
      <c r="M9" s="21">
        <v>297</v>
      </c>
      <c r="N9" s="68">
        <v>6622650</v>
      </c>
      <c r="O9" s="37">
        <f>$J9*P$12</f>
        <v>6617475.76355</v>
      </c>
      <c r="P9" s="21">
        <v>3679.23</v>
      </c>
      <c r="Q9" s="68">
        <v>1436580</v>
      </c>
      <c r="R9" s="37">
        <f>$J9*S$12</f>
        <v>1435897.2271625</v>
      </c>
      <c r="S9" s="21">
        <v>798.092</v>
      </c>
      <c r="T9" s="21">
        <v>295</v>
      </c>
      <c r="U9" s="21">
        <v>-1443</v>
      </c>
    </row>
    <row r="10" ht="20.05" customHeight="1">
      <c r="A10" s="30"/>
      <c r="B10" s="30"/>
      <c r="C10" s="30"/>
      <c r="D10" s="30"/>
      <c r="E10" s="30"/>
      <c r="F10" s="30"/>
      <c r="G10" s="30"/>
      <c r="H10" s="30"/>
      <c r="I10" s="30"/>
      <c r="J10" s="30"/>
      <c r="K10" s="30"/>
      <c r="L10" s="30"/>
      <c r="M10" s="30"/>
      <c r="N10" s="30"/>
      <c r="O10" s="30"/>
      <c r="P10" s="30"/>
      <c r="Q10" s="30"/>
      <c r="R10" s="30"/>
      <c r="S10" s="30"/>
      <c r="T10" s="30"/>
      <c r="U10" s="30"/>
    </row>
    <row r="11" ht="20.05" customHeight="1">
      <c r="A11" s="30"/>
      <c r="B11" s="30"/>
      <c r="C11" s="30"/>
      <c r="D11" s="30"/>
      <c r="E11" s="30"/>
      <c r="F11" s="30"/>
      <c r="G11" s="30"/>
      <c r="H11" s="30"/>
      <c r="I11" s="30"/>
      <c r="J11" s="30"/>
      <c r="K11" s="30"/>
      <c r="L11" t="s" s="35">
        <v>327</v>
      </c>
      <c r="M11" s="30"/>
      <c r="N11" s="30"/>
      <c r="O11" s="30"/>
      <c r="P11" t="s" s="35">
        <v>327</v>
      </c>
      <c r="Q11" s="30"/>
      <c r="R11" s="30"/>
      <c r="S11" t="s" s="35">
        <v>327</v>
      </c>
      <c r="T11" s="30"/>
      <c r="U11" s="30"/>
    </row>
    <row r="12" ht="20.05" customHeight="1">
      <c r="A12" s="30"/>
      <c r="B12" s="30"/>
      <c r="C12" s="30"/>
      <c r="D12" s="30"/>
      <c r="E12" s="30"/>
      <c r="F12" s="30"/>
      <c r="G12" s="30"/>
      <c r="H12" s="30"/>
      <c r="I12" s="30"/>
      <c r="J12" s="30"/>
      <c r="K12" s="30"/>
      <c r="L12" s="64">
        <f>AVERAGE(L6:L9)</f>
        <v>296.0085</v>
      </c>
      <c r="M12" s="30"/>
      <c r="N12" s="30"/>
      <c r="O12" s="30"/>
      <c r="P12" s="37">
        <f>AVERAGE(P6:P9)</f>
        <v>3676.355</v>
      </c>
      <c r="Q12" s="30"/>
      <c r="R12" s="30"/>
      <c r="S12" s="37">
        <f>AVERAGE(S6:S9)</f>
        <v>797.7162500000001</v>
      </c>
      <c r="T12" s="30"/>
      <c r="U12" s="30"/>
    </row>
    <row r="13" ht="20.05" customHeight="1">
      <c r="A13" s="30"/>
      <c r="B13" s="30"/>
      <c r="C13" s="30"/>
      <c r="D13" s="30"/>
      <c r="E13" s="30"/>
      <c r="F13" s="30"/>
      <c r="G13" s="30"/>
      <c r="H13" s="30"/>
      <c r="I13" s="30"/>
      <c r="J13" s="30"/>
      <c r="K13" s="30"/>
      <c r="L13" t="s" s="32">
        <v>328</v>
      </c>
      <c r="M13" s="30"/>
      <c r="N13" s="30"/>
      <c r="O13" s="30"/>
      <c r="P13" t="s" s="32">
        <v>328</v>
      </c>
      <c r="Q13" s="30"/>
      <c r="R13" s="30"/>
      <c r="S13" t="s" s="32">
        <v>328</v>
      </c>
      <c r="T13" s="30"/>
      <c r="U13" s="30"/>
    </row>
    <row r="14" ht="20.05" customHeight="1">
      <c r="A14" s="30"/>
      <c r="B14" s="30"/>
      <c r="C14" s="30"/>
      <c r="D14" s="30"/>
      <c r="E14" s="30"/>
      <c r="F14" s="30"/>
      <c r="G14" s="30"/>
      <c r="H14" s="30"/>
      <c r="I14" s="30"/>
      <c r="J14" s="30"/>
      <c r="K14" s="30"/>
      <c r="L14" s="64">
        <f>STDEV(L6:L9)</f>
        <v>0.03670149860699995</v>
      </c>
      <c r="M14" s="30"/>
      <c r="N14" s="30"/>
      <c r="O14" s="30"/>
      <c r="P14" s="37">
        <f>STDEV(P6:P9)</f>
        <v>2.22195859547387</v>
      </c>
      <c r="Q14" s="30"/>
      <c r="R14" s="30"/>
      <c r="S14" s="37">
        <f>STDEV(S6:S9)</f>
        <v>2.206291666273231</v>
      </c>
      <c r="T14" s="30"/>
      <c r="U14" s="30"/>
    </row>
    <row r="15" ht="20.05" customHeight="1">
      <c r="A15" s="30"/>
      <c r="B15" s="30"/>
      <c r="C15" s="30"/>
      <c r="D15" s="30"/>
      <c r="E15" s="30"/>
      <c r="F15" s="30"/>
      <c r="G15" s="30"/>
      <c r="H15" s="30"/>
      <c r="I15" s="30"/>
      <c r="J15" s="30"/>
      <c r="K15" s="30"/>
      <c r="L15" t="s" s="32">
        <v>329</v>
      </c>
      <c r="M15" s="30"/>
      <c r="N15" s="30"/>
      <c r="O15" s="30"/>
      <c r="P15" t="s" s="32">
        <v>329</v>
      </c>
      <c r="Q15" s="30"/>
      <c r="R15" s="30"/>
      <c r="S15" t="s" s="32">
        <v>329</v>
      </c>
      <c r="T15" s="30"/>
      <c r="U15" s="30"/>
    </row>
    <row r="16" ht="20.05" customHeight="1">
      <c r="A16" s="30"/>
      <c r="B16" s="30"/>
      <c r="C16" s="30"/>
      <c r="D16" s="30"/>
      <c r="E16" s="30"/>
      <c r="F16" s="30"/>
      <c r="G16" s="30"/>
      <c r="H16" s="30"/>
      <c r="I16" s="30"/>
      <c r="J16" s="30"/>
      <c r="K16" s="30"/>
      <c r="L16" s="39">
        <f>L14/L12*100</f>
        <v>0.01239879888820758</v>
      </c>
      <c r="M16" s="30"/>
      <c r="N16" s="30"/>
      <c r="O16" s="30"/>
      <c r="P16" s="39">
        <f>P14/P12*100</f>
        <v>0.06043917400451997</v>
      </c>
      <c r="Q16" s="30"/>
      <c r="R16" s="30"/>
      <c r="S16" s="65">
        <f>S14/S12*100</f>
        <v>0.276575996323659</v>
      </c>
      <c r="T16" s="30"/>
      <c r="U16" s="30"/>
    </row>
  </sheetData>
  <mergeCells count="22">
    <mergeCell ref="A1:U1"/>
    <mergeCell ref="A2:U2"/>
    <mergeCell ref="Q4:R4"/>
    <mergeCell ref="N3:O3"/>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0.5" right="0.5" top="0.5" bottom="0.5" header="0.25" footer="0.25"/>
  <pageSetup firstPageNumber="1" fitToHeight="1" fitToWidth="1" scale="100" useFirstPageNumber="0" orientation="portrait" pageOrder="downThenOver"/>
  <headerFooter>
    <oddFooter>&amp;C&amp;"Helvetica Neue,Regular"&amp;11&amp;K000000&amp;P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U29"/>
  <sheetViews>
    <sheetView workbookViewId="0" showGridLines="0" defaultGridColor="1"/>
  </sheetViews>
  <sheetFormatPr defaultColWidth="16.3333" defaultRowHeight="19.9" customHeight="1" outlineLevelRow="0" outlineLevelCol="0"/>
  <cols>
    <col min="1" max="1" width="16.3516" style="72" customWidth="1"/>
    <col min="2" max="2" width="11.6719" style="72" customWidth="1"/>
    <col min="3" max="3" width="4.35156" style="72" customWidth="1"/>
    <col min="4" max="4" width="4.57812" style="72" customWidth="1"/>
    <col min="5" max="5" width="4.17188" style="72" customWidth="1"/>
    <col min="6" max="6" width="10.8516" style="72" customWidth="1"/>
    <col min="7" max="7" width="4.35156" style="72" customWidth="1"/>
    <col min="8" max="8" width="4.5" style="72" customWidth="1"/>
    <col min="9" max="9" width="4.17188" style="72" customWidth="1"/>
    <col min="10" max="10" width="10" style="72" customWidth="1"/>
    <col min="11" max="11" width="9.67188" style="72" customWidth="1"/>
    <col min="12" max="12" width="14.6719" style="72" customWidth="1"/>
    <col min="13" max="13" width="12.3516" style="72" customWidth="1"/>
    <col min="14" max="14" width="13.9219" style="72" customWidth="1"/>
    <col min="15" max="15" width="9.67188" style="72" customWidth="1"/>
    <col min="16" max="16" width="11.3516" style="72" customWidth="1"/>
    <col min="17" max="17" width="19.0312" style="72" customWidth="1"/>
    <col min="18" max="18" width="9.67188" style="72" customWidth="1"/>
    <col min="19" max="19" width="13.8516" style="72" customWidth="1"/>
    <col min="20" max="20" width="9" style="72" customWidth="1"/>
    <col min="21" max="21" width="6.67188" style="72" customWidth="1"/>
    <col min="22" max="256" width="16.3516" style="72" customWidth="1"/>
  </cols>
  <sheetData>
    <row r="1" ht="37.05" customHeight="1">
      <c r="A1" t="s" s="7">
        <v>403</v>
      </c>
      <c r="B1" s="7"/>
      <c r="C1" s="7"/>
      <c r="D1" s="7"/>
      <c r="E1" s="7"/>
      <c r="F1" s="7"/>
      <c r="G1" s="7"/>
      <c r="H1" s="7"/>
      <c r="I1" s="7"/>
      <c r="J1" s="7"/>
      <c r="K1" s="7"/>
      <c r="L1" s="7"/>
      <c r="M1" s="7"/>
      <c r="N1" s="7"/>
      <c r="O1" s="7"/>
      <c r="P1" s="7"/>
      <c r="Q1" s="7"/>
      <c r="R1" s="7"/>
      <c r="S1" s="7"/>
      <c r="T1" s="7"/>
      <c r="U1" s="7"/>
    </row>
    <row r="2" ht="25.9" customHeight="1">
      <c r="A2" t="s" s="58">
        <v>405</v>
      </c>
      <c r="B2" s="30"/>
      <c r="C2" s="30"/>
      <c r="D2" s="30"/>
      <c r="E2" s="30"/>
      <c r="F2" s="30"/>
      <c r="G2" s="30"/>
      <c r="H2" s="30"/>
      <c r="I2" s="30"/>
      <c r="J2" s="30"/>
      <c r="K2" s="30"/>
      <c r="L2" s="30"/>
      <c r="M2" s="30"/>
      <c r="N2" s="30"/>
      <c r="O2" s="30"/>
      <c r="P2" s="30"/>
      <c r="Q2" s="30"/>
      <c r="R2" s="30"/>
      <c r="S2" s="30"/>
      <c r="T2" s="30"/>
      <c r="U2" s="30"/>
    </row>
    <row r="3" ht="23" customHeight="1">
      <c r="A3" t="s" s="29">
        <v>372</v>
      </c>
      <c r="B3" t="s" s="29">
        <v>373</v>
      </c>
      <c r="C3" s="30"/>
      <c r="D3" s="30"/>
      <c r="E3" s="30"/>
      <c r="F3" t="s" s="29">
        <v>374</v>
      </c>
      <c r="G3" s="30"/>
      <c r="H3" s="30"/>
      <c r="I3" s="30"/>
      <c r="J3" t="s" s="29">
        <v>375</v>
      </c>
      <c r="K3" s="30"/>
      <c r="L3" t="s" s="29">
        <v>376</v>
      </c>
      <c r="M3" t="s" s="29">
        <v>377</v>
      </c>
      <c r="N3" t="s" s="29">
        <v>378</v>
      </c>
      <c r="O3" s="30"/>
      <c r="P3" t="s" s="29">
        <v>379</v>
      </c>
      <c r="Q3" t="s" s="29">
        <v>380</v>
      </c>
      <c r="R3" s="30"/>
      <c r="S3" t="s" s="29">
        <v>381</v>
      </c>
      <c r="T3" t="s" s="29">
        <v>382</v>
      </c>
      <c r="U3" t="s" s="29">
        <v>19</v>
      </c>
    </row>
    <row r="4" ht="20.35" customHeight="1">
      <c r="A4" t="s" s="59">
        <v>383</v>
      </c>
      <c r="B4" t="s" s="59">
        <v>384</v>
      </c>
      <c r="C4" t="s" s="59">
        <v>385</v>
      </c>
      <c r="D4" s="30"/>
      <c r="E4" s="30"/>
      <c r="F4" t="s" s="59">
        <v>384</v>
      </c>
      <c r="G4" t="s" s="59">
        <v>385</v>
      </c>
      <c r="H4" s="30"/>
      <c r="I4" s="30"/>
      <c r="J4" t="s" s="60">
        <v>386</v>
      </c>
      <c r="K4" t="s" s="60">
        <v>387</v>
      </c>
      <c r="L4" s="30"/>
      <c r="M4" s="30"/>
      <c r="N4" t="s" s="61">
        <v>388</v>
      </c>
      <c r="O4" s="30"/>
      <c r="P4" t="s" s="61">
        <v>389</v>
      </c>
      <c r="Q4" t="s" s="61">
        <v>390</v>
      </c>
      <c r="R4" s="30"/>
      <c r="S4" t="s" s="61">
        <v>391</v>
      </c>
      <c r="T4" s="30"/>
      <c r="U4" s="30"/>
    </row>
    <row r="5" ht="20.05" customHeight="1">
      <c r="A5" s="30"/>
      <c r="B5" s="30"/>
      <c r="C5" t="s" s="59">
        <v>392</v>
      </c>
      <c r="D5" t="s" s="59">
        <v>393</v>
      </c>
      <c r="E5" t="s" s="59">
        <v>394</v>
      </c>
      <c r="F5" s="30"/>
      <c r="G5" t="s" s="59">
        <v>392</v>
      </c>
      <c r="H5" t="s" s="59">
        <v>393</v>
      </c>
      <c r="I5" t="s" s="59">
        <v>394</v>
      </c>
      <c r="J5" s="30"/>
      <c r="K5" s="30"/>
      <c r="L5" s="30"/>
      <c r="M5" s="30"/>
      <c r="N5" t="s" s="32">
        <v>386</v>
      </c>
      <c r="O5" t="s" s="32">
        <v>387</v>
      </c>
      <c r="P5" s="30"/>
      <c r="Q5" t="s" s="32">
        <v>386</v>
      </c>
      <c r="R5" t="s" s="32">
        <v>387</v>
      </c>
      <c r="S5" s="30"/>
      <c r="T5" s="30"/>
      <c r="U5" s="30"/>
    </row>
    <row r="6" ht="23" customHeight="1">
      <c r="A6" t="s" s="67">
        <v>398</v>
      </c>
      <c r="B6" s="30"/>
      <c r="C6" s="30"/>
      <c r="D6" s="30"/>
      <c r="E6" s="30"/>
      <c r="F6" s="30"/>
      <c r="G6" s="30"/>
      <c r="H6" s="30"/>
      <c r="I6" s="30"/>
      <c r="J6" s="30"/>
      <c r="K6" s="30"/>
      <c r="L6" s="30"/>
      <c r="M6" s="30"/>
      <c r="N6" s="30"/>
      <c r="O6" s="30"/>
      <c r="P6" s="30"/>
      <c r="Q6" s="30"/>
      <c r="R6" s="30"/>
      <c r="S6" s="30"/>
      <c r="T6" s="30"/>
      <c r="U6" s="30"/>
    </row>
    <row r="7" ht="20.05" customHeight="1">
      <c r="A7" s="21">
        <v>5</v>
      </c>
      <c r="B7" s="71">
        <v>40717</v>
      </c>
      <c r="C7" s="21">
        <v>2</v>
      </c>
      <c r="D7" s="21">
        <v>15</v>
      </c>
      <c r="E7" s="21">
        <v>47</v>
      </c>
      <c r="F7" s="71">
        <v>40717</v>
      </c>
      <c r="G7" s="21">
        <v>2</v>
      </c>
      <c r="H7" s="21">
        <v>26</v>
      </c>
      <c r="I7" s="21">
        <v>7</v>
      </c>
      <c r="J7" s="21">
        <v>600.013</v>
      </c>
      <c r="K7" s="39">
        <f>(I7-E7)+(H7-D7)*60+(G7-C7)*3600</f>
        <v>620</v>
      </c>
      <c r="L7" s="21">
        <v>149.571</v>
      </c>
      <c r="M7" s="21">
        <v>149.999</v>
      </c>
      <c r="N7" s="22">
        <v>2109010</v>
      </c>
      <c r="O7" s="69"/>
      <c r="P7" s="21">
        <v>3514.95</v>
      </c>
      <c r="Q7" s="21">
        <v>478549</v>
      </c>
      <c r="R7" s="69"/>
      <c r="S7" s="21">
        <v>797.5650000000001</v>
      </c>
      <c r="T7" s="21">
        <v>295</v>
      </c>
      <c r="U7" s="21">
        <v>-1443</v>
      </c>
    </row>
    <row r="8" ht="20.05" customHeight="1">
      <c r="A8" s="69"/>
      <c r="B8" s="30"/>
      <c r="C8" s="30"/>
      <c r="D8" s="30"/>
      <c r="E8" s="30"/>
      <c r="F8" s="30"/>
      <c r="G8" s="30"/>
      <c r="H8" s="30"/>
      <c r="I8" s="30"/>
      <c r="J8" s="30"/>
      <c r="K8" s="30"/>
      <c r="L8" s="21"/>
      <c r="M8" s="21"/>
      <c r="N8" s="22"/>
      <c r="O8" s="22"/>
      <c r="P8" s="21"/>
      <c r="Q8" s="21"/>
      <c r="R8" s="21"/>
      <c r="S8" s="21"/>
      <c r="T8" s="21"/>
      <c r="U8" s="21"/>
    </row>
    <row r="9" ht="23" customHeight="1">
      <c r="A9" t="s" s="67">
        <v>399</v>
      </c>
      <c r="B9" s="30"/>
      <c r="C9" s="30"/>
      <c r="D9" s="30"/>
      <c r="E9" s="30"/>
      <c r="F9" s="30"/>
      <c r="G9" s="30"/>
      <c r="H9" s="30"/>
      <c r="I9" s="30"/>
      <c r="J9" s="30"/>
      <c r="K9" s="30"/>
      <c r="L9" s="30"/>
      <c r="M9" s="30"/>
      <c r="N9" s="30"/>
      <c r="O9" s="30"/>
      <c r="P9" s="30"/>
      <c r="Q9" s="30"/>
      <c r="R9" s="30"/>
      <c r="S9" s="30"/>
      <c r="T9" s="30"/>
      <c r="U9" s="30"/>
    </row>
    <row r="10" ht="20.05" customHeight="1">
      <c r="A10" s="21">
        <v>5</v>
      </c>
      <c r="B10" s="71">
        <v>40717</v>
      </c>
      <c r="C10" s="21">
        <v>2</v>
      </c>
      <c r="D10" s="21">
        <v>26</v>
      </c>
      <c r="E10" s="21">
        <v>9</v>
      </c>
      <c r="F10" s="71">
        <v>40717</v>
      </c>
      <c r="G10" s="21">
        <v>2</v>
      </c>
      <c r="H10" s="21">
        <v>56</v>
      </c>
      <c r="I10" s="21">
        <v>30</v>
      </c>
      <c r="J10" s="21">
        <v>1800.01</v>
      </c>
      <c r="K10" s="39">
        <f>(I10-E10)+(H10-D10)*60+(G10-C10)*3600</f>
        <v>1821</v>
      </c>
      <c r="L10" s="21">
        <v>149.735</v>
      </c>
      <c r="M10" s="21">
        <v>149.999</v>
      </c>
      <c r="N10" s="22">
        <v>6329100</v>
      </c>
      <c r="O10" s="68">
        <f>$J10*P$24</f>
        <v>6309512.05265</v>
      </c>
      <c r="P10" s="21">
        <v>3516.14</v>
      </c>
      <c r="Q10" s="22">
        <v>1436650</v>
      </c>
      <c r="R10" s="68">
        <f>$J10*S$24</f>
        <v>1435072.072578333</v>
      </c>
      <c r="S10" s="21">
        <v>798.133</v>
      </c>
      <c r="T10" s="21">
        <v>295</v>
      </c>
      <c r="U10" s="21">
        <v>-1443</v>
      </c>
    </row>
    <row r="11" ht="20.05" customHeight="1">
      <c r="A11" s="21">
        <v>5</v>
      </c>
      <c r="B11" s="71">
        <v>40717</v>
      </c>
      <c r="C11" s="21">
        <v>2</v>
      </c>
      <c r="D11" s="21">
        <v>56</v>
      </c>
      <c r="E11" s="21">
        <v>32</v>
      </c>
      <c r="F11" s="71">
        <v>40717</v>
      </c>
      <c r="G11" s="21">
        <v>3</v>
      </c>
      <c r="H11" s="21">
        <v>26</v>
      </c>
      <c r="I11" s="21">
        <v>52</v>
      </c>
      <c r="J11" s="21">
        <v>1800.01</v>
      </c>
      <c r="K11" s="39">
        <f>(I11-E11)+(H11-D11)*60+(G11-C11)*3600</f>
        <v>1820</v>
      </c>
      <c r="L11" s="21">
        <v>149.972</v>
      </c>
      <c r="M11" s="21">
        <v>149.999</v>
      </c>
      <c r="N11" s="22">
        <v>6319960</v>
      </c>
      <c r="O11" s="68">
        <f>$J11*P$24</f>
        <v>6309512.05265</v>
      </c>
      <c r="P11" s="21">
        <v>3511.06</v>
      </c>
      <c r="Q11" s="22">
        <v>1433840</v>
      </c>
      <c r="R11" s="68">
        <f>$J11*S$24</f>
        <v>1435072.072578333</v>
      </c>
      <c r="S11" s="21">
        <v>796.574</v>
      </c>
      <c r="T11" s="21">
        <v>295</v>
      </c>
      <c r="U11" s="21">
        <v>-1443</v>
      </c>
    </row>
    <row r="12" ht="20.05" customHeight="1">
      <c r="A12" s="21">
        <v>5</v>
      </c>
      <c r="B12" s="71">
        <v>40717</v>
      </c>
      <c r="C12" s="21">
        <v>3</v>
      </c>
      <c r="D12" s="21">
        <v>26</v>
      </c>
      <c r="E12" s="21">
        <v>55</v>
      </c>
      <c r="F12" s="71">
        <v>40717</v>
      </c>
      <c r="G12" s="21">
        <v>3</v>
      </c>
      <c r="H12" s="21">
        <v>57</v>
      </c>
      <c r="I12" s="21">
        <v>15</v>
      </c>
      <c r="J12" s="21">
        <v>1800.01</v>
      </c>
      <c r="K12" s="39">
        <f>(I12-E12)+(H12-D12)*60+(G12-C12)*3600</f>
        <v>1820</v>
      </c>
      <c r="L12" s="21">
        <v>150.032</v>
      </c>
      <c r="M12" s="21">
        <v>150.004</v>
      </c>
      <c r="N12" s="22">
        <v>6304930</v>
      </c>
      <c r="O12" s="68">
        <f>$J12*P$24</f>
        <v>6309512.05265</v>
      </c>
      <c r="P12" s="21">
        <v>3502.73</v>
      </c>
      <c r="Q12" s="22">
        <v>1434080</v>
      </c>
      <c r="R12" s="68">
        <f>$J12*S$24</f>
        <v>1435072.072578333</v>
      </c>
      <c r="S12" s="21">
        <v>796.706</v>
      </c>
      <c r="T12" s="21">
        <v>295</v>
      </c>
      <c r="U12" s="21">
        <v>-1443</v>
      </c>
    </row>
    <row r="13" ht="20.05" customHeight="1">
      <c r="A13" s="21">
        <v>5</v>
      </c>
      <c r="B13" s="71">
        <v>40717</v>
      </c>
      <c r="C13" s="21">
        <v>3</v>
      </c>
      <c r="D13" s="21">
        <v>57</v>
      </c>
      <c r="E13" s="21">
        <v>17</v>
      </c>
      <c r="F13" s="71">
        <v>40717</v>
      </c>
      <c r="G13" s="21">
        <v>4</v>
      </c>
      <c r="H13" s="21">
        <v>27</v>
      </c>
      <c r="I13" s="21">
        <v>38</v>
      </c>
      <c r="J13" s="21">
        <v>1800.01</v>
      </c>
      <c r="K13" s="39">
        <f>(I13-E13)+(H13-D13)*60+(G13-C13)*3600</f>
        <v>1821</v>
      </c>
      <c r="L13" s="21">
        <v>150.047</v>
      </c>
      <c r="M13" s="21">
        <v>150</v>
      </c>
      <c r="N13" s="22">
        <v>6308720</v>
      </c>
      <c r="O13" s="68">
        <f>$J13*P$24</f>
        <v>6309512.05265</v>
      </c>
      <c r="P13" s="21">
        <v>3504.83</v>
      </c>
      <c r="Q13" s="22">
        <v>1436150</v>
      </c>
      <c r="R13" s="68">
        <f>$J13*S$24</f>
        <v>1435072.072578333</v>
      </c>
      <c r="S13" s="21">
        <v>797.8579999999999</v>
      </c>
      <c r="T13" s="21">
        <v>295</v>
      </c>
      <c r="U13" s="21">
        <v>-1443</v>
      </c>
    </row>
    <row r="14" ht="20.05" customHeight="1">
      <c r="A14" s="21">
        <v>5</v>
      </c>
      <c r="B14" s="71">
        <v>40717</v>
      </c>
      <c r="C14" s="39">
        <v>4</v>
      </c>
      <c r="D14" s="39">
        <v>27</v>
      </c>
      <c r="E14" s="39">
        <v>40</v>
      </c>
      <c r="F14" s="71">
        <v>40717</v>
      </c>
      <c r="G14" s="39">
        <v>4</v>
      </c>
      <c r="H14" s="39">
        <v>58</v>
      </c>
      <c r="I14" s="39">
        <v>0</v>
      </c>
      <c r="J14" s="21">
        <v>1800.01</v>
      </c>
      <c r="K14" s="39">
        <f>(I14-E14)+(H14-D14)*60+(G14-C14)*3600</f>
        <v>1820</v>
      </c>
      <c r="L14" s="21">
        <v>150.058</v>
      </c>
      <c r="M14" s="21">
        <v>150</v>
      </c>
      <c r="N14" s="22">
        <v>6302580</v>
      </c>
      <c r="O14" s="68">
        <f>$J14*P$24</f>
        <v>6309512.05265</v>
      </c>
      <c r="P14" s="21">
        <v>3501.42</v>
      </c>
      <c r="Q14" s="22">
        <v>1437670</v>
      </c>
      <c r="R14" s="68">
        <f>$J14*S$24</f>
        <v>1435072.072578333</v>
      </c>
      <c r="S14" s="21">
        <v>798.705</v>
      </c>
      <c r="T14" s="21">
        <v>295</v>
      </c>
      <c r="U14" s="21">
        <v>-1443</v>
      </c>
    </row>
    <row r="15" ht="20.05" customHeight="1">
      <c r="A15" s="21">
        <v>5</v>
      </c>
      <c r="B15" s="71">
        <v>40717</v>
      </c>
      <c r="C15" s="39">
        <v>4</v>
      </c>
      <c r="D15" s="39">
        <v>58</v>
      </c>
      <c r="E15" s="39">
        <v>3</v>
      </c>
      <c r="F15" s="71">
        <v>40717</v>
      </c>
      <c r="G15" s="39">
        <v>5</v>
      </c>
      <c r="H15" s="39">
        <v>28</v>
      </c>
      <c r="I15" s="39">
        <v>23</v>
      </c>
      <c r="J15" s="21">
        <v>1800.01</v>
      </c>
      <c r="K15" s="39">
        <f>(I15-E15)+(H15-D15)*60+(G15-C15)*3600</f>
        <v>1820</v>
      </c>
      <c r="L15" s="21">
        <v>150.058</v>
      </c>
      <c r="M15" s="21">
        <v>150</v>
      </c>
      <c r="N15" s="22">
        <v>6303830</v>
      </c>
      <c r="O15" s="68">
        <f>$J15*P$24</f>
        <v>6309512.05265</v>
      </c>
      <c r="P15" s="21">
        <v>3502.12</v>
      </c>
      <c r="Q15" s="22">
        <v>1435890</v>
      </c>
      <c r="R15" s="68">
        <f>$J15*S$24</f>
        <v>1435072.072578333</v>
      </c>
      <c r="S15" s="21">
        <v>797.712</v>
      </c>
      <c r="T15" s="21">
        <v>295</v>
      </c>
      <c r="U15" s="21">
        <v>-1443</v>
      </c>
    </row>
    <row r="16" ht="20.05" customHeight="1">
      <c r="A16" s="21">
        <v>5</v>
      </c>
      <c r="B16" s="71">
        <v>40717</v>
      </c>
      <c r="C16" s="39">
        <v>5</v>
      </c>
      <c r="D16" s="39">
        <v>28</v>
      </c>
      <c r="E16" s="39">
        <v>26</v>
      </c>
      <c r="F16" s="71">
        <v>40717</v>
      </c>
      <c r="G16" s="39">
        <v>5</v>
      </c>
      <c r="H16" s="39">
        <v>58</v>
      </c>
      <c r="I16" s="39">
        <v>46</v>
      </c>
      <c r="J16" s="21">
        <v>1800.01</v>
      </c>
      <c r="K16" s="39">
        <f>(I16-E16)+(H16-D16)*60+(G16-C16)*3600</f>
        <v>1820</v>
      </c>
      <c r="L16" s="21">
        <v>150.063</v>
      </c>
      <c r="M16" s="21">
        <v>149.998</v>
      </c>
      <c r="N16" s="22">
        <v>6308060</v>
      </c>
      <c r="O16" s="68">
        <f>$J16*P$24</f>
        <v>6309512.05265</v>
      </c>
      <c r="P16" s="21">
        <v>3504.47</v>
      </c>
      <c r="Q16" s="22">
        <v>1435340</v>
      </c>
      <c r="R16" s="68">
        <f>$J16*S$24</f>
        <v>1435072.072578333</v>
      </c>
      <c r="S16" s="21">
        <v>797.409</v>
      </c>
      <c r="T16" s="21">
        <v>295</v>
      </c>
      <c r="U16" s="21">
        <v>-1443</v>
      </c>
    </row>
    <row r="17" ht="20.05" customHeight="1">
      <c r="A17" s="21">
        <v>5</v>
      </c>
      <c r="B17" s="71">
        <v>40717</v>
      </c>
      <c r="C17" s="39">
        <v>5</v>
      </c>
      <c r="D17" s="39">
        <v>58</v>
      </c>
      <c r="E17" s="39">
        <v>48</v>
      </c>
      <c r="F17" s="71">
        <v>40717</v>
      </c>
      <c r="G17" s="39">
        <v>6</v>
      </c>
      <c r="H17" s="39">
        <v>29</v>
      </c>
      <c r="I17" s="39">
        <v>9</v>
      </c>
      <c r="J17" s="21">
        <v>1800.01</v>
      </c>
      <c r="K17" s="39">
        <f>(I17-E17)+(H17-D17)*60+(G17-C17)*3600</f>
        <v>1821</v>
      </c>
      <c r="L17" s="21">
        <v>150.065</v>
      </c>
      <c r="M17" s="21">
        <v>149.998</v>
      </c>
      <c r="N17" s="22">
        <v>6307860</v>
      </c>
      <c r="O17" s="68">
        <f>$J17*P$24</f>
        <v>6309512.05265</v>
      </c>
      <c r="P17" s="21">
        <v>3504.36</v>
      </c>
      <c r="Q17" s="22">
        <v>1435440</v>
      </c>
      <c r="R17" s="68">
        <f>$J17*S$24</f>
        <v>1435072.072578333</v>
      </c>
      <c r="S17" s="21">
        <v>797.4640000000001</v>
      </c>
      <c r="T17" s="21">
        <v>295</v>
      </c>
      <c r="U17" s="21">
        <v>-1443</v>
      </c>
    </row>
    <row r="18" ht="20.05" customHeight="1">
      <c r="A18" s="21">
        <v>5</v>
      </c>
      <c r="B18" s="71">
        <v>40717</v>
      </c>
      <c r="C18" s="39">
        <v>6</v>
      </c>
      <c r="D18" s="39">
        <v>29</v>
      </c>
      <c r="E18" s="39">
        <v>11</v>
      </c>
      <c r="F18" s="71">
        <v>40717</v>
      </c>
      <c r="G18" s="39">
        <v>6</v>
      </c>
      <c r="H18" s="39">
        <v>59</v>
      </c>
      <c r="I18" s="39">
        <v>31</v>
      </c>
      <c r="J18" s="21">
        <v>1800.01</v>
      </c>
      <c r="K18" s="39">
        <f>(I18-E18)+(H18-D18)*60+(G18-C18)*3600</f>
        <v>1820</v>
      </c>
      <c r="L18" s="21">
        <v>150.066</v>
      </c>
      <c r="M18" s="21">
        <v>150</v>
      </c>
      <c r="N18" s="22">
        <v>6304530</v>
      </c>
      <c r="O18" s="68">
        <f>$J18*P$24</f>
        <v>6309512.05265</v>
      </c>
      <c r="P18" s="21">
        <v>3502.51</v>
      </c>
      <c r="Q18" s="22">
        <v>1431480</v>
      </c>
      <c r="R18" s="68">
        <f>$J18*S$24</f>
        <v>1435072.072578333</v>
      </c>
      <c r="S18" s="21">
        <v>795.266</v>
      </c>
      <c r="T18" s="21">
        <v>295</v>
      </c>
      <c r="U18" s="21">
        <v>-1443</v>
      </c>
    </row>
    <row r="19" ht="20.05" customHeight="1">
      <c r="A19" s="21">
        <v>5</v>
      </c>
      <c r="B19" s="71">
        <v>40717</v>
      </c>
      <c r="C19" s="39">
        <v>6</v>
      </c>
      <c r="D19" s="39">
        <v>59</v>
      </c>
      <c r="E19" s="39">
        <v>34</v>
      </c>
      <c r="F19" s="71">
        <v>40717</v>
      </c>
      <c r="G19" s="39">
        <v>7</v>
      </c>
      <c r="H19" s="39">
        <v>29</v>
      </c>
      <c r="I19" s="39">
        <v>54</v>
      </c>
      <c r="J19" s="21">
        <v>1800.01</v>
      </c>
      <c r="K19" s="39">
        <f>(I19-E19)+(H19-D19)*60+(G19-C19)*3600</f>
        <v>1820</v>
      </c>
      <c r="L19" s="21">
        <v>150.073</v>
      </c>
      <c r="M19" s="21">
        <v>150.001</v>
      </c>
      <c r="N19" s="22">
        <v>6306010</v>
      </c>
      <c r="O19" s="68">
        <f>$J19*P$24</f>
        <v>6309512.05265</v>
      </c>
      <c r="P19" s="21">
        <v>3503.33</v>
      </c>
      <c r="Q19" s="22">
        <v>1436910</v>
      </c>
      <c r="R19" s="68">
        <f>$J19*S$24</f>
        <v>1435072.072578333</v>
      </c>
      <c r="S19" s="21">
        <v>798.28</v>
      </c>
      <c r="T19" s="21">
        <v>295</v>
      </c>
      <c r="U19" s="21">
        <v>-1443</v>
      </c>
    </row>
    <row r="20" ht="20.05" customHeight="1">
      <c r="A20" s="21">
        <v>5</v>
      </c>
      <c r="B20" s="71">
        <v>40717</v>
      </c>
      <c r="C20" s="39">
        <v>7</v>
      </c>
      <c r="D20" s="39">
        <v>29</v>
      </c>
      <c r="E20" s="39">
        <v>56</v>
      </c>
      <c r="F20" s="71">
        <v>40717</v>
      </c>
      <c r="G20" s="39">
        <v>8</v>
      </c>
      <c r="H20" s="39">
        <v>0</v>
      </c>
      <c r="I20" s="39">
        <v>17</v>
      </c>
      <c r="J20" s="21">
        <v>1800.01</v>
      </c>
      <c r="K20" s="39">
        <f>(I20-E20)+(H20-D20)*60+(G20-C20)*3600</f>
        <v>1821</v>
      </c>
      <c r="L20" s="21">
        <v>150.072</v>
      </c>
      <c r="M20" s="21">
        <v>149.999</v>
      </c>
      <c r="N20" s="22">
        <v>6306200</v>
      </c>
      <c r="O20" s="68">
        <f>$J20*P$24</f>
        <v>6309512.05265</v>
      </c>
      <c r="P20" s="21">
        <v>3503.43</v>
      </c>
      <c r="Q20" s="22">
        <v>1436060</v>
      </c>
      <c r="R20" s="68">
        <f>$J20*S$24</f>
        <v>1435072.072578333</v>
      </c>
      <c r="S20" s="21">
        <v>797.806</v>
      </c>
      <c r="T20" s="21">
        <v>295</v>
      </c>
      <c r="U20" s="21">
        <v>-1443</v>
      </c>
    </row>
    <row r="21" ht="20.05" customHeight="1">
      <c r="A21" s="21">
        <v>5</v>
      </c>
      <c r="B21" s="71">
        <v>40717</v>
      </c>
      <c r="C21" s="39">
        <v>8</v>
      </c>
      <c r="D21" s="39">
        <v>0</v>
      </c>
      <c r="E21" s="39">
        <v>19</v>
      </c>
      <c r="F21" s="71">
        <v>40717</v>
      </c>
      <c r="G21" s="39">
        <v>8</v>
      </c>
      <c r="H21" s="39">
        <v>30</v>
      </c>
      <c r="I21" s="39">
        <v>39</v>
      </c>
      <c r="J21" s="21">
        <v>1800.01</v>
      </c>
      <c r="K21" s="39">
        <f>(I21-E21)+(H21-D21)*60+(G21-C21)*3600</f>
        <v>1820</v>
      </c>
      <c r="L21" s="21">
        <v>150.071</v>
      </c>
      <c r="M21" s="21">
        <v>150</v>
      </c>
      <c r="N21" s="22">
        <v>6312230</v>
      </c>
      <c r="O21" s="68">
        <f>$J21*P$24</f>
        <v>6309512.05265</v>
      </c>
      <c r="P21" s="21">
        <v>3506.78</v>
      </c>
      <c r="Q21" s="22">
        <v>1431330</v>
      </c>
      <c r="R21" s="68">
        <f>$J21*S$24</f>
        <v>1435072.072578333</v>
      </c>
      <c r="S21" s="21">
        <v>795.181</v>
      </c>
      <c r="T21" s="21">
        <v>295</v>
      </c>
      <c r="U21" s="21">
        <v>-1443</v>
      </c>
    </row>
    <row r="22" ht="20.05" customHeight="1">
      <c r="A22" s="30"/>
      <c r="B22" s="30"/>
      <c r="C22" s="30"/>
      <c r="D22" s="30"/>
      <c r="E22" s="30"/>
      <c r="F22" s="30"/>
      <c r="G22" s="30"/>
      <c r="H22" s="30"/>
      <c r="I22" s="30"/>
      <c r="J22" s="30"/>
      <c r="K22" s="30"/>
      <c r="L22" s="30"/>
      <c r="M22" s="30"/>
      <c r="N22" s="30"/>
      <c r="O22" s="30"/>
      <c r="P22" s="30"/>
      <c r="Q22" s="30"/>
      <c r="R22" s="30"/>
      <c r="S22" s="30"/>
      <c r="T22" s="30"/>
      <c r="U22" s="30"/>
    </row>
    <row r="23" ht="20.05" customHeight="1">
      <c r="A23" s="69"/>
      <c r="B23" s="30"/>
      <c r="C23" s="30"/>
      <c r="D23" s="30"/>
      <c r="E23" s="30"/>
      <c r="F23" s="30"/>
      <c r="G23" s="30"/>
      <c r="H23" s="30"/>
      <c r="I23" s="30"/>
      <c r="J23" s="30"/>
      <c r="K23" s="30"/>
      <c r="L23" t="s" s="35">
        <v>327</v>
      </c>
      <c r="M23" s="30"/>
      <c r="N23" s="30"/>
      <c r="O23" s="30"/>
      <c r="P23" t="s" s="35">
        <v>327</v>
      </c>
      <c r="Q23" s="30"/>
      <c r="R23" s="30"/>
      <c r="S23" t="s" s="35">
        <v>327</v>
      </c>
      <c r="T23" s="30"/>
      <c r="U23" s="30"/>
    </row>
    <row r="24" ht="20.05" customHeight="1">
      <c r="A24" s="69"/>
      <c r="B24" s="30"/>
      <c r="C24" s="30"/>
      <c r="D24" s="30"/>
      <c r="E24" s="30"/>
      <c r="F24" s="30"/>
      <c r="G24" s="30"/>
      <c r="H24" s="30"/>
      <c r="I24" s="30"/>
      <c r="J24" s="30"/>
      <c r="K24" s="30"/>
      <c r="L24" s="64">
        <f>AVERAGE(L10:L21)</f>
        <v>150.026</v>
      </c>
      <c r="M24" s="30"/>
      <c r="N24" s="30"/>
      <c r="O24" s="30"/>
      <c r="P24" s="37">
        <f>AVERAGE(P10:P21)</f>
        <v>3505.265</v>
      </c>
      <c r="Q24" s="30"/>
      <c r="R24" s="30"/>
      <c r="S24" s="38">
        <f>AVERAGE(S10:S21)</f>
        <v>797.2578333333332</v>
      </c>
      <c r="T24" s="30"/>
      <c r="U24" s="30"/>
    </row>
    <row r="25" ht="20.05" customHeight="1">
      <c r="A25" s="69"/>
      <c r="B25" s="30"/>
      <c r="C25" s="30"/>
      <c r="D25" s="30"/>
      <c r="E25" s="30"/>
      <c r="F25" s="30"/>
      <c r="G25" s="30"/>
      <c r="H25" s="30"/>
      <c r="I25" s="30"/>
      <c r="J25" s="30"/>
      <c r="K25" s="30"/>
      <c r="L25" t="s" s="32">
        <v>328</v>
      </c>
      <c r="M25" s="30"/>
      <c r="N25" s="30"/>
      <c r="O25" s="30"/>
      <c r="P25" t="s" s="32">
        <v>328</v>
      </c>
      <c r="Q25" s="30"/>
      <c r="R25" s="30"/>
      <c r="S25" t="s" s="32">
        <v>328</v>
      </c>
      <c r="T25" s="30"/>
      <c r="U25" s="30"/>
    </row>
    <row r="26" ht="20.05" customHeight="1">
      <c r="A26" s="69"/>
      <c r="B26" s="30"/>
      <c r="C26" s="30"/>
      <c r="D26" s="30"/>
      <c r="E26" s="30"/>
      <c r="F26" s="30"/>
      <c r="G26" s="30"/>
      <c r="H26" s="30"/>
      <c r="I26" s="30"/>
      <c r="J26" s="30"/>
      <c r="K26" s="30"/>
      <c r="L26" s="64">
        <f>STDEV(L10:L21)</f>
        <v>0.09580377673329346</v>
      </c>
      <c r="M26" s="30"/>
      <c r="N26" s="30"/>
      <c r="O26" s="30"/>
      <c r="P26" s="37">
        <f>STDEV(P10:P21)</f>
        <v>4.28088669659577</v>
      </c>
      <c r="Q26" s="30"/>
      <c r="R26" s="30"/>
      <c r="S26" s="38">
        <f>STDEV(S10:S21)</f>
        <v>1.123716547349861</v>
      </c>
      <c r="T26" s="30"/>
      <c r="U26" s="30"/>
    </row>
    <row r="27" ht="20.05" customHeight="1">
      <c r="A27" s="69"/>
      <c r="B27" s="30"/>
      <c r="C27" s="30"/>
      <c r="D27" s="30"/>
      <c r="E27" s="30"/>
      <c r="F27" s="30"/>
      <c r="G27" s="30"/>
      <c r="H27" s="30"/>
      <c r="I27" s="30"/>
      <c r="J27" s="30"/>
      <c r="K27" s="30"/>
      <c r="L27" t="s" s="32">
        <v>329</v>
      </c>
      <c r="M27" s="30"/>
      <c r="N27" s="30"/>
      <c r="O27" s="30"/>
      <c r="P27" t="s" s="32">
        <v>329</v>
      </c>
      <c r="Q27" s="30"/>
      <c r="R27" s="30"/>
      <c r="S27" t="s" s="32">
        <v>329</v>
      </c>
      <c r="T27" s="30"/>
      <c r="U27" s="30"/>
    </row>
    <row r="28" ht="20.05" customHeight="1">
      <c r="A28" s="69"/>
      <c r="B28" s="30"/>
      <c r="C28" s="30"/>
      <c r="D28" s="30"/>
      <c r="E28" s="30"/>
      <c r="F28" s="30"/>
      <c r="G28" s="30"/>
      <c r="H28" s="30"/>
      <c r="I28" s="30"/>
      <c r="J28" s="30"/>
      <c r="K28" s="30"/>
      <c r="L28" s="64">
        <f>L26/L24*100</f>
        <v>0.06385811574879917</v>
      </c>
      <c r="M28" s="30"/>
      <c r="N28" s="30"/>
      <c r="O28" s="30"/>
      <c r="P28" s="64">
        <f>P26/P24*100</f>
        <v>0.1221273340701993</v>
      </c>
      <c r="Q28" s="30"/>
      <c r="R28" s="30"/>
      <c r="S28" s="64">
        <f>S26/S24*100</f>
        <v>0.1409476960109133</v>
      </c>
      <c r="T28" s="30"/>
      <c r="U28" s="30"/>
    </row>
    <row r="29" ht="20.05" customHeight="1">
      <c r="A29" s="69"/>
      <c r="B29" s="30"/>
      <c r="C29" s="30"/>
      <c r="D29" s="30"/>
      <c r="E29" s="30"/>
      <c r="F29" s="30"/>
      <c r="G29" s="30"/>
      <c r="H29" s="30"/>
      <c r="I29" s="30"/>
      <c r="J29" s="30"/>
      <c r="K29" s="30"/>
      <c r="L29" s="39"/>
      <c r="M29" s="30"/>
      <c r="N29" s="30"/>
      <c r="O29" s="30"/>
      <c r="P29" s="39"/>
      <c r="Q29" s="30"/>
      <c r="R29" s="30"/>
      <c r="S29" s="39"/>
      <c r="T29" s="30"/>
      <c r="U29" s="30"/>
    </row>
  </sheetData>
  <mergeCells count="24">
    <mergeCell ref="A1:U1"/>
    <mergeCell ref="A2:U2"/>
    <mergeCell ref="Q4:R4"/>
    <mergeCell ref="N3:O3"/>
    <mergeCell ref="A9:U9"/>
    <mergeCell ref="A6:U6"/>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0.5" right="0.5" top="0.5" bottom="0.5" header="0.25" footer="0.25"/>
  <pageSetup firstPageNumber="1" fitToHeight="1" fitToWidth="1" scale="100" useFirstPageNumber="0" orientation="portrait" pageOrder="downThenOver"/>
  <headerFooter>
    <oddFooter>&amp;C&amp;"Helvetica Neue,Regular"&amp;11&amp;K000000&amp;P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U35"/>
  <sheetViews>
    <sheetView workbookViewId="0" showGridLines="0" defaultGridColor="1"/>
  </sheetViews>
  <sheetFormatPr defaultColWidth="16.3333" defaultRowHeight="19.9" customHeight="1" outlineLevelRow="0" outlineLevelCol="0"/>
  <cols>
    <col min="1" max="1" width="16.3516" style="73" customWidth="1"/>
    <col min="2" max="2" width="11.6719" style="73" customWidth="1"/>
    <col min="3" max="3" width="4.35156" style="73" customWidth="1"/>
    <col min="4" max="4" width="4.57812" style="73" customWidth="1"/>
    <col min="5" max="5" width="4.17188" style="73" customWidth="1"/>
    <col min="6" max="6" width="10.8516" style="73" customWidth="1"/>
    <col min="7" max="7" width="4.35156" style="73" customWidth="1"/>
    <col min="8" max="8" width="4.5" style="73" customWidth="1"/>
    <col min="9" max="9" width="4.17188" style="73" customWidth="1"/>
    <col min="10" max="10" width="10" style="73" customWidth="1"/>
    <col min="11" max="11" width="9.67188" style="73" customWidth="1"/>
    <col min="12" max="12" width="14.6719" style="73" customWidth="1"/>
    <col min="13" max="13" width="12.3516" style="73" customWidth="1"/>
    <col min="14" max="14" width="13.9219" style="73" customWidth="1"/>
    <col min="15" max="15" width="9.67188" style="73" customWidth="1"/>
    <col min="16" max="16" width="11.3516" style="73" customWidth="1"/>
    <col min="17" max="17" width="19.0312" style="73" customWidth="1"/>
    <col min="18" max="18" width="9.67188" style="73" customWidth="1"/>
    <col min="19" max="19" width="13.8516" style="73" customWidth="1"/>
    <col min="20" max="20" width="9" style="73" customWidth="1"/>
    <col min="21" max="21" width="6.67188" style="73" customWidth="1"/>
    <col min="22" max="256" width="16.3516" style="73" customWidth="1"/>
  </cols>
  <sheetData>
    <row r="1" ht="37.05" customHeight="1">
      <c r="A1" t="s" s="7">
        <v>406</v>
      </c>
      <c r="B1" s="7"/>
      <c r="C1" s="7"/>
      <c r="D1" s="7"/>
      <c r="E1" s="7"/>
      <c r="F1" s="7"/>
      <c r="G1" s="7"/>
      <c r="H1" s="7"/>
      <c r="I1" s="7"/>
      <c r="J1" s="7"/>
      <c r="K1" s="7"/>
      <c r="L1" s="7"/>
      <c r="M1" s="7"/>
      <c r="N1" s="7"/>
      <c r="O1" s="7"/>
      <c r="P1" s="7"/>
      <c r="Q1" s="7"/>
      <c r="R1" s="7"/>
      <c r="S1" s="7"/>
      <c r="T1" s="7"/>
      <c r="U1" s="7"/>
    </row>
    <row r="2" ht="25.9" customHeight="1">
      <c r="A2" t="s" s="58">
        <v>408</v>
      </c>
      <c r="B2" s="30"/>
      <c r="C2" s="30"/>
      <c r="D2" s="30"/>
      <c r="E2" s="30"/>
      <c r="F2" s="30"/>
      <c r="G2" s="30"/>
      <c r="H2" s="30"/>
      <c r="I2" s="30"/>
      <c r="J2" s="30"/>
      <c r="K2" s="30"/>
      <c r="L2" s="30"/>
      <c r="M2" s="30"/>
      <c r="N2" s="30"/>
      <c r="O2" s="30"/>
      <c r="P2" s="30"/>
      <c r="Q2" s="30"/>
      <c r="R2" s="30"/>
      <c r="S2" s="30"/>
      <c r="T2" s="30"/>
      <c r="U2" s="30"/>
    </row>
    <row r="3" ht="23" customHeight="1">
      <c r="A3" t="s" s="29">
        <v>372</v>
      </c>
      <c r="B3" t="s" s="29">
        <v>373</v>
      </c>
      <c r="C3" s="30"/>
      <c r="D3" s="30"/>
      <c r="E3" s="30"/>
      <c r="F3" t="s" s="29">
        <v>374</v>
      </c>
      <c r="G3" s="30"/>
      <c r="H3" s="30"/>
      <c r="I3" s="30"/>
      <c r="J3" t="s" s="29">
        <v>375</v>
      </c>
      <c r="K3" s="30"/>
      <c r="L3" t="s" s="29">
        <v>376</v>
      </c>
      <c r="M3" t="s" s="29">
        <v>377</v>
      </c>
      <c r="N3" t="s" s="29">
        <v>378</v>
      </c>
      <c r="O3" s="30"/>
      <c r="P3" t="s" s="29">
        <v>379</v>
      </c>
      <c r="Q3" t="s" s="29">
        <v>380</v>
      </c>
      <c r="R3" s="30"/>
      <c r="S3" t="s" s="29">
        <v>381</v>
      </c>
      <c r="T3" t="s" s="29">
        <v>382</v>
      </c>
      <c r="U3" t="s" s="29">
        <v>19</v>
      </c>
    </row>
    <row r="4" ht="20.35" customHeight="1">
      <c r="A4" t="s" s="59">
        <v>383</v>
      </c>
      <c r="B4" t="s" s="59">
        <v>384</v>
      </c>
      <c r="C4" t="s" s="59">
        <v>385</v>
      </c>
      <c r="D4" s="30"/>
      <c r="E4" s="30"/>
      <c r="F4" t="s" s="59">
        <v>384</v>
      </c>
      <c r="G4" t="s" s="59">
        <v>385</v>
      </c>
      <c r="H4" s="30"/>
      <c r="I4" s="30"/>
      <c r="J4" t="s" s="60">
        <v>386</v>
      </c>
      <c r="K4" t="s" s="60">
        <v>387</v>
      </c>
      <c r="L4" s="30"/>
      <c r="M4" s="30"/>
      <c r="N4" t="s" s="61">
        <v>388</v>
      </c>
      <c r="O4" s="30"/>
      <c r="P4" t="s" s="61">
        <v>389</v>
      </c>
      <c r="Q4" t="s" s="61">
        <v>390</v>
      </c>
      <c r="R4" s="30"/>
      <c r="S4" t="s" s="61">
        <v>391</v>
      </c>
      <c r="T4" s="30"/>
      <c r="U4" s="30"/>
    </row>
    <row r="5" ht="20.05" customHeight="1">
      <c r="A5" s="30"/>
      <c r="B5" s="30"/>
      <c r="C5" t="s" s="59">
        <v>392</v>
      </c>
      <c r="D5" t="s" s="59">
        <v>393</v>
      </c>
      <c r="E5" t="s" s="59">
        <v>394</v>
      </c>
      <c r="F5" s="30"/>
      <c r="G5" t="s" s="59">
        <v>392</v>
      </c>
      <c r="H5" t="s" s="59">
        <v>393</v>
      </c>
      <c r="I5" t="s" s="59">
        <v>394</v>
      </c>
      <c r="J5" s="30"/>
      <c r="K5" s="30"/>
      <c r="L5" s="30"/>
      <c r="M5" s="30"/>
      <c r="N5" t="s" s="32">
        <v>386</v>
      </c>
      <c r="O5" t="s" s="32">
        <v>387</v>
      </c>
      <c r="P5" s="30"/>
      <c r="Q5" t="s" s="32">
        <v>386</v>
      </c>
      <c r="R5" t="s" s="32">
        <v>387</v>
      </c>
      <c r="S5" s="30"/>
      <c r="T5" s="30"/>
      <c r="U5" s="30"/>
    </row>
    <row r="6" ht="23" customHeight="1">
      <c r="A6" t="s" s="67">
        <v>398</v>
      </c>
      <c r="B6" s="30"/>
      <c r="C6" s="30"/>
      <c r="D6" s="30"/>
      <c r="E6" s="30"/>
      <c r="F6" s="30"/>
      <c r="G6" s="30"/>
      <c r="H6" s="30"/>
      <c r="I6" s="30"/>
      <c r="J6" s="30"/>
      <c r="K6" s="30"/>
      <c r="L6" s="30"/>
      <c r="M6" s="30"/>
      <c r="N6" s="30"/>
      <c r="O6" s="30"/>
      <c r="P6" s="30"/>
      <c r="Q6" s="30"/>
      <c r="R6" s="30"/>
      <c r="S6" s="30"/>
      <c r="T6" s="30"/>
      <c r="U6" s="30"/>
    </row>
    <row r="7" ht="20.05" customHeight="1">
      <c r="A7" s="21">
        <v>5</v>
      </c>
      <c r="B7" s="71">
        <v>40716</v>
      </c>
      <c r="C7" s="21">
        <v>0</v>
      </c>
      <c r="D7" s="21">
        <v>32</v>
      </c>
      <c r="E7" s="21">
        <v>18</v>
      </c>
      <c r="F7" s="71">
        <v>40716</v>
      </c>
      <c r="G7" s="21">
        <v>0</v>
      </c>
      <c r="H7" s="21">
        <v>42</v>
      </c>
      <c r="I7" s="21">
        <v>38</v>
      </c>
      <c r="J7" s="39">
        <v>600.0119999999999</v>
      </c>
      <c r="K7" s="39">
        <f>(I7-E7)+(H7-D7)*60+(G7-C7)*3600</f>
        <v>620</v>
      </c>
      <c r="L7" s="39">
        <v>149.581</v>
      </c>
      <c r="M7" s="39">
        <v>150.002</v>
      </c>
      <c r="N7" s="74">
        <v>1290010</v>
      </c>
      <c r="O7" s="69"/>
      <c r="P7" s="39">
        <v>2149.97</v>
      </c>
      <c r="Q7" s="39">
        <v>475266</v>
      </c>
      <c r="R7" s="69"/>
      <c r="S7" s="39">
        <v>792.0940000000001</v>
      </c>
      <c r="T7" s="39">
        <v>295</v>
      </c>
      <c r="U7" s="39">
        <v>-1443</v>
      </c>
    </row>
    <row r="8" ht="20.05" customHeight="1">
      <c r="A8" s="69"/>
      <c r="B8" s="30"/>
      <c r="C8" s="30"/>
      <c r="D8" s="30"/>
      <c r="E8" s="30"/>
      <c r="F8" s="30"/>
      <c r="G8" s="30"/>
      <c r="H8" s="30"/>
      <c r="I8" s="30"/>
      <c r="J8" s="30"/>
      <c r="K8" s="30"/>
      <c r="L8" s="21"/>
      <c r="M8" s="21"/>
      <c r="N8" s="22"/>
      <c r="O8" s="22"/>
      <c r="P8" s="21"/>
      <c r="Q8" s="21"/>
      <c r="R8" s="21"/>
      <c r="S8" s="21"/>
      <c r="T8" s="21"/>
      <c r="U8" s="21"/>
    </row>
    <row r="9" ht="23" customHeight="1">
      <c r="A9" t="s" s="67">
        <v>399</v>
      </c>
      <c r="B9" s="30"/>
      <c r="C9" s="30"/>
      <c r="D9" s="30"/>
      <c r="E9" s="30"/>
      <c r="F9" s="30"/>
      <c r="G9" s="30"/>
      <c r="H9" s="30"/>
      <c r="I9" s="30"/>
      <c r="J9" s="30"/>
      <c r="K9" s="30"/>
      <c r="L9" s="30"/>
      <c r="M9" s="30"/>
      <c r="N9" s="30"/>
      <c r="O9" s="30"/>
      <c r="P9" s="30"/>
      <c r="Q9" s="30"/>
      <c r="R9" s="30"/>
      <c r="S9" s="30"/>
      <c r="T9" s="30"/>
      <c r="U9" s="30"/>
    </row>
    <row r="10" ht="20.05" customHeight="1">
      <c r="A10" s="21">
        <v>5</v>
      </c>
      <c r="B10" s="71">
        <v>40716</v>
      </c>
      <c r="C10" s="21">
        <v>0</v>
      </c>
      <c r="D10" s="21">
        <v>42</v>
      </c>
      <c r="E10" s="21">
        <v>41</v>
      </c>
      <c r="F10" s="71">
        <v>40716</v>
      </c>
      <c r="G10" s="21">
        <v>1</v>
      </c>
      <c r="H10" s="21">
        <v>13</v>
      </c>
      <c r="I10" s="21">
        <v>1</v>
      </c>
      <c r="J10" s="39">
        <v>1800.01</v>
      </c>
      <c r="K10" s="39">
        <f>(I10-E10)+(H10-D10)*60+(G10-C10)*3600</f>
        <v>1820</v>
      </c>
      <c r="L10" s="39">
        <v>149.766</v>
      </c>
      <c r="M10" s="39">
        <v>150</v>
      </c>
      <c r="N10" s="74">
        <v>3876430</v>
      </c>
      <c r="O10" s="68">
        <f>$J10*P$30</f>
        <v>3866675.48141111</v>
      </c>
      <c r="P10" s="39">
        <v>2153.56</v>
      </c>
      <c r="Q10" s="74">
        <v>1434980</v>
      </c>
      <c r="R10" s="68">
        <f>$J10*S$30</f>
        <v>1432011.355574444</v>
      </c>
      <c r="S10" s="39">
        <v>797.2089999999999</v>
      </c>
      <c r="T10" s="39">
        <v>295</v>
      </c>
      <c r="U10" s="39">
        <v>-1443</v>
      </c>
    </row>
    <row r="11" ht="20.05" customHeight="1">
      <c r="A11" s="21">
        <v>5</v>
      </c>
      <c r="B11" s="71">
        <v>40716</v>
      </c>
      <c r="C11" s="21">
        <v>1</v>
      </c>
      <c r="D11" s="21">
        <v>13</v>
      </c>
      <c r="E11" s="21">
        <v>3</v>
      </c>
      <c r="F11" s="71">
        <v>40716</v>
      </c>
      <c r="G11" s="21">
        <v>1</v>
      </c>
      <c r="H11" s="21">
        <v>43</v>
      </c>
      <c r="I11" s="21">
        <v>24</v>
      </c>
      <c r="J11" s="39">
        <v>1800.01</v>
      </c>
      <c r="K11" s="39">
        <f>(I11-E11)+(H11-D11)*60+(G11-C11)*3600</f>
        <v>1821</v>
      </c>
      <c r="L11" s="39">
        <v>149.98</v>
      </c>
      <c r="M11" s="39">
        <v>150.004</v>
      </c>
      <c r="N11" s="74">
        <v>3875880</v>
      </c>
      <c r="O11" s="68">
        <f>$J11*P$30</f>
        <v>3866675.48141111</v>
      </c>
      <c r="P11" s="39">
        <v>2153.25</v>
      </c>
      <c r="Q11" s="74">
        <v>1435220</v>
      </c>
      <c r="R11" s="68">
        <f>$J11*S$30</f>
        <v>1432011.355574444</v>
      </c>
      <c r="S11" s="39">
        <v>797.338</v>
      </c>
      <c r="T11" s="39">
        <v>295</v>
      </c>
      <c r="U11" s="39">
        <v>-1443</v>
      </c>
    </row>
    <row r="12" ht="20.05" customHeight="1">
      <c r="A12" s="21">
        <v>5</v>
      </c>
      <c r="B12" s="71">
        <v>40716</v>
      </c>
      <c r="C12" s="21">
        <v>1</v>
      </c>
      <c r="D12" s="21">
        <v>43</v>
      </c>
      <c r="E12" s="21">
        <v>26</v>
      </c>
      <c r="F12" s="71">
        <v>40716</v>
      </c>
      <c r="G12" s="21">
        <v>2</v>
      </c>
      <c r="H12" s="21">
        <v>13</v>
      </c>
      <c r="I12" s="21">
        <v>46</v>
      </c>
      <c r="J12" s="39">
        <v>1800.01</v>
      </c>
      <c r="K12" s="39">
        <f>(I12-E12)+(H12-D12)*60+(G12-C12)*3600</f>
        <v>1820</v>
      </c>
      <c r="L12" s="39">
        <v>150.037</v>
      </c>
      <c r="M12" s="39">
        <v>150</v>
      </c>
      <c r="N12" s="74">
        <v>3877500</v>
      </c>
      <c r="O12" s="68">
        <f>$J12*P$30</f>
        <v>3866675.48141111</v>
      </c>
      <c r="P12" s="39">
        <v>2154.15</v>
      </c>
      <c r="Q12" s="74">
        <v>1435270</v>
      </c>
      <c r="R12" s="68">
        <f>$J12*S$30</f>
        <v>1432011.355574444</v>
      </c>
      <c r="S12" s="39">
        <v>797.3680000000001</v>
      </c>
      <c r="T12" s="39">
        <v>295</v>
      </c>
      <c r="U12" s="39">
        <v>-1443</v>
      </c>
    </row>
    <row r="13" ht="20.05" customHeight="1">
      <c r="A13" s="21">
        <v>5</v>
      </c>
      <c r="B13" s="71">
        <v>40716</v>
      </c>
      <c r="C13" s="39">
        <v>2</v>
      </c>
      <c r="D13" s="39">
        <v>13</v>
      </c>
      <c r="E13" s="39">
        <v>49</v>
      </c>
      <c r="F13" s="71">
        <v>40716</v>
      </c>
      <c r="G13" s="39">
        <v>2</v>
      </c>
      <c r="H13" s="39">
        <v>44</v>
      </c>
      <c r="I13" s="39">
        <v>9</v>
      </c>
      <c r="J13" s="39">
        <v>1800.01</v>
      </c>
      <c r="K13" s="39">
        <f>(I13-E13)+(H13-D13)*60+(G13-C13)*3600</f>
        <v>1820</v>
      </c>
      <c r="L13" s="39">
        <v>150.054</v>
      </c>
      <c r="M13" s="39">
        <v>149.996</v>
      </c>
      <c r="N13" s="74">
        <v>3656880</v>
      </c>
      <c r="O13" s="68">
        <f>$J13*P$30</f>
        <v>3866675.48141111</v>
      </c>
      <c r="P13" s="39">
        <v>2031.59</v>
      </c>
      <c r="Q13" s="74">
        <v>1355430</v>
      </c>
      <c r="R13" s="68">
        <f>$J13*S$30</f>
        <v>1432011.355574444</v>
      </c>
      <c r="S13" s="39">
        <v>753.013</v>
      </c>
      <c r="T13" s="39">
        <v>295</v>
      </c>
      <c r="U13" s="39">
        <v>-1443</v>
      </c>
    </row>
    <row r="14" ht="20.05" customHeight="1">
      <c r="A14" s="21">
        <v>5</v>
      </c>
      <c r="B14" s="71">
        <v>40716</v>
      </c>
      <c r="C14" s="39">
        <v>2</v>
      </c>
      <c r="D14" s="39">
        <v>44</v>
      </c>
      <c r="E14" s="39">
        <v>11</v>
      </c>
      <c r="F14" s="71">
        <v>40716</v>
      </c>
      <c r="G14" s="39">
        <v>3</v>
      </c>
      <c r="H14" s="39">
        <v>14</v>
      </c>
      <c r="I14" s="39">
        <v>32</v>
      </c>
      <c r="J14" s="39">
        <v>1800.01</v>
      </c>
      <c r="K14" s="39">
        <f>(I14-E14)+(H14-D14)*60+(G14-C14)*3600</f>
        <v>1821</v>
      </c>
      <c r="L14" s="39">
        <v>150.058</v>
      </c>
      <c r="M14" s="39">
        <v>149.999</v>
      </c>
      <c r="N14" s="74">
        <v>3876550</v>
      </c>
      <c r="O14" s="68">
        <f>$J14*P$30</f>
        <v>3866675.48141111</v>
      </c>
      <c r="P14" s="39">
        <v>2153.63</v>
      </c>
      <c r="Q14" s="74">
        <v>1438290</v>
      </c>
      <c r="R14" s="68">
        <f>$J14*S$30</f>
        <v>1432011.355574444</v>
      </c>
      <c r="S14" s="39">
        <v>799.045</v>
      </c>
      <c r="T14" s="39">
        <v>295</v>
      </c>
      <c r="U14" s="39">
        <v>-1443</v>
      </c>
    </row>
    <row r="15" ht="20.05" customHeight="1">
      <c r="A15" s="21">
        <v>5</v>
      </c>
      <c r="B15" s="71">
        <v>40716</v>
      </c>
      <c r="C15" s="39">
        <v>3</v>
      </c>
      <c r="D15" s="39">
        <v>14</v>
      </c>
      <c r="E15" s="39">
        <v>34</v>
      </c>
      <c r="F15" s="71">
        <v>40716</v>
      </c>
      <c r="G15" s="39">
        <v>3</v>
      </c>
      <c r="H15" s="39">
        <v>44</v>
      </c>
      <c r="I15" s="39">
        <v>54</v>
      </c>
      <c r="J15" s="39">
        <v>1800.01</v>
      </c>
      <c r="K15" s="39">
        <f>(I15-E15)+(H15-D15)*60+(G15-C15)*3600</f>
        <v>1820</v>
      </c>
      <c r="L15" s="39">
        <v>150.066</v>
      </c>
      <c r="M15" s="39">
        <v>150</v>
      </c>
      <c r="N15" s="74">
        <v>3879150</v>
      </c>
      <c r="O15" s="68">
        <f>$J15*P$30</f>
        <v>3866675.48141111</v>
      </c>
      <c r="P15" s="39">
        <v>2155.07</v>
      </c>
      <c r="Q15" s="74">
        <v>1435000</v>
      </c>
      <c r="R15" s="68">
        <f>$J15*S$30</f>
        <v>1432011.355574444</v>
      </c>
      <c r="S15" s="39">
        <v>797.216</v>
      </c>
      <c r="T15" s="39">
        <v>295</v>
      </c>
      <c r="U15" s="39">
        <v>-1443</v>
      </c>
    </row>
    <row r="16" ht="20.05" customHeight="1">
      <c r="A16" s="21">
        <v>5</v>
      </c>
      <c r="B16" s="71">
        <v>40716</v>
      </c>
      <c r="C16" s="39">
        <v>3</v>
      </c>
      <c r="D16" s="39">
        <v>44</v>
      </c>
      <c r="E16" s="39">
        <v>57</v>
      </c>
      <c r="F16" s="71">
        <v>40716</v>
      </c>
      <c r="G16" s="39">
        <v>4</v>
      </c>
      <c r="H16" s="39">
        <v>15</v>
      </c>
      <c r="I16" s="39">
        <v>17</v>
      </c>
      <c r="J16" s="39">
        <v>1800.01</v>
      </c>
      <c r="K16" s="39">
        <f>(I16-E16)+(H16-D16)*60+(G16-C16)*3600</f>
        <v>1820</v>
      </c>
      <c r="L16" s="39">
        <v>150.068</v>
      </c>
      <c r="M16" s="39">
        <v>150</v>
      </c>
      <c r="N16" s="74">
        <v>3876450</v>
      </c>
      <c r="O16" s="68">
        <f>$J16*P$30</f>
        <v>3866675.48141111</v>
      </c>
      <c r="P16" s="39">
        <v>2153.57</v>
      </c>
      <c r="Q16" s="74">
        <v>1437080</v>
      </c>
      <c r="R16" s="68">
        <f>$J16*S$30</f>
        <v>1432011.355574444</v>
      </c>
      <c r="S16" s="39">
        <v>798.375</v>
      </c>
      <c r="T16" s="39">
        <v>295</v>
      </c>
      <c r="U16" s="39">
        <v>-1443</v>
      </c>
    </row>
    <row r="17" ht="20.05" customHeight="1">
      <c r="A17" s="21">
        <v>5</v>
      </c>
      <c r="B17" s="71">
        <v>40716</v>
      </c>
      <c r="C17" s="39">
        <v>4</v>
      </c>
      <c r="D17" s="39">
        <v>15</v>
      </c>
      <c r="E17" s="39">
        <v>19</v>
      </c>
      <c r="F17" s="71">
        <v>40716</v>
      </c>
      <c r="G17" s="39">
        <v>4</v>
      </c>
      <c r="H17" s="39">
        <v>45</v>
      </c>
      <c r="I17" s="39">
        <v>40</v>
      </c>
      <c r="J17" s="39">
        <v>1800.01</v>
      </c>
      <c r="K17" s="39">
        <f>(I17-E17)+(H17-D17)*60+(G17-C17)*3600</f>
        <v>1821</v>
      </c>
      <c r="L17" s="39">
        <v>150.072</v>
      </c>
      <c r="M17" s="39">
        <v>149.997</v>
      </c>
      <c r="N17" s="74">
        <v>3876860</v>
      </c>
      <c r="O17" s="68">
        <f>$J17*P$30</f>
        <v>3866675.48141111</v>
      </c>
      <c r="P17" s="39">
        <v>2153.8</v>
      </c>
      <c r="Q17" s="74">
        <v>1438670</v>
      </c>
      <c r="R17" s="68">
        <f>$J17*S$30</f>
        <v>1432011.355574444</v>
      </c>
      <c r="S17" s="39">
        <v>799.259</v>
      </c>
      <c r="T17" s="39">
        <v>295</v>
      </c>
      <c r="U17" s="39">
        <v>-1443</v>
      </c>
    </row>
    <row r="18" ht="20.05" customHeight="1">
      <c r="A18" s="21">
        <v>5</v>
      </c>
      <c r="B18" s="71">
        <v>40716</v>
      </c>
      <c r="C18" s="39">
        <v>4</v>
      </c>
      <c r="D18" s="39">
        <v>45</v>
      </c>
      <c r="E18" s="39">
        <v>42</v>
      </c>
      <c r="F18" s="71">
        <v>40716</v>
      </c>
      <c r="G18" s="39">
        <v>5</v>
      </c>
      <c r="H18" s="39">
        <v>16</v>
      </c>
      <c r="I18" s="39">
        <v>2</v>
      </c>
      <c r="J18" s="39">
        <v>1800.01</v>
      </c>
      <c r="K18" s="39">
        <f>(I18-E18)+(H18-D18)*60+(G18-C18)*3600</f>
        <v>1820</v>
      </c>
      <c r="L18" s="39">
        <v>150.073</v>
      </c>
      <c r="M18" s="39">
        <v>150.001</v>
      </c>
      <c r="N18" s="74">
        <v>3879180</v>
      </c>
      <c r="O18" s="68">
        <f>$J18*P$30</f>
        <v>3866675.48141111</v>
      </c>
      <c r="P18" s="39">
        <v>2155.09</v>
      </c>
      <c r="Q18" s="74">
        <v>1436400</v>
      </c>
      <c r="R18" s="68">
        <f>$J18*S$30</f>
        <v>1432011.355574444</v>
      </c>
      <c r="S18" s="39">
        <v>797.9930000000001</v>
      </c>
      <c r="T18" s="39">
        <v>295</v>
      </c>
      <c r="U18" s="39">
        <v>-1443</v>
      </c>
    </row>
    <row r="19" ht="20.05" customHeight="1">
      <c r="A19" s="21">
        <v>5</v>
      </c>
      <c r="B19" s="71">
        <v>40716</v>
      </c>
      <c r="C19" s="39">
        <v>5</v>
      </c>
      <c r="D19" s="39">
        <v>16</v>
      </c>
      <c r="E19" s="39">
        <v>5</v>
      </c>
      <c r="F19" s="71">
        <v>40716</v>
      </c>
      <c r="G19" s="39">
        <v>5</v>
      </c>
      <c r="H19" s="39">
        <v>46</v>
      </c>
      <c r="I19" s="39">
        <v>25</v>
      </c>
      <c r="J19" s="39">
        <v>1800.01</v>
      </c>
      <c r="K19" s="39">
        <f>(I19-E19)+(H19-D19)*60+(G19-C19)*3600</f>
        <v>1820</v>
      </c>
      <c r="L19" s="39">
        <v>150.076</v>
      </c>
      <c r="M19" s="39">
        <v>150</v>
      </c>
      <c r="N19" s="74">
        <v>3876760</v>
      </c>
      <c r="O19" s="68">
        <f>$J19*P$30</f>
        <v>3866675.48141111</v>
      </c>
      <c r="P19" s="39">
        <v>2153.74</v>
      </c>
      <c r="Q19" s="74">
        <v>1434240</v>
      </c>
      <c r="R19" s="68">
        <f>$J19*S$30</f>
        <v>1432011.355574444</v>
      </c>
      <c r="S19" s="39">
        <v>796.798</v>
      </c>
      <c r="T19" s="39">
        <v>295</v>
      </c>
      <c r="U19" s="39">
        <v>-1443</v>
      </c>
    </row>
    <row r="20" ht="20.05" customHeight="1">
      <c r="A20" s="21">
        <v>5</v>
      </c>
      <c r="B20" s="71">
        <v>40716</v>
      </c>
      <c r="C20" s="39">
        <v>5</v>
      </c>
      <c r="D20" s="39">
        <v>46</v>
      </c>
      <c r="E20" s="39">
        <v>27</v>
      </c>
      <c r="F20" s="71">
        <v>40716</v>
      </c>
      <c r="G20" s="39">
        <v>6</v>
      </c>
      <c r="H20" s="39">
        <v>16</v>
      </c>
      <c r="I20" s="39">
        <v>48</v>
      </c>
      <c r="J20" s="39">
        <v>1800.01</v>
      </c>
      <c r="K20" s="39">
        <f>(I20-E20)+(H20-D20)*60+(G20-C20)*3600</f>
        <v>1821</v>
      </c>
      <c r="L20" s="39">
        <v>150.077</v>
      </c>
      <c r="M20" s="39">
        <v>150.001</v>
      </c>
      <c r="N20" s="74">
        <v>3880680</v>
      </c>
      <c r="O20" s="68">
        <f>$J20*P$30</f>
        <v>3866675.48141111</v>
      </c>
      <c r="P20" s="39">
        <v>2155.92</v>
      </c>
      <c r="Q20" s="74">
        <v>1439460</v>
      </c>
      <c r="R20" s="68">
        <f>$J20*S$30</f>
        <v>1432011.355574444</v>
      </c>
      <c r="S20" s="39">
        <v>799.693</v>
      </c>
      <c r="T20" s="39">
        <v>295</v>
      </c>
      <c r="U20" s="39">
        <v>-1443</v>
      </c>
    </row>
    <row r="21" ht="20.05" customHeight="1">
      <c r="A21" s="21">
        <v>5</v>
      </c>
      <c r="B21" s="71">
        <v>40716</v>
      </c>
      <c r="C21" s="39">
        <v>6</v>
      </c>
      <c r="D21" s="39">
        <v>16</v>
      </c>
      <c r="E21" s="39">
        <v>50</v>
      </c>
      <c r="F21" s="71">
        <v>40716</v>
      </c>
      <c r="G21" s="39">
        <v>6</v>
      </c>
      <c r="H21" s="39">
        <v>47</v>
      </c>
      <c r="I21" s="39">
        <v>10</v>
      </c>
      <c r="J21" s="39">
        <v>1800.01</v>
      </c>
      <c r="K21" s="39">
        <f>(I21-E21)+(H21-D21)*60+(G21-C21)*3600</f>
        <v>1820</v>
      </c>
      <c r="L21" s="39">
        <v>150.075</v>
      </c>
      <c r="M21" s="39">
        <v>150.001</v>
      </c>
      <c r="N21" s="74">
        <v>3881820</v>
      </c>
      <c r="O21" s="68">
        <f>$J21*P$30</f>
        <v>3866675.48141111</v>
      </c>
      <c r="P21" s="39">
        <v>2156.55</v>
      </c>
      <c r="Q21" s="74">
        <v>1433390</v>
      </c>
      <c r="R21" s="68">
        <f>$J21*S$30</f>
        <v>1432011.355574444</v>
      </c>
      <c r="S21" s="39">
        <v>796.324</v>
      </c>
      <c r="T21" s="39">
        <v>295</v>
      </c>
      <c r="U21" s="39">
        <v>-1443</v>
      </c>
    </row>
    <row r="22" ht="20.05" customHeight="1">
      <c r="A22" s="21">
        <v>5</v>
      </c>
      <c r="B22" s="71">
        <v>40716</v>
      </c>
      <c r="C22" s="39">
        <v>6</v>
      </c>
      <c r="D22" s="39">
        <v>47</v>
      </c>
      <c r="E22" s="39">
        <v>13</v>
      </c>
      <c r="F22" s="71">
        <v>40716</v>
      </c>
      <c r="G22" s="39">
        <v>7</v>
      </c>
      <c r="H22" s="39">
        <v>17</v>
      </c>
      <c r="I22" s="39">
        <v>33</v>
      </c>
      <c r="J22" s="39">
        <v>1800.01</v>
      </c>
      <c r="K22" s="39">
        <f>(I22-E22)+(H22-D22)*60+(G22-C22)*3600</f>
        <v>1820</v>
      </c>
      <c r="L22" s="39">
        <v>150.078</v>
      </c>
      <c r="M22" s="39">
        <v>150</v>
      </c>
      <c r="N22" s="74">
        <v>3882500</v>
      </c>
      <c r="O22" s="68">
        <f>$J22*P$30</f>
        <v>3866675.48141111</v>
      </c>
      <c r="P22" s="39">
        <v>2156.93</v>
      </c>
      <c r="Q22" s="74">
        <v>1438200</v>
      </c>
      <c r="R22" s="68">
        <f>$J22*S$30</f>
        <v>1432011.355574444</v>
      </c>
      <c r="S22" s="39">
        <v>798.998</v>
      </c>
      <c r="T22" s="39">
        <v>295</v>
      </c>
      <c r="U22" s="39">
        <v>-1443</v>
      </c>
    </row>
    <row r="23" ht="20.05" customHeight="1">
      <c r="A23" s="21">
        <v>5</v>
      </c>
      <c r="B23" s="71">
        <v>40716</v>
      </c>
      <c r="C23" s="39">
        <v>7</v>
      </c>
      <c r="D23" s="39">
        <v>17</v>
      </c>
      <c r="E23" s="39">
        <v>35</v>
      </c>
      <c r="F23" s="71">
        <v>40716</v>
      </c>
      <c r="G23" s="39">
        <v>7</v>
      </c>
      <c r="H23" s="39">
        <v>47</v>
      </c>
      <c r="I23" s="39">
        <v>56</v>
      </c>
      <c r="J23" s="39">
        <v>1800.01</v>
      </c>
      <c r="K23" s="39">
        <f>(I23-E23)+(H23-D23)*60+(G23-C23)*3600</f>
        <v>1821</v>
      </c>
      <c r="L23" s="39">
        <v>150.078</v>
      </c>
      <c r="M23" s="39">
        <v>149.999</v>
      </c>
      <c r="N23" s="74">
        <v>3879130</v>
      </c>
      <c r="O23" s="68">
        <f>$J23*P$30</f>
        <v>3866675.48141111</v>
      </c>
      <c r="P23" s="39">
        <v>2155.06</v>
      </c>
      <c r="Q23" s="74">
        <v>1440150</v>
      </c>
      <c r="R23" s="68">
        <f>$J23*S$30</f>
        <v>1432011.355574444</v>
      </c>
      <c r="S23" s="39">
        <v>800.078</v>
      </c>
      <c r="T23" s="39">
        <v>295</v>
      </c>
      <c r="U23" s="39">
        <v>-1443</v>
      </c>
    </row>
    <row r="24" ht="20.05" customHeight="1">
      <c r="A24" s="21">
        <v>5</v>
      </c>
      <c r="B24" s="71">
        <v>40716</v>
      </c>
      <c r="C24" s="39">
        <v>7</v>
      </c>
      <c r="D24" s="39">
        <v>47</v>
      </c>
      <c r="E24" s="39">
        <v>58</v>
      </c>
      <c r="F24" s="71">
        <v>40716</v>
      </c>
      <c r="G24" s="39">
        <v>8</v>
      </c>
      <c r="H24" s="39">
        <v>18</v>
      </c>
      <c r="I24" s="39">
        <v>18</v>
      </c>
      <c r="J24" s="39">
        <v>1800.01</v>
      </c>
      <c r="K24" s="39">
        <f>(I24-E24)+(H24-D24)*60+(G24-C24)*3600</f>
        <v>1820</v>
      </c>
      <c r="L24" s="39">
        <v>150.081</v>
      </c>
      <c r="M24" s="39">
        <v>149.999</v>
      </c>
      <c r="N24" s="74">
        <v>3880660</v>
      </c>
      <c r="O24" s="68">
        <f>$J24*P$30</f>
        <v>3866675.48141111</v>
      </c>
      <c r="P24" s="39">
        <v>2155.91</v>
      </c>
      <c r="Q24" s="74">
        <v>1433580</v>
      </c>
      <c r="R24" s="68">
        <f>$J24*S$30</f>
        <v>1432011.355574444</v>
      </c>
      <c r="S24" s="39">
        <v>796.428</v>
      </c>
      <c r="T24" s="39">
        <v>295</v>
      </c>
      <c r="U24" s="39">
        <v>-1443</v>
      </c>
    </row>
    <row r="25" ht="20.05" customHeight="1">
      <c r="A25" s="21">
        <v>5</v>
      </c>
      <c r="B25" s="71">
        <v>40716</v>
      </c>
      <c r="C25" s="39">
        <v>8</v>
      </c>
      <c r="D25" s="39">
        <v>18</v>
      </c>
      <c r="E25" s="39">
        <v>21</v>
      </c>
      <c r="F25" s="71">
        <v>40716</v>
      </c>
      <c r="G25" s="39">
        <v>8</v>
      </c>
      <c r="H25" s="39">
        <v>48</v>
      </c>
      <c r="I25" s="39">
        <v>41</v>
      </c>
      <c r="J25" s="39">
        <v>1800.01</v>
      </c>
      <c r="K25" s="39">
        <f>(I25-E25)+(H25-D25)*60+(G25-C25)*3600</f>
        <v>1820</v>
      </c>
      <c r="L25" s="39">
        <v>150.078</v>
      </c>
      <c r="M25" s="39">
        <v>150</v>
      </c>
      <c r="N25" s="74">
        <v>3880770</v>
      </c>
      <c r="O25" s="68">
        <f>$J25*P$30</f>
        <v>3866675.48141111</v>
      </c>
      <c r="P25" s="39">
        <v>2155.97</v>
      </c>
      <c r="Q25" s="74">
        <v>1439270</v>
      </c>
      <c r="R25" s="68">
        <f>$J25*S$30</f>
        <v>1432011.355574444</v>
      </c>
      <c r="S25" s="39">
        <v>799.5890000000001</v>
      </c>
      <c r="T25" s="39">
        <v>295</v>
      </c>
      <c r="U25" s="39">
        <v>-1443</v>
      </c>
    </row>
    <row r="26" ht="20.05" customHeight="1">
      <c r="A26" s="21">
        <v>5</v>
      </c>
      <c r="B26" s="71">
        <v>40716</v>
      </c>
      <c r="C26" s="39">
        <v>8</v>
      </c>
      <c r="D26" s="39">
        <v>48</v>
      </c>
      <c r="E26" s="39">
        <v>43</v>
      </c>
      <c r="F26" s="71">
        <v>40716</v>
      </c>
      <c r="G26" s="39">
        <v>9</v>
      </c>
      <c r="H26" s="39">
        <v>19</v>
      </c>
      <c r="I26" s="39">
        <v>4</v>
      </c>
      <c r="J26" s="39">
        <v>1800.01</v>
      </c>
      <c r="K26" s="39">
        <f>(I26-E26)+(H26-D26)*60+(G26-C26)*3600</f>
        <v>1821</v>
      </c>
      <c r="L26" s="39">
        <v>150.076</v>
      </c>
      <c r="M26" s="39">
        <v>150.001</v>
      </c>
      <c r="N26" s="74">
        <v>3881500</v>
      </c>
      <c r="O26" s="68">
        <f>$J26*P$30</f>
        <v>3866675.48141111</v>
      </c>
      <c r="P26" s="39">
        <v>2156.37</v>
      </c>
      <c r="Q26" s="74">
        <v>1438280</v>
      </c>
      <c r="R26" s="68">
        <f>$J26*S$30</f>
        <v>1432011.355574444</v>
      </c>
      <c r="S26" s="39">
        <v>799.0410000000001</v>
      </c>
      <c r="T26" s="39">
        <v>295</v>
      </c>
      <c r="U26" s="39">
        <v>-1443</v>
      </c>
    </row>
    <row r="27" ht="20.05" customHeight="1">
      <c r="A27" s="21">
        <v>5</v>
      </c>
      <c r="B27" s="71">
        <v>40716</v>
      </c>
      <c r="C27" s="39">
        <v>9</v>
      </c>
      <c r="D27" s="39">
        <v>19</v>
      </c>
      <c r="E27" s="39">
        <v>6</v>
      </c>
      <c r="F27" s="71">
        <v>40716</v>
      </c>
      <c r="G27" s="39">
        <v>9</v>
      </c>
      <c r="H27" s="39">
        <v>49</v>
      </c>
      <c r="I27" s="39">
        <v>26</v>
      </c>
      <c r="J27" s="39">
        <v>1800.01</v>
      </c>
      <c r="K27" s="39">
        <f>(I27-E27)+(H27-D27)*60+(G27-C27)*3600</f>
        <v>1820</v>
      </c>
      <c r="L27" s="39">
        <v>150.078</v>
      </c>
      <c r="M27" s="39">
        <v>150.001</v>
      </c>
      <c r="N27" s="74">
        <v>3881500</v>
      </c>
      <c r="O27" s="68">
        <f>$J27*P$30</f>
        <v>3866675.48141111</v>
      </c>
      <c r="P27" s="39">
        <v>2156.38</v>
      </c>
      <c r="Q27" s="74">
        <v>1433290</v>
      </c>
      <c r="R27" s="68">
        <f>$J27*S$30</f>
        <v>1432011.355574444</v>
      </c>
      <c r="S27" s="39">
        <v>796.269</v>
      </c>
      <c r="T27" s="39">
        <v>295</v>
      </c>
      <c r="U27" s="39">
        <v>-1443</v>
      </c>
    </row>
    <row r="28" ht="20.05" customHeight="1">
      <c r="A28" s="30"/>
      <c r="B28" s="30"/>
      <c r="C28" s="30"/>
      <c r="D28" s="30"/>
      <c r="E28" s="30"/>
      <c r="F28" s="30"/>
      <c r="G28" s="30"/>
      <c r="H28" s="30"/>
      <c r="I28" s="30"/>
      <c r="J28" s="30"/>
      <c r="K28" s="30"/>
      <c r="L28" s="30"/>
      <c r="M28" s="30"/>
      <c r="N28" s="30"/>
      <c r="O28" s="30"/>
      <c r="P28" s="30"/>
      <c r="Q28" s="30"/>
      <c r="R28" s="30"/>
      <c r="S28" s="30"/>
      <c r="T28" s="30"/>
      <c r="U28" s="30"/>
    </row>
    <row r="29" ht="20.05" customHeight="1">
      <c r="A29" s="69"/>
      <c r="B29" s="30"/>
      <c r="C29" s="30"/>
      <c r="D29" s="30"/>
      <c r="E29" s="30"/>
      <c r="F29" s="30"/>
      <c r="G29" s="30"/>
      <c r="H29" s="30"/>
      <c r="I29" s="30"/>
      <c r="J29" s="30"/>
      <c r="K29" s="30"/>
      <c r="L29" t="s" s="35">
        <v>327</v>
      </c>
      <c r="M29" s="30"/>
      <c r="N29" s="30"/>
      <c r="O29" s="30"/>
      <c r="P29" t="s" s="35">
        <v>327</v>
      </c>
      <c r="Q29" s="30"/>
      <c r="R29" s="30"/>
      <c r="S29" t="s" s="35">
        <v>327</v>
      </c>
      <c r="T29" s="30"/>
      <c r="U29" s="30"/>
    </row>
    <row r="30" ht="20.05" customHeight="1">
      <c r="A30" s="69"/>
      <c r="B30" s="30"/>
      <c r="C30" s="30"/>
      <c r="D30" s="30"/>
      <c r="E30" s="30"/>
      <c r="F30" s="30"/>
      <c r="G30" s="30"/>
      <c r="H30" s="30"/>
      <c r="I30" s="30"/>
      <c r="J30" s="30"/>
      <c r="K30" s="30"/>
      <c r="L30" s="64">
        <f>AVERAGE(L10:L27)</f>
        <v>150.0483888888889</v>
      </c>
      <c r="M30" s="30"/>
      <c r="N30" s="30"/>
      <c r="O30" s="30"/>
      <c r="P30" s="37">
        <f>AVERAGE(P10:P27)</f>
        <v>2148.141111111111</v>
      </c>
      <c r="Q30" s="30"/>
      <c r="R30" s="30"/>
      <c r="S30" s="38">
        <f>AVERAGE(S10:S27)</f>
        <v>795.5574444444444</v>
      </c>
      <c r="T30" s="30"/>
      <c r="U30" s="30"/>
    </row>
    <row r="31" ht="20.05" customHeight="1">
      <c r="A31" s="69"/>
      <c r="B31" s="30"/>
      <c r="C31" s="30"/>
      <c r="D31" s="30"/>
      <c r="E31" s="30"/>
      <c r="F31" s="30"/>
      <c r="G31" s="30"/>
      <c r="H31" s="30"/>
      <c r="I31" s="30"/>
      <c r="J31" s="30"/>
      <c r="K31" s="30"/>
      <c r="L31" t="s" s="32">
        <v>328</v>
      </c>
      <c r="M31" s="30"/>
      <c r="N31" s="30"/>
      <c r="O31" s="30"/>
      <c r="P31" t="s" s="32">
        <v>328</v>
      </c>
      <c r="Q31" s="30"/>
      <c r="R31" s="30"/>
      <c r="S31" t="s" s="32">
        <v>328</v>
      </c>
      <c r="T31" s="30"/>
      <c r="U31" s="30"/>
    </row>
    <row r="32" ht="20.05" customHeight="1">
      <c r="A32" s="69"/>
      <c r="B32" s="30"/>
      <c r="C32" s="30"/>
      <c r="D32" s="30"/>
      <c r="E32" s="30"/>
      <c r="F32" s="30"/>
      <c r="G32" s="30"/>
      <c r="H32" s="30"/>
      <c r="I32" s="30"/>
      <c r="J32" s="30"/>
      <c r="K32" s="30"/>
      <c r="L32" s="64">
        <f>STDEV(L10:L27)</f>
        <v>0.07442101133487043</v>
      </c>
      <c r="M32" s="30"/>
      <c r="N32" s="30"/>
      <c r="O32" s="30"/>
      <c r="P32" s="37">
        <f>STDEV(P10:P27)</f>
        <v>29.11294272290126</v>
      </c>
      <c r="Q32" s="30"/>
      <c r="R32" s="30"/>
      <c r="S32" s="38">
        <f>STDEV(S10:S27)</f>
        <v>10.69042127724475</v>
      </c>
      <c r="T32" s="30"/>
      <c r="U32" s="30"/>
    </row>
    <row r="33" ht="20.05" customHeight="1">
      <c r="A33" s="69"/>
      <c r="B33" s="30"/>
      <c r="C33" s="30"/>
      <c r="D33" s="30"/>
      <c r="E33" s="30"/>
      <c r="F33" s="30"/>
      <c r="G33" s="30"/>
      <c r="H33" s="30"/>
      <c r="I33" s="30"/>
      <c r="J33" s="30"/>
      <c r="K33" s="30"/>
      <c r="L33" t="s" s="32">
        <v>329</v>
      </c>
      <c r="M33" s="30"/>
      <c r="N33" s="30"/>
      <c r="O33" s="30"/>
      <c r="P33" t="s" s="32">
        <v>329</v>
      </c>
      <c r="Q33" s="30"/>
      <c r="R33" s="30"/>
      <c r="S33" t="s" s="32">
        <v>329</v>
      </c>
      <c r="T33" s="30"/>
      <c r="U33" s="30"/>
    </row>
    <row r="34" ht="20.05" customHeight="1">
      <c r="A34" s="69"/>
      <c r="B34" s="30"/>
      <c r="C34" s="30"/>
      <c r="D34" s="30"/>
      <c r="E34" s="30"/>
      <c r="F34" s="30"/>
      <c r="G34" s="30"/>
      <c r="H34" s="30"/>
      <c r="I34" s="30"/>
      <c r="J34" s="30"/>
      <c r="K34" s="30"/>
      <c r="L34" s="64">
        <f>L32/L30*100</f>
        <v>0.049598007606719</v>
      </c>
      <c r="M34" s="30"/>
      <c r="N34" s="30"/>
      <c r="O34" s="30"/>
      <c r="P34" s="64">
        <f>P32/P30*100</f>
        <v>1.355262118131653</v>
      </c>
      <c r="Q34" s="30"/>
      <c r="R34" s="30"/>
      <c r="S34" s="64">
        <f>S32/S30*100</f>
        <v>1.343764847139367</v>
      </c>
      <c r="T34" s="30"/>
      <c r="U34" s="30"/>
    </row>
    <row r="35" ht="20.05" customHeight="1">
      <c r="A35" s="69"/>
      <c r="B35" s="30"/>
      <c r="C35" s="30"/>
      <c r="D35" s="30"/>
      <c r="E35" s="30"/>
      <c r="F35" s="30"/>
      <c r="G35" s="30"/>
      <c r="H35" s="30"/>
      <c r="I35" s="30"/>
      <c r="J35" s="30"/>
      <c r="K35" s="30"/>
      <c r="L35" s="64"/>
      <c r="M35" s="30"/>
      <c r="N35" s="30"/>
      <c r="O35" s="30"/>
      <c r="P35" s="64"/>
      <c r="Q35" s="30"/>
      <c r="R35" s="30"/>
      <c r="S35" s="64"/>
      <c r="T35" s="30"/>
      <c r="U35" s="30"/>
    </row>
  </sheetData>
  <mergeCells count="24">
    <mergeCell ref="A1:U1"/>
    <mergeCell ref="A2:U2"/>
    <mergeCell ref="Q4:R4"/>
    <mergeCell ref="N3:O3"/>
    <mergeCell ref="A9:U9"/>
    <mergeCell ref="A6:U6"/>
    <mergeCell ref="A4:A5"/>
    <mergeCell ref="P4:P5"/>
    <mergeCell ref="J4:J5"/>
    <mergeCell ref="Q3:R3"/>
    <mergeCell ref="K4:K5"/>
    <mergeCell ref="B4:B5"/>
    <mergeCell ref="F3:I3"/>
    <mergeCell ref="C4:E4"/>
    <mergeCell ref="J3:K3"/>
    <mergeCell ref="M3:M5"/>
    <mergeCell ref="G4:I4"/>
    <mergeCell ref="U3:U5"/>
    <mergeCell ref="L3:L5"/>
    <mergeCell ref="F4:F5"/>
    <mergeCell ref="N4:O4"/>
    <mergeCell ref="T3:T5"/>
    <mergeCell ref="S4:S5"/>
    <mergeCell ref="B3:E3"/>
  </mergeCells>
  <pageMargins left="0.5" right="0.5" top="0.5" bottom="0.5" header="0.25" footer="0.25"/>
  <pageSetup firstPageNumber="1" fitToHeight="1" fitToWidth="1" scale="100" useFirstPageNumber="0" orientation="portrait" pageOrder="downThenOver"/>
  <headerFooter>
    <oddFooter>&amp;C&amp;"Helvetica Neue,Regular"&amp;11&amp;K000000&amp;P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