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uni\secondo_anno\statistica\statistic_sheet\"/>
    </mc:Choice>
  </mc:AlternateContent>
  <xr:revisionPtr revIDLastSave="0" documentId="8_{AD7B5ABD-4E5A-40B2-AADD-B92BD30840AE}" xr6:coauthVersionLast="47" xr6:coauthVersionMax="47" xr10:uidLastSave="{00000000-0000-0000-0000-000000000000}"/>
  <bookViews>
    <workbookView xWindow="-108" yWindow="-108" windowWidth="23256" windowHeight="13176" xr2:uid="{72C0CE9F-C940-440C-97BE-BB64A12B9E4B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D32" i="1"/>
  <c r="D31" i="1"/>
  <c r="Q23" i="1"/>
  <c r="P23" i="1"/>
  <c r="O23" i="1"/>
  <c r="M23" i="1"/>
  <c r="L23" i="1"/>
  <c r="K23" i="1"/>
  <c r="U18" i="1"/>
  <c r="T18" i="1"/>
  <c r="S18" i="1"/>
  <c r="Q18" i="1"/>
  <c r="P18" i="1"/>
  <c r="O18" i="1"/>
  <c r="M18" i="1"/>
  <c r="L18" i="1"/>
  <c r="K18" i="1"/>
  <c r="O13" i="1"/>
  <c r="P13" i="1"/>
  <c r="Q13" i="1"/>
  <c r="S13" i="1"/>
  <c r="V13" i="1" s="1"/>
  <c r="T13" i="1"/>
  <c r="U13" i="1"/>
  <c r="M13" i="1"/>
  <c r="L13" i="1"/>
  <c r="K13" i="1"/>
  <c r="Q14" i="1" l="1"/>
  <c r="M19" i="1"/>
  <c r="S14" i="1"/>
  <c r="T14" i="1"/>
  <c r="U14" i="1"/>
  <c r="N13" i="1"/>
  <c r="K14" i="1" s="1"/>
  <c r="O24" i="1"/>
  <c r="T19" i="1"/>
  <c r="K19" i="1"/>
  <c r="U19" i="1"/>
  <c r="R13" i="1"/>
  <c r="O14" i="1" s="1"/>
  <c r="O19" i="1"/>
  <c r="K24" i="1"/>
  <c r="P19" i="1"/>
  <c r="L24" i="1"/>
  <c r="R23" i="1"/>
  <c r="N23" i="1"/>
  <c r="V18" i="1"/>
  <c r="P24" i="1"/>
  <c r="R18" i="1"/>
  <c r="S19" i="1"/>
  <c r="N18" i="1"/>
  <c r="H11" i="1" l="1"/>
  <c r="I11" i="1"/>
  <c r="I16" i="1"/>
  <c r="H16" i="1"/>
  <c r="H19" i="1"/>
  <c r="I19" i="1"/>
  <c r="H15" i="1"/>
  <c r="I17" i="1"/>
  <c r="H17" i="1"/>
  <c r="M14" i="1"/>
  <c r="L14" i="1"/>
  <c r="I9" i="1" s="1"/>
  <c r="I27" i="1" s="1"/>
  <c r="P14" i="1"/>
  <c r="I10" i="1" s="1"/>
  <c r="I12" i="1"/>
  <c r="H12" i="1"/>
  <c r="M24" i="1"/>
  <c r="Q19" i="1"/>
  <c r="Q24" i="1"/>
  <c r="L19" i="1"/>
  <c r="H10" i="1" l="1"/>
  <c r="H27" i="1" s="1"/>
</calcChain>
</file>

<file path=xl/sharedStrings.xml><?xml version="1.0" encoding="utf-8"?>
<sst xmlns="http://schemas.openxmlformats.org/spreadsheetml/2006/main" count="110" uniqueCount="35">
  <si>
    <t>Juve</t>
  </si>
  <si>
    <t>Roma</t>
  </si>
  <si>
    <t>Lazio</t>
  </si>
  <si>
    <t>Bologna</t>
  </si>
  <si>
    <t>Milan</t>
  </si>
  <si>
    <t>37° giornata</t>
  </si>
  <si>
    <t>Fiorentina</t>
  </si>
  <si>
    <t>Inter</t>
  </si>
  <si>
    <t>Udinese</t>
  </si>
  <si>
    <t>X2</t>
  </si>
  <si>
    <t>1X</t>
  </si>
  <si>
    <t>1X2</t>
  </si>
  <si>
    <t>38° giornata</t>
  </si>
  <si>
    <t>Genoa</t>
  </si>
  <si>
    <t>Lecce</t>
  </si>
  <si>
    <t>Monza</t>
  </si>
  <si>
    <t>Torino</t>
  </si>
  <si>
    <t>Venezia</t>
  </si>
  <si>
    <t>Il Milan deve vincere entrambe le partite per avere la speranza di arrivare quarta</t>
  </si>
  <si>
    <t>La Roma deve perdere contro il Milan e poi potrebbe anche vincere contro il Torino, non cambierebbe nulla</t>
  </si>
  <si>
    <t>Il Bologna è l'unica a complicare il calcolo della probabilità. Ha 2 possibilità. O vince contro la Fiorentina ma poi deve massimo pareggiare contro il Genoa o viceversa.</t>
  </si>
  <si>
    <t>Calcolo la probabilità che una squadra faccia il massimo punteggio ammissibile.</t>
  </si>
  <si>
    <t xml:space="preserve">Il Milan passerebbe per differenza reti nel caso tutte le squadre arrivassero a 66 punti. </t>
  </si>
  <si>
    <t>La Juve e la Lazio non possono vincere. Pareggi e sconfitte conta poco.</t>
  </si>
  <si>
    <t>X</t>
  </si>
  <si>
    <t>Juventus</t>
  </si>
  <si>
    <t>QUOTE</t>
  </si>
  <si>
    <t>P(Milan in Champions | Percorso1)</t>
  </si>
  <si>
    <t>P(Milan in Champions) = P(Milan in Champions | Percorso1) * P(Percorso1) + P(Milan in Champions | Percorso2) * P(Percorso2)</t>
  </si>
  <si>
    <t>P(Milan in Champions | Percorso2)</t>
  </si>
  <si>
    <t>=</t>
  </si>
  <si>
    <t>↑</t>
  </si>
  <si>
    <t>P(Percorso1)</t>
  </si>
  <si>
    <t>P(Percorso2)</t>
  </si>
  <si>
    <t>P(Milan in Champions)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</si>
</sst>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816C-64A1-4358-B1E6-6C1B98EECF00}">
  <dimension ref="A1:V32"/>
  <sheetViews>
    <sheetView tabSelected="1" zoomScale="92" zoomScaleNormal="100" workbookViewId="0">
      <selection activeCell="E13" sqref="E13"/>
    </sheetView>
  </sheetViews>
  <sheetFormatPr defaultRowHeight="14.4" x14ac:dyDescent="0.3"/>
  <cols>
    <col min="1" max="1" width="10.6640625" style="1" bestFit="1" customWidth="1"/>
    <col min="2" max="2" width="11.5546875" style="1" bestFit="1" customWidth="1"/>
    <col min="3" max="16384" width="8.88671875" style="1"/>
  </cols>
  <sheetData>
    <row r="1" spans="1:22" x14ac:dyDescent="0.3">
      <c r="A1" s="1" t="s">
        <v>0</v>
      </c>
      <c r="B1" s="1">
        <v>64</v>
      </c>
      <c r="C1" s="1">
        <v>65</v>
      </c>
      <c r="D1" s="1">
        <v>65</v>
      </c>
    </row>
    <row r="2" spans="1:22" x14ac:dyDescent="0.3">
      <c r="A2" s="1" t="s">
        <v>2</v>
      </c>
      <c r="B2" s="1">
        <v>64</v>
      </c>
      <c r="C2" s="1">
        <v>65</v>
      </c>
      <c r="D2" s="1">
        <v>65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2" x14ac:dyDescent="0.3">
      <c r="A3" s="1" t="s">
        <v>1</v>
      </c>
      <c r="B3" s="1">
        <v>63</v>
      </c>
      <c r="C3" s="1">
        <v>63</v>
      </c>
      <c r="D3" s="1">
        <v>63</v>
      </c>
      <c r="F3" s="3" t="s">
        <v>23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2" x14ac:dyDescent="0.3">
      <c r="A4" s="1" t="s">
        <v>3</v>
      </c>
      <c r="B4" s="1">
        <v>62</v>
      </c>
      <c r="C4" s="1">
        <v>65</v>
      </c>
      <c r="D4" s="1">
        <v>63</v>
      </c>
      <c r="F4" s="3" t="s">
        <v>18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2" x14ac:dyDescent="0.3">
      <c r="A5" s="1" t="s">
        <v>4</v>
      </c>
      <c r="B5" s="1">
        <v>60</v>
      </c>
      <c r="C5" s="1">
        <v>63</v>
      </c>
      <c r="D5" s="1">
        <v>63</v>
      </c>
      <c r="F5" s="3" t="s">
        <v>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2" x14ac:dyDescent="0.3">
      <c r="F6" s="3" t="s">
        <v>20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2" x14ac:dyDescent="0.3">
      <c r="A7" s="1" t="s">
        <v>5</v>
      </c>
      <c r="F7" s="3" t="s">
        <v>22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2" x14ac:dyDescent="0.3">
      <c r="A8" s="1" t="s">
        <v>6</v>
      </c>
      <c r="B8" s="1" t="s">
        <v>3</v>
      </c>
      <c r="C8" s="1" t="s">
        <v>11</v>
      </c>
      <c r="D8" s="1" t="s">
        <v>10</v>
      </c>
    </row>
    <row r="9" spans="1:22" x14ac:dyDescent="0.3">
      <c r="A9" s="1" t="s">
        <v>7</v>
      </c>
      <c r="B9" s="1" t="s">
        <v>2</v>
      </c>
      <c r="C9" s="1" t="s">
        <v>10</v>
      </c>
      <c r="D9" s="1" t="s">
        <v>10</v>
      </c>
      <c r="F9" s="1" t="s">
        <v>6</v>
      </c>
      <c r="G9" s="1" t="s">
        <v>3</v>
      </c>
      <c r="H9" s="4">
        <v>1</v>
      </c>
      <c r="I9" s="7">
        <f>K14+L14</f>
        <v>0.60784313725490202</v>
      </c>
      <c r="K9" s="5" t="s">
        <v>26</v>
      </c>
    </row>
    <row r="10" spans="1:22" x14ac:dyDescent="0.3">
      <c r="A10" s="1" t="s">
        <v>0</v>
      </c>
      <c r="B10" s="1" t="s">
        <v>8</v>
      </c>
      <c r="C10" s="1" t="s">
        <v>9</v>
      </c>
      <c r="D10" s="1" t="s">
        <v>9</v>
      </c>
      <c r="F10" s="1" t="s">
        <v>7</v>
      </c>
      <c r="G10" s="1" t="s">
        <v>2</v>
      </c>
      <c r="H10" s="7">
        <f>O14+P14</f>
        <v>0.81153169513648482</v>
      </c>
      <c r="I10" s="7">
        <f>O14+P14</f>
        <v>0.81153169513648482</v>
      </c>
    </row>
    <row r="11" spans="1:22" x14ac:dyDescent="0.3">
      <c r="A11" s="1" t="s">
        <v>1</v>
      </c>
      <c r="B11" s="1" t="s">
        <v>4</v>
      </c>
      <c r="C11" s="1">
        <v>2</v>
      </c>
      <c r="D11" s="1">
        <v>2</v>
      </c>
      <c r="F11" s="1" t="s">
        <v>0</v>
      </c>
      <c r="G11" s="1" t="s">
        <v>8</v>
      </c>
      <c r="H11" s="7">
        <f>T14+U14</f>
        <v>0.32240921169176262</v>
      </c>
      <c r="I11" s="7">
        <f>T14+U14</f>
        <v>0.32240921169176262</v>
      </c>
      <c r="K11" s="1" t="s">
        <v>6</v>
      </c>
      <c r="L11" s="1" t="s">
        <v>24</v>
      </c>
      <c r="M11" s="1" t="s">
        <v>3</v>
      </c>
      <c r="O11" s="1" t="s">
        <v>7</v>
      </c>
      <c r="P11" s="1" t="s">
        <v>24</v>
      </c>
      <c r="Q11" s="1" t="s">
        <v>2</v>
      </c>
      <c r="S11" s="1" t="s">
        <v>25</v>
      </c>
      <c r="T11" s="1" t="s">
        <v>24</v>
      </c>
      <c r="U11" s="1" t="s">
        <v>8</v>
      </c>
    </row>
    <row r="12" spans="1:22" x14ac:dyDescent="0.3">
      <c r="F12" s="1" t="s">
        <v>1</v>
      </c>
      <c r="G12" s="1" t="s">
        <v>4</v>
      </c>
      <c r="H12" s="7">
        <f>M19</f>
        <v>0.26143790849673204</v>
      </c>
      <c r="I12" s="7">
        <f>M19</f>
        <v>0.26143790849673204</v>
      </c>
      <c r="K12" s="1">
        <v>3</v>
      </c>
      <c r="L12" s="1">
        <v>3.2</v>
      </c>
      <c r="M12" s="1">
        <v>2.4</v>
      </c>
      <c r="O12" s="1">
        <v>1.62</v>
      </c>
      <c r="P12" s="1">
        <v>4.0999999999999996</v>
      </c>
      <c r="Q12" s="1">
        <v>5</v>
      </c>
      <c r="S12" s="1">
        <v>1.4</v>
      </c>
      <c r="T12" s="1">
        <v>4.5</v>
      </c>
      <c r="U12" s="1">
        <v>8.5</v>
      </c>
    </row>
    <row r="13" spans="1:22" x14ac:dyDescent="0.3">
      <c r="A13" s="1" t="s">
        <v>12</v>
      </c>
      <c r="K13" s="6">
        <f>K12^-1</f>
        <v>0.33333333333333331</v>
      </c>
      <c r="L13" s="6">
        <f>L12^-1</f>
        <v>0.3125</v>
      </c>
      <c r="M13" s="6">
        <f>M12^-1</f>
        <v>0.41666666666666669</v>
      </c>
      <c r="N13" s="6">
        <f>K13+L13+M13</f>
        <v>1.0625</v>
      </c>
      <c r="O13" s="6">
        <f t="shared" ref="O13:Q13" si="0">O12^-1</f>
        <v>0.61728395061728392</v>
      </c>
      <c r="P13" s="6">
        <f t="shared" si="0"/>
        <v>0.24390243902439027</v>
      </c>
      <c r="Q13" s="6">
        <f t="shared" si="0"/>
        <v>0.2</v>
      </c>
      <c r="R13" s="6">
        <f t="shared" ref="R13" si="1">O13+P13+Q13</f>
        <v>1.0611863896416742</v>
      </c>
      <c r="S13" s="6">
        <f t="shared" ref="S13:U13" si="2">S12^-1</f>
        <v>0.7142857142857143</v>
      </c>
      <c r="T13" s="6">
        <f t="shared" si="2"/>
        <v>0.22222222222222221</v>
      </c>
      <c r="U13" s="6">
        <f t="shared" si="2"/>
        <v>0.11764705882352941</v>
      </c>
      <c r="V13" s="6">
        <f t="shared" ref="V13" si="3">S13+T13+U13</f>
        <v>1.0541549953314659</v>
      </c>
    </row>
    <row r="14" spans="1:22" x14ac:dyDescent="0.3">
      <c r="A14" s="1" t="s">
        <v>3</v>
      </c>
      <c r="B14" s="1" t="s">
        <v>13</v>
      </c>
      <c r="C14" s="1" t="s">
        <v>9</v>
      </c>
      <c r="D14" s="1" t="s">
        <v>11</v>
      </c>
      <c r="F14" s="1" t="s">
        <v>12</v>
      </c>
      <c r="K14" s="6">
        <f>K13*$N$14/$N$13</f>
        <v>0.31372549019607843</v>
      </c>
      <c r="L14" s="6">
        <f t="shared" ref="L14:M14" si="4">L13*$N$14/$N$13</f>
        <v>0.29411764705882354</v>
      </c>
      <c r="M14" s="6">
        <f t="shared" si="4"/>
        <v>0.39215686274509803</v>
      </c>
      <c r="N14" s="6">
        <v>1</v>
      </c>
      <c r="O14" s="6">
        <f>O13*$R$14/$R$13</f>
        <v>0.58169229896146635</v>
      </c>
      <c r="P14" s="6">
        <f t="shared" ref="P14:Q14" si="5">P13*$R$14/$R$13</f>
        <v>0.22983939617501845</v>
      </c>
      <c r="Q14" s="6">
        <f t="shared" si="5"/>
        <v>0.18846830486351512</v>
      </c>
      <c r="R14" s="6">
        <v>1</v>
      </c>
      <c r="S14" s="6">
        <f>S13*$V$14/$V$13</f>
        <v>0.67759078830823738</v>
      </c>
      <c r="T14" s="6">
        <f t="shared" ref="T14:U14" si="6">T13*$V$14/$V$13</f>
        <v>0.21080602302922938</v>
      </c>
      <c r="U14" s="6">
        <f t="shared" si="6"/>
        <v>0.11160318866253321</v>
      </c>
      <c r="V14" s="6">
        <v>1</v>
      </c>
    </row>
    <row r="15" spans="1:22" x14ac:dyDescent="0.3">
      <c r="A15" s="1" t="s">
        <v>2</v>
      </c>
      <c r="B15" s="1" t="s">
        <v>14</v>
      </c>
      <c r="C15" s="1" t="s">
        <v>9</v>
      </c>
      <c r="D15" s="1" t="s">
        <v>9</v>
      </c>
      <c r="F15" s="1" t="s">
        <v>3</v>
      </c>
      <c r="G15" s="1" t="s">
        <v>13</v>
      </c>
      <c r="H15" s="7">
        <f>P19+Q19</f>
        <v>0.28219853134643974</v>
      </c>
      <c r="I15" s="4">
        <v>1</v>
      </c>
    </row>
    <row r="16" spans="1:22" x14ac:dyDescent="0.3">
      <c r="A16" s="1" t="s">
        <v>4</v>
      </c>
      <c r="B16" s="1" t="s">
        <v>15</v>
      </c>
      <c r="C16" s="1">
        <v>1</v>
      </c>
      <c r="D16" s="1">
        <v>1</v>
      </c>
      <c r="F16" s="1" t="s">
        <v>2</v>
      </c>
      <c r="G16" s="1" t="s">
        <v>14</v>
      </c>
      <c r="H16" s="7">
        <f>T19+U19</f>
        <v>0.48161068338216262</v>
      </c>
      <c r="I16" s="7">
        <f>T19+U19</f>
        <v>0.48161068338216262</v>
      </c>
      <c r="K16" s="1" t="s">
        <v>1</v>
      </c>
      <c r="L16" s="1" t="s">
        <v>24</v>
      </c>
      <c r="M16" s="1" t="s">
        <v>4</v>
      </c>
      <c r="O16" s="1" t="s">
        <v>3</v>
      </c>
      <c r="P16" s="1" t="s">
        <v>24</v>
      </c>
      <c r="Q16" s="1" t="s">
        <v>13</v>
      </c>
      <c r="S16" s="1" t="s">
        <v>2</v>
      </c>
      <c r="T16" s="1" t="s">
        <v>24</v>
      </c>
      <c r="U16" s="1" t="s">
        <v>14</v>
      </c>
    </row>
    <row r="17" spans="1:22" x14ac:dyDescent="0.3">
      <c r="A17" s="1" t="s">
        <v>16</v>
      </c>
      <c r="B17" s="1" t="s">
        <v>1</v>
      </c>
      <c r="C17" s="1" t="s">
        <v>11</v>
      </c>
      <c r="D17" s="1" t="s">
        <v>11</v>
      </c>
      <c r="F17" s="1" t="s">
        <v>4</v>
      </c>
      <c r="G17" s="1" t="s">
        <v>15</v>
      </c>
      <c r="H17" s="7">
        <f>K24</f>
        <v>0.72398190045248867</v>
      </c>
      <c r="I17" s="7">
        <f>K24</f>
        <v>0.72398190045248867</v>
      </c>
      <c r="K17" s="1">
        <v>1.95</v>
      </c>
      <c r="L17" s="1">
        <v>3.7</v>
      </c>
      <c r="M17" s="1">
        <v>3.6</v>
      </c>
      <c r="O17" s="1">
        <v>1.3</v>
      </c>
      <c r="P17" s="1">
        <v>5.5</v>
      </c>
      <c r="Q17" s="1">
        <v>8.5</v>
      </c>
      <c r="S17" s="1">
        <v>1.8</v>
      </c>
      <c r="T17" s="1">
        <v>3.25</v>
      </c>
      <c r="U17" s="1">
        <v>5</v>
      </c>
    </row>
    <row r="18" spans="1:22" x14ac:dyDescent="0.3">
      <c r="A18" s="1" t="s">
        <v>17</v>
      </c>
      <c r="B18" s="1" t="s">
        <v>0</v>
      </c>
      <c r="C18" s="1" t="s">
        <v>10</v>
      </c>
      <c r="D18" s="1" t="s">
        <v>10</v>
      </c>
      <c r="F18" s="1" t="s">
        <v>16</v>
      </c>
      <c r="G18" s="1" t="s">
        <v>1</v>
      </c>
      <c r="H18" s="4">
        <v>1</v>
      </c>
      <c r="I18" s="4">
        <v>1</v>
      </c>
      <c r="K18" s="6">
        <f>K17^-1</f>
        <v>0.51282051282051289</v>
      </c>
      <c r="L18" s="6">
        <f>L17^-1</f>
        <v>0.27027027027027023</v>
      </c>
      <c r="M18" s="6">
        <f>M17^-1</f>
        <v>0.27777777777777779</v>
      </c>
      <c r="N18" s="6">
        <f>K18+L18+M18</f>
        <v>1.0608685608685611</v>
      </c>
      <c r="O18" s="6">
        <f t="shared" ref="O18" si="7">O17^-1</f>
        <v>0.76923076923076916</v>
      </c>
      <c r="P18" s="6">
        <f t="shared" ref="P18" si="8">P17^-1</f>
        <v>0.18181818181818182</v>
      </c>
      <c r="Q18" s="6">
        <f t="shared" ref="Q18" si="9">Q17^-1</f>
        <v>0.11764705882352941</v>
      </c>
      <c r="R18" s="6">
        <f t="shared" ref="R18" si="10">O18+P18+Q18</f>
        <v>1.0686960098724805</v>
      </c>
      <c r="S18" s="6">
        <f t="shared" ref="S18" si="11">S17^-1</f>
        <v>0.55555555555555558</v>
      </c>
      <c r="T18" s="6">
        <f t="shared" ref="T18" si="12">T17^-1</f>
        <v>0.30769230769230771</v>
      </c>
      <c r="U18" s="6">
        <f t="shared" ref="U18" si="13">U17^-1</f>
        <v>0.2</v>
      </c>
      <c r="V18" s="6">
        <f t="shared" ref="V18" si="14">S18+T18+U18</f>
        <v>1.0632478632478632</v>
      </c>
    </row>
    <row r="19" spans="1:22" x14ac:dyDescent="0.3">
      <c r="F19" s="1" t="s">
        <v>17</v>
      </c>
      <c r="G19" s="1" t="s">
        <v>0</v>
      </c>
      <c r="H19" s="7">
        <f>O24+P24</f>
        <v>0.50974614619517977</v>
      </c>
      <c r="I19" s="7">
        <f>O24+P24</f>
        <v>0.50974614619517977</v>
      </c>
      <c r="K19" s="6">
        <f>K18*$N$14/$N$13</f>
        <v>0.48265460030165919</v>
      </c>
      <c r="L19" s="6">
        <f t="shared" ref="L19" si="15">L18*$N$14/$N$13</f>
        <v>0.25437201907790141</v>
      </c>
      <c r="M19" s="6">
        <f t="shared" ref="M19" si="16">M18*$N$14/$N$13</f>
        <v>0.26143790849673204</v>
      </c>
      <c r="N19" s="6">
        <v>1</v>
      </c>
      <c r="O19" s="6">
        <f>O18*$R$14/$R$13</f>
        <v>0.72487809562890426</v>
      </c>
      <c r="P19" s="6">
        <f t="shared" ref="P19" si="17">P18*$R$14/$R$13</f>
        <v>0.17133482260319557</v>
      </c>
      <c r="Q19" s="6">
        <f t="shared" ref="Q19" si="18">Q18*$R$14/$R$13</f>
        <v>0.11086370874324418</v>
      </c>
      <c r="R19" s="6">
        <v>1</v>
      </c>
      <c r="S19" s="6">
        <f>S18*$V$14/$V$13</f>
        <v>0.52701505757307354</v>
      </c>
      <c r="T19" s="6">
        <f t="shared" ref="T19" si="19">T18*$V$14/$V$13</f>
        <v>0.29188526265585613</v>
      </c>
      <c r="U19" s="6">
        <f t="shared" ref="U19" si="20">U18*$V$14/$V$13</f>
        <v>0.18972542072630647</v>
      </c>
      <c r="V19" s="6">
        <v>1</v>
      </c>
    </row>
    <row r="20" spans="1:22" x14ac:dyDescent="0.3">
      <c r="A20" s="1" t="s">
        <v>0</v>
      </c>
      <c r="B20" s="1">
        <v>64</v>
      </c>
      <c r="C20" s="1">
        <v>66</v>
      </c>
      <c r="D20" s="1">
        <v>66</v>
      </c>
    </row>
    <row r="21" spans="1:22" x14ac:dyDescent="0.3">
      <c r="A21" s="1" t="s">
        <v>2</v>
      </c>
      <c r="B21" s="1">
        <v>64</v>
      </c>
      <c r="C21" s="1">
        <v>66</v>
      </c>
      <c r="D21" s="1">
        <v>66</v>
      </c>
      <c r="F21" s="1" t="s">
        <v>0</v>
      </c>
      <c r="G21" s="1">
        <v>64</v>
      </c>
      <c r="H21" s="1">
        <v>66</v>
      </c>
      <c r="I21" s="1">
        <v>66</v>
      </c>
      <c r="K21" s="1" t="s">
        <v>4</v>
      </c>
      <c r="L21" s="1" t="s">
        <v>24</v>
      </c>
      <c r="M21" s="1" t="s">
        <v>15</v>
      </c>
      <c r="O21" s="1" t="s">
        <v>17</v>
      </c>
      <c r="P21" s="1" t="s">
        <v>24</v>
      </c>
      <c r="Q21" s="1" t="s">
        <v>25</v>
      </c>
    </row>
    <row r="22" spans="1:22" x14ac:dyDescent="0.3">
      <c r="A22" s="1" t="s">
        <v>1</v>
      </c>
      <c r="B22" s="1">
        <v>63</v>
      </c>
      <c r="C22" s="1">
        <v>66</v>
      </c>
      <c r="D22" s="1">
        <v>66</v>
      </c>
      <c r="F22" s="1" t="s">
        <v>2</v>
      </c>
      <c r="G22" s="1">
        <v>64</v>
      </c>
      <c r="H22" s="1">
        <v>66</v>
      </c>
      <c r="I22" s="1">
        <v>66</v>
      </c>
      <c r="K22" s="1">
        <v>1.3</v>
      </c>
      <c r="L22" s="1">
        <v>5.33</v>
      </c>
      <c r="M22" s="1">
        <v>10</v>
      </c>
      <c r="O22" s="1">
        <v>3.8</v>
      </c>
      <c r="P22" s="1">
        <v>3.6</v>
      </c>
      <c r="Q22" s="1">
        <v>1.9</v>
      </c>
    </row>
    <row r="23" spans="1:22" x14ac:dyDescent="0.3">
      <c r="A23" s="1" t="s">
        <v>3</v>
      </c>
      <c r="B23" s="1">
        <v>62</v>
      </c>
      <c r="C23" s="1">
        <v>66</v>
      </c>
      <c r="D23" s="1">
        <v>66</v>
      </c>
      <c r="F23" s="1" t="s">
        <v>1</v>
      </c>
      <c r="G23" s="1">
        <v>63</v>
      </c>
      <c r="H23" s="1">
        <v>66</v>
      </c>
      <c r="I23" s="1">
        <v>66</v>
      </c>
      <c r="K23" s="6">
        <f>K22^-1</f>
        <v>0.76923076923076916</v>
      </c>
      <c r="L23" s="6">
        <f>L22^-1</f>
        <v>0.18761726078799248</v>
      </c>
      <c r="M23" s="6">
        <f>M22^-1</f>
        <v>0.1</v>
      </c>
      <c r="N23" s="6">
        <f>K23+L23+M23</f>
        <v>1.0568480300187617</v>
      </c>
      <c r="O23" s="6">
        <f t="shared" ref="O23" si="21">O22^-1</f>
        <v>0.26315789473684209</v>
      </c>
      <c r="P23" s="6">
        <f t="shared" ref="P23" si="22">P22^-1</f>
        <v>0.27777777777777779</v>
      </c>
      <c r="Q23" s="6">
        <f t="shared" ref="Q23" si="23">Q22^-1</f>
        <v>0.52631578947368418</v>
      </c>
      <c r="R23" s="6">
        <f t="shared" ref="R23" si="24">O23+P23+Q23</f>
        <v>1.0672514619883042</v>
      </c>
      <c r="S23" s="6"/>
      <c r="T23" s="6"/>
      <c r="U23" s="6"/>
      <c r="V23" s="6"/>
    </row>
    <row r="24" spans="1:22" x14ac:dyDescent="0.3">
      <c r="A24" s="1" t="s">
        <v>4</v>
      </c>
      <c r="B24" s="1">
        <v>60</v>
      </c>
      <c r="C24" s="2">
        <v>66</v>
      </c>
      <c r="D24" s="2">
        <v>66</v>
      </c>
      <c r="F24" s="1" t="s">
        <v>3</v>
      </c>
      <c r="G24" s="1">
        <v>62</v>
      </c>
      <c r="H24" s="1">
        <v>66</v>
      </c>
      <c r="I24" s="1">
        <v>66</v>
      </c>
      <c r="K24" s="6">
        <f>K23*$N$14/$N$13</f>
        <v>0.72398190045248867</v>
      </c>
      <c r="L24" s="6">
        <f t="shared" ref="L24" si="25">L23*$N$14/$N$13</f>
        <v>0.17658095132987528</v>
      </c>
      <c r="M24" s="6">
        <f t="shared" ref="M24" si="26">M23*$N$14/$N$13</f>
        <v>9.4117647058823528E-2</v>
      </c>
      <c r="N24" s="6">
        <v>1</v>
      </c>
      <c r="O24" s="6">
        <f>O23*$R$14/$R$13</f>
        <v>0.24798461166251989</v>
      </c>
      <c r="P24" s="6">
        <f t="shared" ref="P24" si="27">P23*$R$14/$R$13</f>
        <v>0.26176153453265988</v>
      </c>
      <c r="Q24" s="6">
        <f t="shared" ref="Q24" si="28">Q23*$R$14/$R$13</f>
        <v>0.49596922332503979</v>
      </c>
      <c r="R24" s="6">
        <v>1</v>
      </c>
      <c r="S24" s="6"/>
      <c r="T24" s="6"/>
      <c r="U24" s="6"/>
      <c r="V24" s="6"/>
    </row>
    <row r="25" spans="1:22" x14ac:dyDescent="0.3">
      <c r="F25" s="1" t="s">
        <v>4</v>
      </c>
      <c r="G25" s="1">
        <v>60</v>
      </c>
      <c r="H25" s="2">
        <v>66</v>
      </c>
      <c r="I25" s="2">
        <v>66</v>
      </c>
    </row>
    <row r="27" spans="1:22" x14ac:dyDescent="0.3">
      <c r="C27" s="9" t="s">
        <v>27</v>
      </c>
      <c r="D27" s="10"/>
      <c r="E27" s="10"/>
      <c r="F27" s="10"/>
      <c r="G27" s="11" t="s">
        <v>30</v>
      </c>
      <c r="H27" s="12">
        <f>H9*H10*H11*H12*H15*H16*H17*H18*H19</f>
        <v>3.4309470050432654E-3</v>
      </c>
      <c r="I27" s="13">
        <f>I9*I10*I11*I12*I15*I16*I17*I18*I19</f>
        <v>7.3901078838024912E-3</v>
      </c>
      <c r="K27" s="3" t="s">
        <v>28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3">
      <c r="I28" s="14" t="s">
        <v>31</v>
      </c>
    </row>
    <row r="29" spans="1:22" x14ac:dyDescent="0.3">
      <c r="G29" s="15" t="s">
        <v>29</v>
      </c>
      <c r="H29" s="16"/>
      <c r="I29" s="19"/>
      <c r="J29" s="16"/>
      <c r="K29" s="17"/>
    </row>
    <row r="31" spans="1:22" x14ac:dyDescent="0.3">
      <c r="B31" s="1" t="s">
        <v>32</v>
      </c>
      <c r="C31" s="1" t="s">
        <v>30</v>
      </c>
      <c r="D31" s="7">
        <f>H15</f>
        <v>0.28219853134643974</v>
      </c>
      <c r="F31" s="3" t="s">
        <v>34</v>
      </c>
      <c r="G31" s="3"/>
      <c r="H31" s="3"/>
      <c r="I31" s="1" t="s">
        <v>30</v>
      </c>
      <c r="J31" s="8">
        <f>H27*D31+I27*D32</f>
        <v>5.4602345666933672E-3</v>
      </c>
    </row>
    <row r="32" spans="1:22" x14ac:dyDescent="0.3">
      <c r="B32" s="1" t="s">
        <v>33</v>
      </c>
      <c r="C32" s="1" t="s">
        <v>30</v>
      </c>
      <c r="D32" s="7">
        <f>I9</f>
        <v>0.60784313725490202</v>
      </c>
      <c r="H32" s="18"/>
    </row>
  </sheetData>
  <mergeCells count="10">
    <mergeCell ref="F31:H31"/>
    <mergeCell ref="K27:V27"/>
    <mergeCell ref="C27:F27"/>
    <mergeCell ref="G29:K29"/>
    <mergeCell ref="F3:T3"/>
    <mergeCell ref="F4:T4"/>
    <mergeCell ref="F5:T5"/>
    <mergeCell ref="F6:T6"/>
    <mergeCell ref="F2:T2"/>
    <mergeCell ref="F7:T7"/>
  </mergeCells>
  <pageMargins left="0.7" right="0.7" top="0.75" bottom="0.75" header="0.3" footer="0.3"/>
  <ignoredErrors>
    <ignoredError sqref="N13 R13 N23 N18 R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SPIRITO DANIELE</dc:creator>
  <cp:lastModifiedBy>DI SPIRITO DANIELE</cp:lastModifiedBy>
  <dcterms:created xsi:type="dcterms:W3CDTF">2025-05-14T14:32:39Z</dcterms:created>
  <dcterms:modified xsi:type="dcterms:W3CDTF">2025-05-14T15:37:01Z</dcterms:modified>
</cp:coreProperties>
</file>