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uni\secondo_anno\statistica\statistic_sheet\"/>
    </mc:Choice>
  </mc:AlternateContent>
  <xr:revisionPtr revIDLastSave="0" documentId="13_ncr:1_{59F8410E-2CF8-430A-83DD-BE5AE42D4D99}" xr6:coauthVersionLast="47" xr6:coauthVersionMax="47" xr10:uidLastSave="{00000000-0000-0000-0000-000000000000}"/>
  <bookViews>
    <workbookView xWindow="-108" yWindow="-108" windowWidth="23256" windowHeight="13176" xr2:uid="{BD8E397C-DE8B-48F7-B92C-36EE94F670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15" i="1" l="1"/>
  <c r="BC15" i="1"/>
  <c r="AW16" i="1"/>
  <c r="BA16" i="1"/>
  <c r="BB16" i="1"/>
  <c r="BC16" i="1"/>
  <c r="BB17" i="1"/>
  <c r="BC17" i="1"/>
  <c r="AY18" i="1"/>
  <c r="BA18" i="1"/>
  <c r="BB18" i="1"/>
  <c r="BC18" i="1"/>
  <c r="AW20" i="1"/>
  <c r="AY20" i="1"/>
  <c r="AV22" i="1"/>
  <c r="AW22" i="1"/>
  <c r="AW14" i="1"/>
  <c r="BA14" i="1"/>
  <c r="BB14" i="1"/>
  <c r="BC14" i="1"/>
  <c r="AT15" i="1"/>
  <c r="AT17" i="1"/>
  <c r="AT18" i="1"/>
  <c r="AT21" i="1"/>
  <c r="AM14" i="1"/>
  <c r="AQ14" i="1"/>
  <c r="AS14" i="1"/>
  <c r="AN15" i="1"/>
  <c r="AR15" i="1"/>
  <c r="AM16" i="1"/>
  <c r="AQ16" i="1"/>
  <c r="AR16" i="1"/>
  <c r="AS16" i="1"/>
  <c r="AP17" i="1"/>
  <c r="AO18" i="1"/>
  <c r="AQ18" i="1"/>
  <c r="AN19" i="1"/>
  <c r="AR19" i="1"/>
  <c r="AS19" i="1"/>
  <c r="AM20" i="1"/>
  <c r="AN21" i="1"/>
  <c r="AP21" i="1"/>
  <c r="AO22" i="1"/>
  <c r="AS22" i="1"/>
  <c r="AL21" i="1"/>
  <c r="AL22" i="1"/>
  <c r="AI18" i="1"/>
  <c r="AJ18" i="1"/>
  <c r="AE20" i="1"/>
  <c r="AF20" i="1"/>
  <c r="AG20" i="1"/>
  <c r="AC22" i="1"/>
  <c r="AE22" i="1"/>
  <c r="AI22" i="1"/>
  <c r="AJ15" i="1"/>
  <c r="C11" i="1"/>
  <c r="F11" i="1"/>
  <c r="G11" i="1"/>
  <c r="H11" i="1"/>
  <c r="B11" i="1"/>
  <c r="A11" i="1"/>
  <c r="D22" i="1"/>
  <c r="E22" i="1"/>
  <c r="F22" i="1"/>
  <c r="AX22" i="1" s="1"/>
  <c r="G22" i="1"/>
  <c r="H22" i="1"/>
  <c r="AP22" i="1" s="1"/>
  <c r="I22" i="1"/>
  <c r="AQ22" i="1" s="1"/>
  <c r="J22" i="1"/>
  <c r="AR22" i="1" s="1"/>
  <c r="K22" i="1"/>
  <c r="L22" i="1"/>
  <c r="AJ22" i="1" s="1"/>
  <c r="D15" i="1"/>
  <c r="AV15" i="1" s="1"/>
  <c r="E15" i="1"/>
  <c r="AW15" i="1" s="1"/>
  <c r="F15" i="1"/>
  <c r="AX15" i="1" s="1"/>
  <c r="G15" i="1"/>
  <c r="AY15" i="1" s="1"/>
  <c r="H15" i="1"/>
  <c r="AZ15" i="1" s="1"/>
  <c r="I15" i="1"/>
  <c r="AQ15" i="1" s="1"/>
  <c r="J15" i="1"/>
  <c r="K15" i="1"/>
  <c r="AS15" i="1" s="1"/>
  <c r="L15" i="1"/>
  <c r="D16" i="1"/>
  <c r="AV16" i="1" s="1"/>
  <c r="E16" i="1"/>
  <c r="F16" i="1"/>
  <c r="AX16" i="1" s="1"/>
  <c r="G16" i="1"/>
  <c r="AO16" i="1" s="1"/>
  <c r="H16" i="1"/>
  <c r="AZ16" i="1" s="1"/>
  <c r="I16" i="1"/>
  <c r="J16" i="1"/>
  <c r="K16" i="1"/>
  <c r="L16" i="1"/>
  <c r="AJ16" i="1" s="1"/>
  <c r="D17" i="1"/>
  <c r="AV17" i="1" s="1"/>
  <c r="E17" i="1"/>
  <c r="AM17" i="1" s="1"/>
  <c r="F17" i="1"/>
  <c r="AN17" i="1" s="1"/>
  <c r="G17" i="1"/>
  <c r="AO17" i="1" s="1"/>
  <c r="H17" i="1"/>
  <c r="AZ17" i="1" s="1"/>
  <c r="I17" i="1"/>
  <c r="AQ17" i="1" s="1"/>
  <c r="J17" i="1"/>
  <c r="AH17" i="1" s="1"/>
  <c r="K17" i="1"/>
  <c r="AI17" i="1" s="1"/>
  <c r="L17" i="1"/>
  <c r="AJ17" i="1" s="1"/>
  <c r="D18" i="1"/>
  <c r="AV18" i="1" s="1"/>
  <c r="E18" i="1"/>
  <c r="AW18" i="1" s="1"/>
  <c r="F18" i="1"/>
  <c r="AX18" i="1" s="1"/>
  <c r="G18" i="1"/>
  <c r="H18" i="1"/>
  <c r="AP18" i="1" s="1"/>
  <c r="I18" i="1"/>
  <c r="J18" i="1"/>
  <c r="AH18" i="1" s="1"/>
  <c r="K18" i="1"/>
  <c r="L18" i="1"/>
  <c r="D19" i="1"/>
  <c r="AV19" i="1" s="1"/>
  <c r="E19" i="1"/>
  <c r="AW19" i="1" s="1"/>
  <c r="F19" i="1"/>
  <c r="AX19" i="1" s="1"/>
  <c r="G19" i="1"/>
  <c r="AY19" i="1" s="1"/>
  <c r="H19" i="1"/>
  <c r="AF19" i="1" s="1"/>
  <c r="I19" i="1"/>
  <c r="AG19" i="1" s="1"/>
  <c r="J19" i="1"/>
  <c r="AH19" i="1" s="1"/>
  <c r="K19" i="1"/>
  <c r="AI19" i="1" s="1"/>
  <c r="L19" i="1"/>
  <c r="AT19" i="1" s="1"/>
  <c r="D20" i="1"/>
  <c r="AL20" i="1" s="1"/>
  <c r="E20" i="1"/>
  <c r="F20" i="1"/>
  <c r="AX20" i="1" s="1"/>
  <c r="G20" i="1"/>
  <c r="H20" i="1"/>
  <c r="AP20" i="1" s="1"/>
  <c r="I20" i="1"/>
  <c r="AQ20" i="1" s="1"/>
  <c r="J20" i="1"/>
  <c r="AH20" i="1" s="1"/>
  <c r="K20" i="1"/>
  <c r="AI20" i="1" s="1"/>
  <c r="L20" i="1"/>
  <c r="AT20" i="1" s="1"/>
  <c r="D21" i="1"/>
  <c r="AV21" i="1" s="1"/>
  <c r="E21" i="1"/>
  <c r="AW21" i="1" s="1"/>
  <c r="F21" i="1"/>
  <c r="AX21" i="1" s="1"/>
  <c r="G21" i="1"/>
  <c r="AE21" i="1" s="1"/>
  <c r="H21" i="1"/>
  <c r="AF21" i="1" s="1"/>
  <c r="I21" i="1"/>
  <c r="AQ21" i="1" s="1"/>
  <c r="J21" i="1"/>
  <c r="AR21" i="1" s="1"/>
  <c r="K21" i="1"/>
  <c r="AI21" i="1" s="1"/>
  <c r="L21" i="1"/>
  <c r="AJ21" i="1" s="1"/>
  <c r="J14" i="1"/>
  <c r="AR14" i="1" s="1"/>
  <c r="K14" i="1"/>
  <c r="L14" i="1"/>
  <c r="BD14" i="1" s="1"/>
  <c r="E14" i="1"/>
  <c r="F14" i="1"/>
  <c r="AX14" i="1" s="1"/>
  <c r="G14" i="1"/>
  <c r="AY14" i="1" s="1"/>
  <c r="H14" i="1"/>
  <c r="AP14" i="1" s="1"/>
  <c r="I14" i="1"/>
  <c r="D14" i="1"/>
  <c r="AL14" i="1" s="1"/>
  <c r="H6" i="1"/>
  <c r="G6" i="1"/>
  <c r="F6" i="1"/>
  <c r="C6" i="1"/>
  <c r="B6" i="1"/>
  <c r="A6" i="1"/>
  <c r="D11" i="1" l="1"/>
  <c r="B12" i="1" s="1"/>
  <c r="D30" i="1" s="1"/>
  <c r="C12" i="1"/>
  <c r="E30" i="1" s="1"/>
  <c r="O20" i="1" s="1"/>
  <c r="AH21" i="1"/>
  <c r="AV20" i="1"/>
  <c r="AG22" i="1"/>
  <c r="AG21" i="1"/>
  <c r="AM21" i="1"/>
  <c r="AM18" i="1"/>
  <c r="AP15" i="1"/>
  <c r="AO14" i="1"/>
  <c r="AY21" i="1"/>
  <c r="BA19" i="1"/>
  <c r="BA17" i="1"/>
  <c r="BA15" i="1"/>
  <c r="S25" i="1"/>
  <c r="AF22" i="1"/>
  <c r="AJ19" i="1"/>
  <c r="AL19" i="1"/>
  <c r="AS20" i="1"/>
  <c r="AO19" i="1"/>
  <c r="AP16" i="1"/>
  <c r="AO15" i="1"/>
  <c r="AN14" i="1"/>
  <c r="AT16" i="1"/>
  <c r="AZ14" i="1"/>
  <c r="AZ19" i="1"/>
  <c r="AZ18" i="1"/>
  <c r="AY17" i="1"/>
  <c r="AY16" i="1"/>
  <c r="AH22" i="1"/>
  <c r="AN18" i="1"/>
  <c r="AL18" i="1"/>
  <c r="AR20" i="1"/>
  <c r="AD22" i="1"/>
  <c r="AJ20" i="1"/>
  <c r="AL17" i="1"/>
  <c r="AS21" i="1"/>
  <c r="AM19" i="1"/>
  <c r="AN16" i="1"/>
  <c r="AM15" i="1"/>
  <c r="AT22" i="1"/>
  <c r="AT14" i="1"/>
  <c r="AX17" i="1"/>
  <c r="AL16" i="1"/>
  <c r="AV14" i="1"/>
  <c r="AW17" i="1"/>
  <c r="AL15" i="1"/>
  <c r="AN20" i="1"/>
  <c r="I11" i="1"/>
  <c r="F12" i="1" s="1"/>
  <c r="E33" i="1" s="1"/>
  <c r="I6" i="1"/>
  <c r="Q25" i="1"/>
  <c r="V25" i="1"/>
  <c r="F7" i="1"/>
  <c r="C32" i="1" s="1"/>
  <c r="Y24" i="1" s="1"/>
  <c r="O17" i="1"/>
  <c r="D6" i="1"/>
  <c r="O19" i="1" l="1"/>
  <c r="O15" i="1"/>
  <c r="O21" i="1"/>
  <c r="O22" i="1"/>
  <c r="A12" i="1"/>
  <c r="C30" i="1" s="1"/>
  <c r="H12" i="1"/>
  <c r="C33" i="1" s="1"/>
  <c r="W25" i="1" s="1"/>
  <c r="G12" i="1"/>
  <c r="D33" i="1" s="1"/>
  <c r="X25" i="1" s="1"/>
  <c r="B7" i="1"/>
  <c r="D29" i="1" s="1"/>
  <c r="C7" i="1"/>
  <c r="C29" i="1" s="1"/>
  <c r="A7" i="1"/>
  <c r="E29" i="1" s="1"/>
  <c r="X24" i="1"/>
  <c r="V24" i="1"/>
  <c r="H7" i="1"/>
  <c r="E32" i="1" s="1"/>
  <c r="G7" i="1"/>
  <c r="D32" i="1" s="1"/>
  <c r="O18" i="1" l="1"/>
  <c r="O16" i="1"/>
  <c r="O14" i="1"/>
  <c r="Y25" i="1"/>
  <c r="R25" i="1"/>
  <c r="T25" i="1"/>
  <c r="U25" i="1"/>
  <c r="N18" i="1"/>
  <c r="Y18" i="1" s="1"/>
  <c r="BD18" i="1" s="1"/>
  <c r="N22" i="1"/>
  <c r="Y22" i="1" s="1"/>
  <c r="BD22" i="1" s="1"/>
  <c r="N21" i="1"/>
  <c r="Y21" i="1" s="1"/>
  <c r="BD21" i="1" s="1"/>
  <c r="N15" i="1"/>
  <c r="Y15" i="1" s="1"/>
  <c r="BD15" i="1" s="1"/>
  <c r="N14" i="1"/>
  <c r="Y14" i="1" s="1"/>
  <c r="AJ14" i="1" s="1"/>
  <c r="N17" i="1"/>
  <c r="Y17" i="1" s="1"/>
  <c r="BD17" i="1" s="1"/>
  <c r="N20" i="1"/>
  <c r="N16" i="1"/>
  <c r="Y16" i="1" s="1"/>
  <c r="BD16" i="1" s="1"/>
  <c r="N19" i="1"/>
  <c r="Y19" i="1" s="1"/>
  <c r="BD19" i="1" s="1"/>
  <c r="W24" i="1"/>
  <c r="T24" i="1"/>
  <c r="S24" i="1"/>
  <c r="U24" i="1"/>
  <c r="Q24" i="1"/>
  <c r="R24" i="1"/>
  <c r="X18" i="1" l="1"/>
  <c r="AS18" i="1" s="1"/>
  <c r="Y20" i="1"/>
  <c r="BD20" i="1" s="1"/>
  <c r="V18" i="1"/>
  <c r="AG18" i="1" s="1"/>
  <c r="X21" i="1"/>
  <c r="BC21" i="1" s="1"/>
  <c r="X19" i="1"/>
  <c r="BC19" i="1" s="1"/>
  <c r="V17" i="1"/>
  <c r="AG17" i="1" s="1"/>
  <c r="V21" i="1"/>
  <c r="BA21" i="1" s="1"/>
  <c r="V19" i="1"/>
  <c r="AQ19" i="1" s="1"/>
  <c r="V16" i="1"/>
  <c r="AG16" i="1" s="1"/>
  <c r="V14" i="1"/>
  <c r="AG14" i="1" s="1"/>
  <c r="X22" i="1"/>
  <c r="BC22" i="1" s="1"/>
  <c r="V20" i="1"/>
  <c r="BA20" i="1" s="1"/>
  <c r="X17" i="1"/>
  <c r="AS17" i="1" s="1"/>
  <c r="X16" i="1"/>
  <c r="AI16" i="1" s="1"/>
  <c r="X20" i="1"/>
  <c r="BC20" i="1" s="1"/>
  <c r="V15" i="1"/>
  <c r="AG15" i="1" s="1"/>
  <c r="X14" i="1"/>
  <c r="AI14" i="1" s="1"/>
  <c r="X15" i="1"/>
  <c r="AI15" i="1" s="1"/>
  <c r="V22" i="1"/>
  <c r="BA22" i="1" s="1"/>
  <c r="Q22" i="1"/>
  <c r="AB22" i="1" s="1"/>
  <c r="Q19" i="1"/>
  <c r="AB19" i="1" s="1"/>
  <c r="Q15" i="1"/>
  <c r="AB15" i="1" s="1"/>
  <c r="Q14" i="1"/>
  <c r="AB14" i="1" s="1"/>
  <c r="Q20" i="1"/>
  <c r="AB20" i="1" s="1"/>
  <c r="Q16" i="1"/>
  <c r="AB16" i="1" s="1"/>
  <c r="Q17" i="1"/>
  <c r="AB17" i="1" s="1"/>
  <c r="Q18" i="1"/>
  <c r="AB18" i="1" s="1"/>
  <c r="Q21" i="1"/>
  <c r="AB21" i="1" s="1"/>
  <c r="U18" i="1"/>
  <c r="AF18" i="1" s="1"/>
  <c r="U19" i="1"/>
  <c r="AP19" i="1" s="1"/>
  <c r="U20" i="1"/>
  <c r="AZ20" i="1" s="1"/>
  <c r="U21" i="1"/>
  <c r="AZ21" i="1" s="1"/>
  <c r="U22" i="1"/>
  <c r="AZ22" i="1" s="1"/>
  <c r="U14" i="1"/>
  <c r="AF14" i="1" s="1"/>
  <c r="U15" i="1"/>
  <c r="AF15" i="1" s="1"/>
  <c r="U16" i="1"/>
  <c r="AF16" i="1" s="1"/>
  <c r="U17" i="1"/>
  <c r="AF17" i="1" s="1"/>
  <c r="S20" i="1"/>
  <c r="AD20" i="1" s="1"/>
  <c r="S17" i="1"/>
  <c r="AD17" i="1" s="1"/>
  <c r="S18" i="1"/>
  <c r="AD18" i="1" s="1"/>
  <c r="S21" i="1"/>
  <c r="AD21" i="1" s="1"/>
  <c r="S22" i="1"/>
  <c r="AN22" i="1" s="1"/>
  <c r="S14" i="1"/>
  <c r="AD14" i="1" s="1"/>
  <c r="S15" i="1"/>
  <c r="AD15" i="1" s="1"/>
  <c r="S16" i="1"/>
  <c r="AD16" i="1" s="1"/>
  <c r="S19" i="1"/>
  <c r="AD19" i="1" s="1"/>
  <c r="R21" i="1"/>
  <c r="AC21" i="1" s="1"/>
  <c r="R22" i="1"/>
  <c r="AM22" i="1" s="1"/>
  <c r="R14" i="1"/>
  <c r="AC14" i="1" s="1"/>
  <c r="R15" i="1"/>
  <c r="AC15" i="1" s="1"/>
  <c r="R16" i="1"/>
  <c r="AC16" i="1" s="1"/>
  <c r="R17" i="1"/>
  <c r="AC17" i="1" s="1"/>
  <c r="R18" i="1"/>
  <c r="AC18" i="1" s="1"/>
  <c r="R19" i="1"/>
  <c r="AC19" i="1" s="1"/>
  <c r="R20" i="1"/>
  <c r="AC20" i="1" s="1"/>
  <c r="T19" i="1"/>
  <c r="AE19" i="1" s="1"/>
  <c r="T20" i="1"/>
  <c r="AO20" i="1" s="1"/>
  <c r="T17" i="1"/>
  <c r="AE17" i="1" s="1"/>
  <c r="T21" i="1"/>
  <c r="AO21" i="1" s="1"/>
  <c r="T22" i="1"/>
  <c r="AY22" i="1" s="1"/>
  <c r="T14" i="1"/>
  <c r="AE14" i="1" s="1"/>
  <c r="T15" i="1"/>
  <c r="AE15" i="1" s="1"/>
  <c r="T16" i="1"/>
  <c r="AE16" i="1" s="1"/>
  <c r="T18" i="1"/>
  <c r="AE18" i="1" s="1"/>
  <c r="W16" i="1"/>
  <c r="AH16" i="1" s="1"/>
  <c r="W14" i="1"/>
  <c r="AH14" i="1" s="1"/>
  <c r="W17" i="1"/>
  <c r="AR17" i="1" s="1"/>
  <c r="W22" i="1"/>
  <c r="BB22" i="1" s="1"/>
  <c r="W18" i="1"/>
  <c r="AR18" i="1" s="1"/>
  <c r="W19" i="1"/>
  <c r="BB19" i="1" s="1"/>
  <c r="W20" i="1"/>
  <c r="BB20" i="1" s="1"/>
  <c r="W21" i="1"/>
  <c r="BB21" i="1" s="1"/>
  <c r="W15" i="1"/>
  <c r="AH15" i="1" s="1"/>
  <c r="N6" i="1" l="1"/>
  <c r="N7" i="1"/>
  <c r="N5" i="1"/>
</calcChain>
</file>

<file path=xl/sharedStrings.xml><?xml version="1.0" encoding="utf-8"?>
<sst xmlns="http://schemas.openxmlformats.org/spreadsheetml/2006/main" count="73" uniqueCount="29">
  <si>
    <t>Napoli</t>
  </si>
  <si>
    <t>Inter</t>
  </si>
  <si>
    <t>X</t>
  </si>
  <si>
    <t>Parma</t>
  </si>
  <si>
    <t>Lazio</t>
  </si>
  <si>
    <t>Como</t>
  </si>
  <si>
    <t>Cagliari</t>
  </si>
  <si>
    <t>VV</t>
  </si>
  <si>
    <t>VP</t>
  </si>
  <si>
    <t>VS</t>
  </si>
  <si>
    <t>PV</t>
  </si>
  <si>
    <t>PP</t>
  </si>
  <si>
    <t>PS</t>
  </si>
  <si>
    <t>SV</t>
  </si>
  <si>
    <t>SP</t>
  </si>
  <si>
    <t>SS</t>
  </si>
  <si>
    <t>37° Napoli</t>
  </si>
  <si>
    <t>38° Napoli</t>
  </si>
  <si>
    <t>37° Inter</t>
  </si>
  <si>
    <t>38° Inter</t>
  </si>
  <si>
    <t>V</t>
  </si>
  <si>
    <t>P</t>
  </si>
  <si>
    <t>S</t>
  </si>
  <si>
    <t>SPAREGGIO</t>
  </si>
  <si>
    <t>SCUDETTO NAPOLI</t>
  </si>
  <si>
    <t>SCUDETTO INTER</t>
  </si>
  <si>
    <t>GoldBet</t>
  </si>
  <si>
    <t>Utente</t>
  </si>
  <si>
    <t>MODIFICA SOLO LE CASELLE IN GRIGIO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</si>
</sst>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4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10" fontId="2" fillId="3" borderId="0" xfId="1" applyNumberFormat="1" applyFont="1" applyFill="1" applyAlignment="1">
      <alignment horizontal="center" vertical="center"/>
    </xf>
    <xf numFmtId="10" fontId="3" fillId="4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2">
    <cellStyle name="Normale" xfId="0" builtinId="0"/>
    <cellStyle name="Percentuale" xfId="1" builtinId="5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3EFE-380B-4683-AA48-7D681B3B2509}">
  <dimension ref="A1:BD33"/>
  <sheetViews>
    <sheetView tabSelected="1" zoomScaleNormal="100" workbookViewId="0">
      <selection activeCell="K9" sqref="K9"/>
    </sheetView>
  </sheetViews>
  <sheetFormatPr defaultRowHeight="14.4" x14ac:dyDescent="0.3"/>
  <cols>
    <col min="1" max="1" width="11.21875" style="1" customWidth="1"/>
    <col min="2" max="2" width="11.88671875" style="1" customWidth="1"/>
    <col min="3" max="3" width="10.6640625" style="1" customWidth="1"/>
    <col min="4" max="8" width="8.88671875" style="1"/>
    <col min="9" max="9" width="8.88671875" style="1" customWidth="1"/>
    <col min="10" max="13" width="8.88671875" style="1"/>
    <col min="14" max="14" width="11.21875" style="1" customWidth="1"/>
    <col min="15" max="15" width="11.44140625" style="1" customWidth="1"/>
    <col min="16" max="16" width="10.109375" style="1" customWidth="1"/>
    <col min="17" max="16384" width="8.88671875" style="1"/>
  </cols>
  <sheetData>
    <row r="1" spans="1:56" x14ac:dyDescent="0.3">
      <c r="A1" s="1" t="s">
        <v>0</v>
      </c>
      <c r="B1" s="1">
        <v>78</v>
      </c>
      <c r="D1" s="19" t="s">
        <v>28</v>
      </c>
      <c r="E1" s="19"/>
      <c r="F1" s="19"/>
      <c r="G1" s="19"/>
      <c r="H1" s="19"/>
    </row>
    <row r="2" spans="1:56" x14ac:dyDescent="0.3">
      <c r="A2" s="1" t="s">
        <v>1</v>
      </c>
      <c r="B2" s="1">
        <v>77</v>
      </c>
      <c r="D2" s="19"/>
      <c r="E2" s="19"/>
      <c r="F2" s="19"/>
      <c r="G2" s="19"/>
      <c r="H2" s="19"/>
    </row>
    <row r="4" spans="1:56" x14ac:dyDescent="0.3">
      <c r="A4" s="9" t="s">
        <v>3</v>
      </c>
      <c r="B4" s="9" t="s">
        <v>2</v>
      </c>
      <c r="C4" s="9" t="s">
        <v>0</v>
      </c>
      <c r="F4" s="9" t="s">
        <v>1</v>
      </c>
      <c r="G4" s="9" t="s">
        <v>2</v>
      </c>
      <c r="H4" s="9" t="s">
        <v>4</v>
      </c>
    </row>
    <row r="5" spans="1:56" ht="18" x14ac:dyDescent="0.3">
      <c r="A5" s="10">
        <v>6.35</v>
      </c>
      <c r="B5" s="10">
        <v>4.25</v>
      </c>
      <c r="C5" s="10">
        <v>1.48</v>
      </c>
      <c r="D5" s="11" t="s">
        <v>26</v>
      </c>
      <c r="F5" s="10">
        <v>1.6</v>
      </c>
      <c r="G5" s="10">
        <v>4.0999999999999996</v>
      </c>
      <c r="H5" s="10">
        <v>5</v>
      </c>
      <c r="I5" s="15" t="s">
        <v>26</v>
      </c>
      <c r="K5" s="16" t="s">
        <v>24</v>
      </c>
      <c r="L5" s="16"/>
      <c r="M5" s="16"/>
      <c r="N5" s="5">
        <f>SUM(AB14:AJ22)</f>
        <v>0.75194501003280789</v>
      </c>
    </row>
    <row r="6" spans="1:56" ht="18" x14ac:dyDescent="0.3">
      <c r="A6" s="12">
        <f>1/A5</f>
        <v>0.15748031496062992</v>
      </c>
      <c r="B6" s="12">
        <f>1/B5</f>
        <v>0.23529411764705882</v>
      </c>
      <c r="C6" s="12">
        <f>1/C5</f>
        <v>0.67567567567567566</v>
      </c>
      <c r="D6" s="13">
        <f>A6+B6+C6</f>
        <v>1.0684501082833644</v>
      </c>
      <c r="F6" s="12">
        <f>1/F5</f>
        <v>0.625</v>
      </c>
      <c r="G6" s="12">
        <f>1/G5</f>
        <v>0.24390243902439027</v>
      </c>
      <c r="H6" s="12">
        <f>1/H5</f>
        <v>0.2</v>
      </c>
      <c r="I6" s="13">
        <f>F6+G6+H6</f>
        <v>1.0689024390243902</v>
      </c>
      <c r="K6" s="17" t="s">
        <v>23</v>
      </c>
      <c r="L6" s="17"/>
      <c r="M6" s="17"/>
      <c r="N6" s="6">
        <f>SUM(AL14:AT22)</f>
        <v>5.0418192268968806E-2</v>
      </c>
    </row>
    <row r="7" spans="1:56" ht="18" x14ac:dyDescent="0.3">
      <c r="A7" s="13">
        <f>A6*$D$7/$D$6</f>
        <v>0.14739136038242082</v>
      </c>
      <c r="B7" s="13">
        <f t="shared" ref="B7:C7" si="0">B6*$D$7/$D$6</f>
        <v>0.2202200325713817</v>
      </c>
      <c r="C7" s="13">
        <f t="shared" si="0"/>
        <v>0.63238860704619748</v>
      </c>
      <c r="D7" s="14">
        <v>1</v>
      </c>
      <c r="F7" s="13">
        <f>F6*$I$7/$I$6</f>
        <v>0.58471192241871084</v>
      </c>
      <c r="G7" s="13">
        <f>G6*$I$7/$I$6</f>
        <v>0.2281802624073018</v>
      </c>
      <c r="H7" s="13">
        <f>H6*$I$7/$I$6</f>
        <v>0.18710781517398747</v>
      </c>
      <c r="I7" s="14">
        <v>1</v>
      </c>
      <c r="K7" s="18" t="s">
        <v>25</v>
      </c>
      <c r="L7" s="18"/>
      <c r="M7" s="18"/>
      <c r="N7" s="7">
        <f>SUM(AV14:BD22)</f>
        <v>0.19763679769822362</v>
      </c>
    </row>
    <row r="8" spans="1:56" x14ac:dyDescent="0.3">
      <c r="D8" s="2"/>
    </row>
    <row r="9" spans="1:56" x14ac:dyDescent="0.3">
      <c r="A9" s="9" t="s">
        <v>0</v>
      </c>
      <c r="B9" s="9" t="s">
        <v>2</v>
      </c>
      <c r="C9" s="9" t="s">
        <v>6</v>
      </c>
      <c r="F9" s="9" t="s">
        <v>5</v>
      </c>
      <c r="G9" s="9" t="s">
        <v>2</v>
      </c>
      <c r="H9" s="9" t="s">
        <v>1</v>
      </c>
    </row>
    <row r="10" spans="1:56" x14ac:dyDescent="0.3">
      <c r="A10" s="10">
        <v>1.18</v>
      </c>
      <c r="B10" s="10">
        <v>6.5</v>
      </c>
      <c r="C10" s="10">
        <v>14</v>
      </c>
      <c r="D10" s="11" t="s">
        <v>27</v>
      </c>
      <c r="F10" s="10">
        <v>4.3</v>
      </c>
      <c r="G10" s="10">
        <v>4.3499999999999996</v>
      </c>
      <c r="H10" s="10">
        <v>1.63</v>
      </c>
      <c r="I10" s="15" t="s">
        <v>26</v>
      </c>
    </row>
    <row r="11" spans="1:56" x14ac:dyDescent="0.3">
      <c r="A11" s="12">
        <f>1/A10</f>
        <v>0.84745762711864414</v>
      </c>
      <c r="B11" s="12">
        <f>1/B10</f>
        <v>0.15384615384615385</v>
      </c>
      <c r="C11" s="12">
        <f t="shared" ref="C11" si="1">1/C10</f>
        <v>7.1428571428571425E-2</v>
      </c>
      <c r="D11" s="12">
        <f>A11+B11+C11</f>
        <v>1.0727323523933694</v>
      </c>
      <c r="F11" s="12">
        <f>1/F10</f>
        <v>0.23255813953488372</v>
      </c>
      <c r="G11" s="12">
        <f>1/G10</f>
        <v>0.22988505747126439</v>
      </c>
      <c r="H11" s="12">
        <f>1/H10</f>
        <v>0.61349693251533743</v>
      </c>
      <c r="I11" s="13">
        <f>F11+G11+H11</f>
        <v>1.0759401295214857</v>
      </c>
    </row>
    <row r="12" spans="1:56" x14ac:dyDescent="0.3">
      <c r="A12" s="12">
        <f>A11*$D$12/$D$11</f>
        <v>0.78999913186908588</v>
      </c>
      <c r="B12" s="12">
        <f t="shared" ref="B12:C12" si="2">B11*$D$12/$D$11</f>
        <v>0.14341522701623405</v>
      </c>
      <c r="C12" s="12">
        <f t="shared" si="2"/>
        <v>6.6585641114680086E-2</v>
      </c>
      <c r="D12" s="12">
        <v>1</v>
      </c>
      <c r="F12" s="12">
        <f>F11*$I$12/$I$11</f>
        <v>0.2161441265680013</v>
      </c>
      <c r="G12" s="12">
        <f>G11*$I$12/$I$11</f>
        <v>0.21365971132009329</v>
      </c>
      <c r="H12" s="12">
        <f>H11*$I$12/$I$11</f>
        <v>0.57019616211190527</v>
      </c>
      <c r="I12" s="14">
        <v>1</v>
      </c>
    </row>
    <row r="14" spans="1:56" ht="42" customHeight="1" x14ac:dyDescent="0.3">
      <c r="A14" s="1">
        <v>3</v>
      </c>
      <c r="B14" s="1">
        <v>3</v>
      </c>
      <c r="C14" s="1" t="s">
        <v>7</v>
      </c>
      <c r="D14" s="1">
        <f t="shared" ref="D14:L22" si="3">$B$1+$A14+$B14-($B$2+D$24+D$25)</f>
        <v>7</v>
      </c>
      <c r="E14" s="1">
        <f t="shared" si="3"/>
        <v>6</v>
      </c>
      <c r="F14" s="1">
        <f t="shared" si="3"/>
        <v>6</v>
      </c>
      <c r="G14" s="1">
        <f t="shared" si="3"/>
        <v>5</v>
      </c>
      <c r="H14" s="1">
        <f t="shared" si="3"/>
        <v>4</v>
      </c>
      <c r="I14" s="1">
        <f t="shared" si="3"/>
        <v>4</v>
      </c>
      <c r="J14" s="1">
        <f t="shared" si="3"/>
        <v>3</v>
      </c>
      <c r="K14" s="1">
        <f t="shared" si="3"/>
        <v>3</v>
      </c>
      <c r="L14" s="1">
        <f t="shared" si="3"/>
        <v>1</v>
      </c>
      <c r="N14" s="4">
        <f>C29</f>
        <v>0.63238860704619748</v>
      </c>
      <c r="O14" s="4">
        <f>C30</f>
        <v>0.78999913186908588</v>
      </c>
      <c r="P14" s="1" t="s">
        <v>7</v>
      </c>
      <c r="Q14" s="8">
        <f>$N14*$O14*Q$24*Q$25</f>
        <v>2.020440277080935E-2</v>
      </c>
      <c r="R14" s="8">
        <f t="shared" ref="R14:Y22" si="4">$N14*$O14*R$24*R$25</f>
        <v>1.9972168256202353E-2</v>
      </c>
      <c r="S14" s="8">
        <f t="shared" si="4"/>
        <v>2.4639515574157746E-2</v>
      </c>
      <c r="T14" s="8">
        <f t="shared" si="4"/>
        <v>2.4356302751466285E-2</v>
      </c>
      <c r="U14" s="8">
        <f t="shared" si="4"/>
        <v>5.3299958229742463E-2</v>
      </c>
      <c r="V14" s="8">
        <f t="shared" si="4"/>
        <v>6.3138758658779215E-2</v>
      </c>
      <c r="W14" s="8">
        <f t="shared" si="4"/>
        <v>6.4999949060661533E-2</v>
      </c>
      <c r="X14" s="8">
        <f t="shared" si="4"/>
        <v>6.2413025800632349E-2</v>
      </c>
      <c r="Y14" s="8">
        <f t="shared" si="4"/>
        <v>0.16656236946794517</v>
      </c>
      <c r="AB14" s="1">
        <f>IF(D14&gt;0, Q14, 0)</f>
        <v>2.020440277080935E-2</v>
      </c>
      <c r="AC14" s="1">
        <f t="shared" ref="AC14:AI14" si="5">IF(E14&gt;0, R14, 0)</f>
        <v>1.9972168256202353E-2</v>
      </c>
      <c r="AD14" s="1">
        <f t="shared" si="5"/>
        <v>2.4639515574157746E-2</v>
      </c>
      <c r="AE14" s="1">
        <f t="shared" si="5"/>
        <v>2.4356302751466285E-2</v>
      </c>
      <c r="AF14" s="1">
        <f t="shared" si="5"/>
        <v>5.3299958229742463E-2</v>
      </c>
      <c r="AG14" s="1">
        <f t="shared" si="5"/>
        <v>6.3138758658779215E-2</v>
      </c>
      <c r="AH14" s="1">
        <f t="shared" si="5"/>
        <v>6.4999949060661533E-2</v>
      </c>
      <c r="AI14" s="1">
        <f t="shared" si="5"/>
        <v>6.2413025800632349E-2</v>
      </c>
      <c r="AJ14" s="1">
        <f>IF(L14&gt;0, Y14, 0)</f>
        <v>0.16656236946794517</v>
      </c>
      <c r="AL14" s="1">
        <f>IF(D14=0, Q14, 0)</f>
        <v>0</v>
      </c>
      <c r="AM14" s="1">
        <f t="shared" ref="AM14:AT22" si="6">IF(E14=0, R14, 0)</f>
        <v>0</v>
      </c>
      <c r="AN14" s="1">
        <f t="shared" si="6"/>
        <v>0</v>
      </c>
      <c r="AO14" s="1">
        <f t="shared" si="6"/>
        <v>0</v>
      </c>
      <c r="AP14" s="1">
        <f t="shared" si="6"/>
        <v>0</v>
      </c>
      <c r="AQ14" s="1">
        <f t="shared" si="6"/>
        <v>0</v>
      </c>
      <c r="AR14" s="1">
        <f t="shared" si="6"/>
        <v>0</v>
      </c>
      <c r="AS14" s="1">
        <f t="shared" si="6"/>
        <v>0</v>
      </c>
      <c r="AT14" s="1">
        <f>IF(L14=0, Y14, 0)</f>
        <v>0</v>
      </c>
      <c r="AV14" s="1">
        <f>IF(D14&lt;0, Q14, 0)</f>
        <v>0</v>
      </c>
      <c r="AW14" s="1">
        <f t="shared" ref="AW14:BD14" si="7">IF(E14&lt;0, R14, 0)</f>
        <v>0</v>
      </c>
      <c r="AX14" s="1">
        <f t="shared" si="7"/>
        <v>0</v>
      </c>
      <c r="AY14" s="1">
        <f t="shared" si="7"/>
        <v>0</v>
      </c>
      <c r="AZ14" s="1">
        <f t="shared" si="7"/>
        <v>0</v>
      </c>
      <c r="BA14" s="1">
        <f t="shared" si="7"/>
        <v>0</v>
      </c>
      <c r="BB14" s="1">
        <f t="shared" si="7"/>
        <v>0</v>
      </c>
      <c r="BC14" s="1">
        <f t="shared" si="7"/>
        <v>0</v>
      </c>
      <c r="BD14" s="1">
        <f t="shared" si="7"/>
        <v>0</v>
      </c>
    </row>
    <row r="15" spans="1:56" ht="42" customHeight="1" x14ac:dyDescent="0.3">
      <c r="A15" s="1">
        <v>3</v>
      </c>
      <c r="B15" s="1">
        <v>1</v>
      </c>
      <c r="C15" s="1" t="s">
        <v>8</v>
      </c>
      <c r="D15" s="1">
        <f t="shared" si="3"/>
        <v>5</v>
      </c>
      <c r="E15" s="1">
        <f t="shared" si="3"/>
        <v>4</v>
      </c>
      <c r="F15" s="1">
        <f t="shared" si="3"/>
        <v>4</v>
      </c>
      <c r="G15" s="1">
        <f t="shared" si="3"/>
        <v>3</v>
      </c>
      <c r="H15" s="1">
        <f t="shared" si="3"/>
        <v>2</v>
      </c>
      <c r="I15" s="1">
        <f t="shared" si="3"/>
        <v>2</v>
      </c>
      <c r="J15" s="1">
        <f t="shared" si="3"/>
        <v>1</v>
      </c>
      <c r="K15" s="1">
        <f t="shared" si="3"/>
        <v>1</v>
      </c>
      <c r="L15" s="1">
        <f t="shared" si="3"/>
        <v>-1</v>
      </c>
      <c r="N15" s="4">
        <f>C29</f>
        <v>0.63238860704619748</v>
      </c>
      <c r="O15" s="4">
        <f>D30</f>
        <v>0.14341522701623405</v>
      </c>
      <c r="P15" s="1" t="s">
        <v>8</v>
      </c>
      <c r="Q15" s="8">
        <f t="shared" ref="Q15:Q22" si="8">$N15*$O15*Q$24*Q$25</f>
        <v>3.6678761953161595E-3</v>
      </c>
      <c r="R15" s="8">
        <f t="shared" si="4"/>
        <v>3.6257166988182734E-3</v>
      </c>
      <c r="S15" s="8">
        <f t="shared" si="4"/>
        <v>4.4730197503855601E-3</v>
      </c>
      <c r="T15" s="8">
        <f t="shared" si="4"/>
        <v>4.4216057302661864E-3</v>
      </c>
      <c r="U15" s="8">
        <f t="shared" si="4"/>
        <v>9.6759924170917097E-3</v>
      </c>
      <c r="V15" s="8">
        <f t="shared" si="4"/>
        <v>1.1462113110362998E-2</v>
      </c>
      <c r="W15" s="8">
        <f t="shared" si="4"/>
        <v>1.1799990752550863E-2</v>
      </c>
      <c r="X15" s="8">
        <f t="shared" si="4"/>
        <v>1.1330364683807104E-2</v>
      </c>
      <c r="Y15" s="8">
        <f t="shared" si="4"/>
        <v>3.0237476303411587E-2</v>
      </c>
      <c r="AB15" s="1">
        <f>IF(D15&gt;0, Q15, 0)</f>
        <v>3.6678761953161595E-3</v>
      </c>
      <c r="AC15" s="1">
        <f t="shared" ref="AC15:AC16" si="9">IF(E15&gt;0, R15, 0)</f>
        <v>3.6257166988182734E-3</v>
      </c>
      <c r="AD15" s="1">
        <f t="shared" ref="AD15:AD16" si="10">IF(F15&gt;0, S15, 0)</f>
        <v>4.4730197503855601E-3</v>
      </c>
      <c r="AE15" s="1">
        <f t="shared" ref="AE15:AE16" si="11">IF(G15&gt;0, T15, 0)</f>
        <v>4.4216057302661864E-3</v>
      </c>
      <c r="AF15" s="1">
        <f t="shared" ref="AF15:AF16" si="12">IF(H15&gt;0, U15, 0)</f>
        <v>9.6759924170917097E-3</v>
      </c>
      <c r="AG15" s="1">
        <f t="shared" ref="AG15:AG16" si="13">IF(I15&gt;0, V15, 0)</f>
        <v>1.1462113110362998E-2</v>
      </c>
      <c r="AH15" s="1">
        <f t="shared" ref="AH15:AH16" si="14">IF(J15&gt;0, W15, 0)</f>
        <v>1.1799990752550863E-2</v>
      </c>
      <c r="AI15" s="1">
        <f t="shared" ref="AI15:AI16" si="15">IF(K15&gt;0, X15, 0)</f>
        <v>1.1330364683807104E-2</v>
      </c>
      <c r="AJ15" s="1">
        <f>IF(L15&gt;0, Y15, 0)</f>
        <v>0</v>
      </c>
      <c r="AL15" s="1">
        <f t="shared" ref="AL15:AL22" si="16">IF(D15=0, Q15, 0)</f>
        <v>0</v>
      </c>
      <c r="AM15" s="1">
        <f t="shared" si="6"/>
        <v>0</v>
      </c>
      <c r="AN15" s="1">
        <f t="shared" si="6"/>
        <v>0</v>
      </c>
      <c r="AO15" s="1">
        <f t="shared" si="6"/>
        <v>0</v>
      </c>
      <c r="AP15" s="1">
        <f t="shared" si="6"/>
        <v>0</v>
      </c>
      <c r="AQ15" s="1">
        <f t="shared" si="6"/>
        <v>0</v>
      </c>
      <c r="AR15" s="1">
        <f t="shared" si="6"/>
        <v>0</v>
      </c>
      <c r="AS15" s="1">
        <f t="shared" si="6"/>
        <v>0</v>
      </c>
      <c r="AT15" s="1">
        <f t="shared" si="6"/>
        <v>0</v>
      </c>
      <c r="AV15" s="1">
        <f t="shared" ref="AV15:AV22" si="17">IF(D15&lt;0, Q15, 0)</f>
        <v>0</v>
      </c>
      <c r="AW15" s="1">
        <f t="shared" ref="AW15:AW22" si="18">IF(E15&lt;0, R15, 0)</f>
        <v>0</v>
      </c>
      <c r="AX15" s="1">
        <f t="shared" ref="AX15:AX22" si="19">IF(F15&lt;0, S15, 0)</f>
        <v>0</v>
      </c>
      <c r="AY15" s="1">
        <f t="shared" ref="AY15:AY22" si="20">IF(G15&lt;0, T15, 0)</f>
        <v>0</v>
      </c>
      <c r="AZ15" s="1">
        <f t="shared" ref="AZ15:AZ22" si="21">IF(H15&lt;0, U15, 0)</f>
        <v>0</v>
      </c>
      <c r="BA15" s="1">
        <f t="shared" ref="BA15:BA22" si="22">IF(I15&lt;0, V15, 0)</f>
        <v>0</v>
      </c>
      <c r="BB15" s="1">
        <f t="shared" ref="BB15:BB22" si="23">IF(J15&lt;0, W15, 0)</f>
        <v>0</v>
      </c>
      <c r="BC15" s="1">
        <f t="shared" ref="BC15:BC22" si="24">IF(K15&lt;0, X15, 0)</f>
        <v>0</v>
      </c>
      <c r="BD15" s="1">
        <f t="shared" ref="BD15:BD22" si="25">IF(L15&lt;0, Y15, 0)</f>
        <v>3.0237476303411587E-2</v>
      </c>
    </row>
    <row r="16" spans="1:56" ht="42" customHeight="1" x14ac:dyDescent="0.3">
      <c r="A16" s="1">
        <v>1</v>
      </c>
      <c r="B16" s="1">
        <v>3</v>
      </c>
      <c r="C16" s="1" t="s">
        <v>10</v>
      </c>
      <c r="D16" s="1">
        <f t="shared" si="3"/>
        <v>5</v>
      </c>
      <c r="E16" s="1">
        <f t="shared" si="3"/>
        <v>4</v>
      </c>
      <c r="F16" s="1">
        <f t="shared" si="3"/>
        <v>4</v>
      </c>
      <c r="G16" s="1">
        <f t="shared" si="3"/>
        <v>3</v>
      </c>
      <c r="H16" s="1">
        <f t="shared" si="3"/>
        <v>2</v>
      </c>
      <c r="I16" s="1">
        <f t="shared" si="3"/>
        <v>2</v>
      </c>
      <c r="J16" s="1">
        <f t="shared" si="3"/>
        <v>1</v>
      </c>
      <c r="K16" s="1">
        <f t="shared" si="3"/>
        <v>1</v>
      </c>
      <c r="L16" s="1">
        <f t="shared" si="3"/>
        <v>-1</v>
      </c>
      <c r="N16" s="4">
        <f>D29</f>
        <v>0.2202200325713817</v>
      </c>
      <c r="O16" s="4">
        <f>C30</f>
        <v>0.78999913186908588</v>
      </c>
      <c r="P16" s="1" t="s">
        <v>10</v>
      </c>
      <c r="Q16" s="8">
        <f t="shared" si="8"/>
        <v>7.0358861413641971E-3</v>
      </c>
      <c r="R16" s="8">
        <f t="shared" si="4"/>
        <v>6.9550138868657591E-3</v>
      </c>
      <c r="S16" s="8">
        <f t="shared" si="4"/>
        <v>8.580348952883168E-3</v>
      </c>
      <c r="T16" s="8">
        <f t="shared" si="4"/>
        <v>8.4817242522753165E-3</v>
      </c>
      <c r="U16" s="8">
        <f t="shared" si="4"/>
        <v>1.8560926630592667E-2</v>
      </c>
      <c r="V16" s="8">
        <f t="shared" si="4"/>
        <v>2.1987144191763116E-2</v>
      </c>
      <c r="W16" s="8">
        <f t="shared" si="4"/>
        <v>2.2635276378771545E-2</v>
      </c>
      <c r="X16" s="8">
        <f t="shared" si="4"/>
        <v>2.1734418396455499E-2</v>
      </c>
      <c r="Y16" s="8">
        <f t="shared" si="4"/>
        <v>5.8002895720602084E-2</v>
      </c>
      <c r="AB16" s="1">
        <f t="shared" ref="AB16:AB22" si="26">IF(D16&gt;0, Q16, 0)</f>
        <v>7.0358861413641971E-3</v>
      </c>
      <c r="AC16" s="1">
        <f t="shared" si="9"/>
        <v>6.9550138868657591E-3</v>
      </c>
      <c r="AD16" s="1">
        <f t="shared" si="10"/>
        <v>8.580348952883168E-3</v>
      </c>
      <c r="AE16" s="1">
        <f t="shared" si="11"/>
        <v>8.4817242522753165E-3</v>
      </c>
      <c r="AF16" s="1">
        <f t="shared" si="12"/>
        <v>1.8560926630592667E-2</v>
      </c>
      <c r="AG16" s="1">
        <f t="shared" si="13"/>
        <v>2.1987144191763116E-2</v>
      </c>
      <c r="AH16" s="1">
        <f t="shared" si="14"/>
        <v>2.2635276378771545E-2</v>
      </c>
      <c r="AI16" s="1">
        <f t="shared" si="15"/>
        <v>2.1734418396455499E-2</v>
      </c>
      <c r="AJ16" s="1">
        <f t="shared" ref="AJ16:AJ22" si="27">IF(L16&gt;0, Y16, 0)</f>
        <v>0</v>
      </c>
      <c r="AL16" s="1">
        <f t="shared" si="16"/>
        <v>0</v>
      </c>
      <c r="AM16" s="1">
        <f t="shared" si="6"/>
        <v>0</v>
      </c>
      <c r="AN16" s="1">
        <f t="shared" si="6"/>
        <v>0</v>
      </c>
      <c r="AO16" s="1">
        <f t="shared" si="6"/>
        <v>0</v>
      </c>
      <c r="AP16" s="1">
        <f t="shared" si="6"/>
        <v>0</v>
      </c>
      <c r="AQ16" s="1">
        <f t="shared" si="6"/>
        <v>0</v>
      </c>
      <c r="AR16" s="1">
        <f t="shared" si="6"/>
        <v>0</v>
      </c>
      <c r="AS16" s="1">
        <f t="shared" si="6"/>
        <v>0</v>
      </c>
      <c r="AT16" s="1">
        <f t="shared" si="6"/>
        <v>0</v>
      </c>
      <c r="AV16" s="1">
        <f t="shared" si="17"/>
        <v>0</v>
      </c>
      <c r="AW16" s="1">
        <f t="shared" si="18"/>
        <v>0</v>
      </c>
      <c r="AX16" s="1">
        <f t="shared" si="19"/>
        <v>0</v>
      </c>
      <c r="AY16" s="1">
        <f t="shared" si="20"/>
        <v>0</v>
      </c>
      <c r="AZ16" s="1">
        <f t="shared" si="21"/>
        <v>0</v>
      </c>
      <c r="BA16" s="1">
        <f t="shared" si="22"/>
        <v>0</v>
      </c>
      <c r="BB16" s="1">
        <f t="shared" si="23"/>
        <v>0</v>
      </c>
      <c r="BC16" s="1">
        <f t="shared" si="24"/>
        <v>0</v>
      </c>
      <c r="BD16" s="1">
        <f t="shared" si="25"/>
        <v>5.8002895720602084E-2</v>
      </c>
    </row>
    <row r="17" spans="1:56" ht="42" customHeight="1" x14ac:dyDescent="0.3">
      <c r="A17" s="1">
        <v>3</v>
      </c>
      <c r="B17" s="1">
        <v>0</v>
      </c>
      <c r="C17" s="1" t="s">
        <v>9</v>
      </c>
      <c r="D17" s="1">
        <f t="shared" si="3"/>
        <v>4</v>
      </c>
      <c r="E17" s="1">
        <f t="shared" si="3"/>
        <v>3</v>
      </c>
      <c r="F17" s="1">
        <f t="shared" si="3"/>
        <v>3</v>
      </c>
      <c r="G17" s="1">
        <f t="shared" si="3"/>
        <v>2</v>
      </c>
      <c r="H17" s="1">
        <f t="shared" si="3"/>
        <v>1</v>
      </c>
      <c r="I17" s="1">
        <f t="shared" si="3"/>
        <v>1</v>
      </c>
      <c r="J17" s="1">
        <f t="shared" si="3"/>
        <v>0</v>
      </c>
      <c r="K17" s="1">
        <f t="shared" si="3"/>
        <v>0</v>
      </c>
      <c r="L17" s="1">
        <f t="shared" si="3"/>
        <v>-2</v>
      </c>
      <c r="N17" s="4">
        <f>C29</f>
        <v>0.63238860704619748</v>
      </c>
      <c r="O17" s="4">
        <f>E30</f>
        <v>6.6585641114680086E-2</v>
      </c>
      <c r="P17" s="1" t="s">
        <v>9</v>
      </c>
      <c r="Q17" s="8">
        <f t="shared" si="8"/>
        <v>1.7029425192539307E-3</v>
      </c>
      <c r="R17" s="8">
        <f t="shared" si="4"/>
        <v>1.6833684673084835E-3</v>
      </c>
      <c r="S17" s="8">
        <f t="shared" si="4"/>
        <v>2.0767591698218671E-3</v>
      </c>
      <c r="T17" s="8">
        <f t="shared" si="4"/>
        <v>2.0528883747664437E-3</v>
      </c>
      <c r="U17" s="8">
        <f t="shared" si="4"/>
        <v>4.492425050792578E-3</v>
      </c>
      <c r="V17" s="8">
        <f t="shared" si="4"/>
        <v>5.3216953726685345E-3</v>
      </c>
      <c r="W17" s="8">
        <f t="shared" si="4"/>
        <v>5.4785671351129002E-3</v>
      </c>
      <c r="X17" s="8">
        <f t="shared" si="4"/>
        <v>5.2605264603390114E-3</v>
      </c>
      <c r="Y17" s="8">
        <f t="shared" si="4"/>
        <v>1.4038828283726807E-2</v>
      </c>
      <c r="AB17" s="1">
        <f t="shared" si="26"/>
        <v>1.7029425192539307E-3</v>
      </c>
      <c r="AC17" s="1">
        <f t="shared" ref="AC17:AC22" si="28">IF(E17&gt;0, R17, 0)</f>
        <v>1.6833684673084835E-3</v>
      </c>
      <c r="AD17" s="1">
        <f t="shared" ref="AD17:AD22" si="29">IF(F17&gt;0, S17, 0)</f>
        <v>2.0767591698218671E-3</v>
      </c>
      <c r="AE17" s="1">
        <f t="shared" ref="AE17:AE22" si="30">IF(G17&gt;0, T17, 0)</f>
        <v>2.0528883747664437E-3</v>
      </c>
      <c r="AF17" s="1">
        <f t="shared" ref="AF17:AF22" si="31">IF(H17&gt;0, U17, 0)</f>
        <v>4.492425050792578E-3</v>
      </c>
      <c r="AG17" s="1">
        <f t="shared" ref="AG17:AG22" si="32">IF(I17&gt;0, V17, 0)</f>
        <v>5.3216953726685345E-3</v>
      </c>
      <c r="AH17" s="1">
        <f t="shared" ref="AH17:AH22" si="33">IF(J17&gt;0, W17, 0)</f>
        <v>0</v>
      </c>
      <c r="AI17" s="1">
        <f t="shared" ref="AI17:AI22" si="34">IF(K17&gt;0, X17, 0)</f>
        <v>0</v>
      </c>
      <c r="AJ17" s="1">
        <f t="shared" si="27"/>
        <v>0</v>
      </c>
      <c r="AL17" s="1">
        <f t="shared" si="16"/>
        <v>0</v>
      </c>
      <c r="AM17" s="1">
        <f t="shared" si="6"/>
        <v>0</v>
      </c>
      <c r="AN17" s="1">
        <f t="shared" si="6"/>
        <v>0</v>
      </c>
      <c r="AO17" s="1">
        <f t="shared" si="6"/>
        <v>0</v>
      </c>
      <c r="AP17" s="1">
        <f t="shared" si="6"/>
        <v>0</v>
      </c>
      <c r="AQ17" s="1">
        <f t="shared" si="6"/>
        <v>0</v>
      </c>
      <c r="AR17" s="1">
        <f t="shared" si="6"/>
        <v>5.4785671351129002E-3</v>
      </c>
      <c r="AS17" s="1">
        <f t="shared" si="6"/>
        <v>5.2605264603390114E-3</v>
      </c>
      <c r="AT17" s="1">
        <f t="shared" si="6"/>
        <v>0</v>
      </c>
      <c r="AV17" s="1">
        <f t="shared" si="17"/>
        <v>0</v>
      </c>
      <c r="AW17" s="1">
        <f t="shared" si="18"/>
        <v>0</v>
      </c>
      <c r="AX17" s="1">
        <f t="shared" si="19"/>
        <v>0</v>
      </c>
      <c r="AY17" s="1">
        <f t="shared" si="20"/>
        <v>0</v>
      </c>
      <c r="AZ17" s="1">
        <f t="shared" si="21"/>
        <v>0</v>
      </c>
      <c r="BA17" s="1">
        <f t="shared" si="22"/>
        <v>0</v>
      </c>
      <c r="BB17" s="1">
        <f t="shared" si="23"/>
        <v>0</v>
      </c>
      <c r="BC17" s="1">
        <f t="shared" si="24"/>
        <v>0</v>
      </c>
      <c r="BD17" s="1">
        <f t="shared" si="25"/>
        <v>1.4038828283726807E-2</v>
      </c>
    </row>
    <row r="18" spans="1:56" ht="42" customHeight="1" x14ac:dyDescent="0.3">
      <c r="A18" s="1">
        <v>0</v>
      </c>
      <c r="B18" s="1">
        <v>3</v>
      </c>
      <c r="C18" s="1" t="s">
        <v>13</v>
      </c>
      <c r="D18" s="1">
        <f t="shared" si="3"/>
        <v>4</v>
      </c>
      <c r="E18" s="1">
        <f t="shared" si="3"/>
        <v>3</v>
      </c>
      <c r="F18" s="1">
        <f t="shared" si="3"/>
        <v>3</v>
      </c>
      <c r="G18" s="1">
        <f t="shared" si="3"/>
        <v>2</v>
      </c>
      <c r="H18" s="1">
        <f t="shared" si="3"/>
        <v>1</v>
      </c>
      <c r="I18" s="1">
        <f t="shared" si="3"/>
        <v>1</v>
      </c>
      <c r="J18" s="1">
        <f t="shared" si="3"/>
        <v>0</v>
      </c>
      <c r="K18" s="1">
        <f t="shared" si="3"/>
        <v>0</v>
      </c>
      <c r="L18" s="1">
        <f t="shared" si="3"/>
        <v>-2</v>
      </c>
      <c r="N18" s="4">
        <f>E29</f>
        <v>0.14739136038242082</v>
      </c>
      <c r="O18" s="4">
        <f>C30</f>
        <v>0.78999913186908588</v>
      </c>
      <c r="P18" s="1" t="s">
        <v>13</v>
      </c>
      <c r="Q18" s="8">
        <f t="shared" si="8"/>
        <v>4.7090576536689514E-3</v>
      </c>
      <c r="R18" s="8">
        <f t="shared" si="4"/>
        <v>4.6549305542014927E-3</v>
      </c>
      <c r="S18" s="8">
        <f t="shared" si="4"/>
        <v>5.7427532361816478E-3</v>
      </c>
      <c r="T18" s="8">
        <f t="shared" si="4"/>
        <v>5.6767445782945035E-3</v>
      </c>
      <c r="U18" s="8">
        <f t="shared" si="4"/>
        <v>1.2422667429924227E-2</v>
      </c>
      <c r="V18" s="8">
        <f t="shared" si="4"/>
        <v>1.4715805167715472E-2</v>
      </c>
      <c r="W18" s="8">
        <f t="shared" si="4"/>
        <v>1.5149594426736862E-2</v>
      </c>
      <c r="X18" s="8">
        <f t="shared" si="4"/>
        <v>1.4546657981879664E-2</v>
      </c>
      <c r="Y18" s="8">
        <f t="shared" si="4"/>
        <v>3.8820835718513205E-2</v>
      </c>
      <c r="AB18" s="1">
        <f t="shared" si="26"/>
        <v>4.7090576536689514E-3</v>
      </c>
      <c r="AC18" s="1">
        <f t="shared" si="28"/>
        <v>4.6549305542014927E-3</v>
      </c>
      <c r="AD18" s="1">
        <f t="shared" si="29"/>
        <v>5.7427532361816478E-3</v>
      </c>
      <c r="AE18" s="1">
        <f t="shared" si="30"/>
        <v>5.6767445782945035E-3</v>
      </c>
      <c r="AF18" s="1">
        <f t="shared" si="31"/>
        <v>1.2422667429924227E-2</v>
      </c>
      <c r="AG18" s="1">
        <f t="shared" si="32"/>
        <v>1.4715805167715472E-2</v>
      </c>
      <c r="AH18" s="1">
        <f t="shared" si="33"/>
        <v>0</v>
      </c>
      <c r="AI18" s="1">
        <f t="shared" si="34"/>
        <v>0</v>
      </c>
      <c r="AJ18" s="1">
        <f t="shared" si="27"/>
        <v>0</v>
      </c>
      <c r="AL18" s="1">
        <f t="shared" si="16"/>
        <v>0</v>
      </c>
      <c r="AM18" s="1">
        <f t="shared" si="6"/>
        <v>0</v>
      </c>
      <c r="AN18" s="1">
        <f t="shared" si="6"/>
        <v>0</v>
      </c>
      <c r="AO18" s="1">
        <f t="shared" si="6"/>
        <v>0</v>
      </c>
      <c r="AP18" s="1">
        <f t="shared" si="6"/>
        <v>0</v>
      </c>
      <c r="AQ18" s="1">
        <f t="shared" si="6"/>
        <v>0</v>
      </c>
      <c r="AR18" s="1">
        <f t="shared" si="6"/>
        <v>1.5149594426736862E-2</v>
      </c>
      <c r="AS18" s="1">
        <f t="shared" si="6"/>
        <v>1.4546657981879664E-2</v>
      </c>
      <c r="AT18" s="1">
        <f t="shared" si="6"/>
        <v>0</v>
      </c>
      <c r="AV18" s="1">
        <f t="shared" si="17"/>
        <v>0</v>
      </c>
      <c r="AW18" s="1">
        <f t="shared" si="18"/>
        <v>0</v>
      </c>
      <c r="AX18" s="1">
        <f t="shared" si="19"/>
        <v>0</v>
      </c>
      <c r="AY18" s="1">
        <f t="shared" si="20"/>
        <v>0</v>
      </c>
      <c r="AZ18" s="1">
        <f t="shared" si="21"/>
        <v>0</v>
      </c>
      <c r="BA18" s="1">
        <f t="shared" si="22"/>
        <v>0</v>
      </c>
      <c r="BB18" s="1">
        <f t="shared" si="23"/>
        <v>0</v>
      </c>
      <c r="BC18" s="1">
        <f t="shared" si="24"/>
        <v>0</v>
      </c>
      <c r="BD18" s="1">
        <f t="shared" si="25"/>
        <v>3.8820835718513205E-2</v>
      </c>
    </row>
    <row r="19" spans="1:56" ht="42" customHeight="1" x14ac:dyDescent="0.3">
      <c r="A19" s="1">
        <v>1</v>
      </c>
      <c r="B19" s="1">
        <v>1</v>
      </c>
      <c r="C19" s="1" t="s">
        <v>11</v>
      </c>
      <c r="D19" s="1">
        <f t="shared" si="3"/>
        <v>3</v>
      </c>
      <c r="E19" s="1">
        <f t="shared" si="3"/>
        <v>2</v>
      </c>
      <c r="F19" s="1">
        <f t="shared" si="3"/>
        <v>2</v>
      </c>
      <c r="G19" s="1">
        <f t="shared" si="3"/>
        <v>1</v>
      </c>
      <c r="H19" s="1">
        <f t="shared" si="3"/>
        <v>0</v>
      </c>
      <c r="I19" s="1">
        <f t="shared" si="3"/>
        <v>0</v>
      </c>
      <c r="J19" s="1">
        <f t="shared" si="3"/>
        <v>-1</v>
      </c>
      <c r="K19" s="1">
        <f t="shared" si="3"/>
        <v>-1</v>
      </c>
      <c r="L19" s="1">
        <f t="shared" si="3"/>
        <v>-3</v>
      </c>
      <c r="N19" s="4">
        <f>D29</f>
        <v>0.2202200325713817</v>
      </c>
      <c r="O19" s="4">
        <f>D30</f>
        <v>0.14341522701623405</v>
      </c>
      <c r="P19" s="1" t="s">
        <v>11</v>
      </c>
      <c r="Q19" s="8">
        <f t="shared" si="8"/>
        <v>1.2772839456630389E-3</v>
      </c>
      <c r="R19" s="8">
        <f t="shared" si="4"/>
        <v>1.2626025210002456E-3</v>
      </c>
      <c r="S19" s="8">
        <f t="shared" si="4"/>
        <v>1.5576633483695597E-3</v>
      </c>
      <c r="T19" s="8">
        <f t="shared" si="4"/>
        <v>1.5397591719515191E-3</v>
      </c>
      <c r="U19" s="8">
        <f t="shared" si="4"/>
        <v>3.3695220652460536E-3</v>
      </c>
      <c r="V19" s="8">
        <f t="shared" si="4"/>
        <v>3.9915123301969965E-3</v>
      </c>
      <c r="W19" s="8">
        <f t="shared" si="4"/>
        <v>4.1091732503000652E-3</v>
      </c>
      <c r="X19" s="8">
        <f t="shared" si="4"/>
        <v>3.9456328781257675E-3</v>
      </c>
      <c r="Y19" s="8">
        <f t="shared" si="4"/>
        <v>1.0529756453893918E-2</v>
      </c>
      <c r="AB19" s="1">
        <f t="shared" si="26"/>
        <v>1.2772839456630389E-3</v>
      </c>
      <c r="AC19" s="1">
        <f t="shared" si="28"/>
        <v>1.2626025210002456E-3</v>
      </c>
      <c r="AD19" s="1">
        <f t="shared" si="29"/>
        <v>1.5576633483695597E-3</v>
      </c>
      <c r="AE19" s="1">
        <f t="shared" si="30"/>
        <v>1.5397591719515191E-3</v>
      </c>
      <c r="AF19" s="1">
        <f t="shared" si="31"/>
        <v>0</v>
      </c>
      <c r="AG19" s="1">
        <f t="shared" si="32"/>
        <v>0</v>
      </c>
      <c r="AH19" s="1">
        <f t="shared" si="33"/>
        <v>0</v>
      </c>
      <c r="AI19" s="1">
        <f t="shared" si="34"/>
        <v>0</v>
      </c>
      <c r="AJ19" s="1">
        <f t="shared" si="27"/>
        <v>0</v>
      </c>
      <c r="AL19" s="1">
        <f t="shared" si="16"/>
        <v>0</v>
      </c>
      <c r="AM19" s="1">
        <f t="shared" si="6"/>
        <v>0</v>
      </c>
      <c r="AN19" s="1">
        <f t="shared" si="6"/>
        <v>0</v>
      </c>
      <c r="AO19" s="1">
        <f t="shared" si="6"/>
        <v>0</v>
      </c>
      <c r="AP19" s="1">
        <f t="shared" si="6"/>
        <v>3.3695220652460536E-3</v>
      </c>
      <c r="AQ19" s="1">
        <f t="shared" si="6"/>
        <v>3.9915123301969965E-3</v>
      </c>
      <c r="AR19" s="1">
        <f t="shared" si="6"/>
        <v>0</v>
      </c>
      <c r="AS19" s="1">
        <f t="shared" si="6"/>
        <v>0</v>
      </c>
      <c r="AT19" s="1">
        <f t="shared" si="6"/>
        <v>0</v>
      </c>
      <c r="AV19" s="1">
        <f t="shared" si="17"/>
        <v>0</v>
      </c>
      <c r="AW19" s="1">
        <f t="shared" si="18"/>
        <v>0</v>
      </c>
      <c r="AX19" s="1">
        <f t="shared" si="19"/>
        <v>0</v>
      </c>
      <c r="AY19" s="1">
        <f t="shared" si="20"/>
        <v>0</v>
      </c>
      <c r="AZ19" s="1">
        <f t="shared" si="21"/>
        <v>0</v>
      </c>
      <c r="BA19" s="1">
        <f t="shared" si="22"/>
        <v>0</v>
      </c>
      <c r="BB19" s="1">
        <f t="shared" si="23"/>
        <v>4.1091732503000652E-3</v>
      </c>
      <c r="BC19" s="1">
        <f t="shared" si="24"/>
        <v>3.9456328781257675E-3</v>
      </c>
      <c r="BD19" s="1">
        <f t="shared" si="25"/>
        <v>1.0529756453893918E-2</v>
      </c>
    </row>
    <row r="20" spans="1:56" ht="42" customHeight="1" x14ac:dyDescent="0.3">
      <c r="A20" s="1">
        <v>1</v>
      </c>
      <c r="B20" s="1">
        <v>0</v>
      </c>
      <c r="C20" s="1" t="s">
        <v>12</v>
      </c>
      <c r="D20" s="1">
        <f t="shared" si="3"/>
        <v>2</v>
      </c>
      <c r="E20" s="1">
        <f t="shared" si="3"/>
        <v>1</v>
      </c>
      <c r="F20" s="1">
        <f t="shared" si="3"/>
        <v>1</v>
      </c>
      <c r="G20" s="1">
        <f t="shared" si="3"/>
        <v>0</v>
      </c>
      <c r="H20" s="1">
        <f t="shared" si="3"/>
        <v>-1</v>
      </c>
      <c r="I20" s="1">
        <f t="shared" si="3"/>
        <v>-1</v>
      </c>
      <c r="J20" s="1">
        <f t="shared" si="3"/>
        <v>-2</v>
      </c>
      <c r="K20" s="1">
        <f t="shared" si="3"/>
        <v>-2</v>
      </c>
      <c r="L20" s="1">
        <f t="shared" si="3"/>
        <v>-4</v>
      </c>
      <c r="N20" s="4">
        <f>D29</f>
        <v>0.2202200325713817</v>
      </c>
      <c r="O20" s="4">
        <f>E30</f>
        <v>6.6585641114680086E-2</v>
      </c>
      <c r="P20" s="1" t="s">
        <v>12</v>
      </c>
      <c r="Q20" s="8">
        <f t="shared" si="8"/>
        <v>5.9302468905783937E-4</v>
      </c>
      <c r="R20" s="8">
        <f t="shared" si="4"/>
        <v>5.8620831332154249E-4</v>
      </c>
      <c r="S20" s="8">
        <f t="shared" si="4"/>
        <v>7.2320084031443838E-4</v>
      </c>
      <c r="T20" s="8">
        <f t="shared" si="4"/>
        <v>7.1488818697749089E-4</v>
      </c>
      <c r="U20" s="8">
        <f t="shared" si="4"/>
        <v>1.5644209588642388E-3</v>
      </c>
      <c r="V20" s="8">
        <f t="shared" si="4"/>
        <v>1.8532021533057481E-3</v>
      </c>
      <c r="W20" s="8">
        <f t="shared" si="4"/>
        <v>1.9078304376393157E-3</v>
      </c>
      <c r="X20" s="8">
        <f t="shared" si="4"/>
        <v>1.8319009791298204E-3</v>
      </c>
      <c r="Y20" s="8">
        <f t="shared" si="4"/>
        <v>4.8888154964507463E-3</v>
      </c>
      <c r="AB20" s="1">
        <f t="shared" si="26"/>
        <v>5.9302468905783937E-4</v>
      </c>
      <c r="AC20" s="1">
        <f t="shared" si="28"/>
        <v>5.8620831332154249E-4</v>
      </c>
      <c r="AD20" s="1">
        <f t="shared" si="29"/>
        <v>7.2320084031443838E-4</v>
      </c>
      <c r="AE20" s="1">
        <f t="shared" si="30"/>
        <v>0</v>
      </c>
      <c r="AF20" s="1">
        <f t="shared" si="31"/>
        <v>0</v>
      </c>
      <c r="AG20" s="1">
        <f t="shared" si="32"/>
        <v>0</v>
      </c>
      <c r="AH20" s="1">
        <f t="shared" si="33"/>
        <v>0</v>
      </c>
      <c r="AI20" s="1">
        <f t="shared" si="34"/>
        <v>0</v>
      </c>
      <c r="AJ20" s="1">
        <f t="shared" si="27"/>
        <v>0</v>
      </c>
      <c r="AL20" s="1">
        <f t="shared" si="16"/>
        <v>0</v>
      </c>
      <c r="AM20" s="1">
        <f t="shared" si="6"/>
        <v>0</v>
      </c>
      <c r="AN20" s="1">
        <f t="shared" si="6"/>
        <v>0</v>
      </c>
      <c r="AO20" s="1">
        <f t="shared" si="6"/>
        <v>7.1488818697749089E-4</v>
      </c>
      <c r="AP20" s="1">
        <f t="shared" si="6"/>
        <v>0</v>
      </c>
      <c r="AQ20" s="1">
        <f t="shared" si="6"/>
        <v>0</v>
      </c>
      <c r="AR20" s="1">
        <f t="shared" si="6"/>
        <v>0</v>
      </c>
      <c r="AS20" s="1">
        <f t="shared" si="6"/>
        <v>0</v>
      </c>
      <c r="AT20" s="1">
        <f t="shared" si="6"/>
        <v>0</v>
      </c>
      <c r="AV20" s="1">
        <f t="shared" si="17"/>
        <v>0</v>
      </c>
      <c r="AW20" s="1">
        <f t="shared" si="18"/>
        <v>0</v>
      </c>
      <c r="AX20" s="1">
        <f t="shared" si="19"/>
        <v>0</v>
      </c>
      <c r="AY20" s="1">
        <f t="shared" si="20"/>
        <v>0</v>
      </c>
      <c r="AZ20" s="1">
        <f t="shared" si="21"/>
        <v>1.5644209588642388E-3</v>
      </c>
      <c r="BA20" s="1">
        <f t="shared" si="22"/>
        <v>1.8532021533057481E-3</v>
      </c>
      <c r="BB20" s="1">
        <f t="shared" si="23"/>
        <v>1.9078304376393157E-3</v>
      </c>
      <c r="BC20" s="1">
        <f t="shared" si="24"/>
        <v>1.8319009791298204E-3</v>
      </c>
      <c r="BD20" s="1">
        <f t="shared" si="25"/>
        <v>4.8888154964507463E-3</v>
      </c>
    </row>
    <row r="21" spans="1:56" ht="42" customHeight="1" x14ac:dyDescent="0.3">
      <c r="A21" s="1">
        <v>0</v>
      </c>
      <c r="B21" s="1">
        <v>1</v>
      </c>
      <c r="C21" s="1" t="s">
        <v>14</v>
      </c>
      <c r="D21" s="1">
        <f t="shared" si="3"/>
        <v>2</v>
      </c>
      <c r="E21" s="1">
        <f t="shared" si="3"/>
        <v>1</v>
      </c>
      <c r="F21" s="1">
        <f t="shared" si="3"/>
        <v>1</v>
      </c>
      <c r="G21" s="1">
        <f t="shared" si="3"/>
        <v>0</v>
      </c>
      <c r="H21" s="1">
        <f t="shared" si="3"/>
        <v>-1</v>
      </c>
      <c r="I21" s="1">
        <f t="shared" si="3"/>
        <v>-1</v>
      </c>
      <c r="J21" s="1">
        <f t="shared" si="3"/>
        <v>-2</v>
      </c>
      <c r="K21" s="1">
        <f t="shared" si="3"/>
        <v>-2</v>
      </c>
      <c r="L21" s="1">
        <f t="shared" si="3"/>
        <v>-4</v>
      </c>
      <c r="N21" s="4">
        <f>E29</f>
        <v>0.14739136038242082</v>
      </c>
      <c r="O21" s="4">
        <f>D30</f>
        <v>0.14341522701623405</v>
      </c>
      <c r="P21" s="1" t="s">
        <v>14</v>
      </c>
      <c r="Q21" s="8">
        <f t="shared" si="8"/>
        <v>8.5487508174297865E-4</v>
      </c>
      <c r="R21" s="8">
        <f t="shared" si="4"/>
        <v>8.4504893137811704E-4</v>
      </c>
      <c r="S21" s="8">
        <f t="shared" si="4"/>
        <v>1.0425305874914375E-3</v>
      </c>
      <c r="T21" s="8">
        <f t="shared" si="4"/>
        <v>1.0305474772903868E-3</v>
      </c>
      <c r="U21" s="8">
        <f t="shared" si="4"/>
        <v>2.2551919334323975E-3</v>
      </c>
      <c r="V21" s="8">
        <f t="shared" si="4"/>
        <v>2.6714846304468085E-3</v>
      </c>
      <c r="W21" s="8">
        <f t="shared" si="4"/>
        <v>2.7502340651614611E-3</v>
      </c>
      <c r="X21" s="8">
        <f t="shared" si="4"/>
        <v>2.6407779105566158E-3</v>
      </c>
      <c r="Y21" s="8">
        <f t="shared" si="4"/>
        <v>7.047474791976243E-3</v>
      </c>
      <c r="AB21" s="1">
        <f t="shared" si="26"/>
        <v>8.5487508174297865E-4</v>
      </c>
      <c r="AC21" s="1">
        <f t="shared" si="28"/>
        <v>8.4504893137811704E-4</v>
      </c>
      <c r="AD21" s="1">
        <f t="shared" si="29"/>
        <v>1.0425305874914375E-3</v>
      </c>
      <c r="AE21" s="1">
        <f t="shared" si="30"/>
        <v>0</v>
      </c>
      <c r="AF21" s="1">
        <f t="shared" si="31"/>
        <v>0</v>
      </c>
      <c r="AG21" s="1">
        <f t="shared" si="32"/>
        <v>0</v>
      </c>
      <c r="AH21" s="1">
        <f t="shared" si="33"/>
        <v>0</v>
      </c>
      <c r="AI21" s="1">
        <f t="shared" si="34"/>
        <v>0</v>
      </c>
      <c r="AJ21" s="1">
        <f t="shared" si="27"/>
        <v>0</v>
      </c>
      <c r="AL21" s="1">
        <f t="shared" si="16"/>
        <v>0</v>
      </c>
      <c r="AM21" s="1">
        <f t="shared" si="6"/>
        <v>0</v>
      </c>
      <c r="AN21" s="1">
        <f t="shared" si="6"/>
        <v>0</v>
      </c>
      <c r="AO21" s="1">
        <f t="shared" si="6"/>
        <v>1.0305474772903868E-3</v>
      </c>
      <c r="AP21" s="1">
        <f t="shared" si="6"/>
        <v>0</v>
      </c>
      <c r="AQ21" s="1">
        <f t="shared" si="6"/>
        <v>0</v>
      </c>
      <c r="AR21" s="1">
        <f t="shared" si="6"/>
        <v>0</v>
      </c>
      <c r="AS21" s="1">
        <f t="shared" si="6"/>
        <v>0</v>
      </c>
      <c r="AT21" s="1">
        <f t="shared" si="6"/>
        <v>0</v>
      </c>
      <c r="AV21" s="1">
        <f t="shared" si="17"/>
        <v>0</v>
      </c>
      <c r="AW21" s="1">
        <f t="shared" si="18"/>
        <v>0</v>
      </c>
      <c r="AX21" s="1">
        <f t="shared" si="19"/>
        <v>0</v>
      </c>
      <c r="AY21" s="1">
        <f t="shared" si="20"/>
        <v>0</v>
      </c>
      <c r="AZ21" s="1">
        <f t="shared" si="21"/>
        <v>2.2551919334323975E-3</v>
      </c>
      <c r="BA21" s="1">
        <f t="shared" si="22"/>
        <v>2.6714846304468085E-3</v>
      </c>
      <c r="BB21" s="1">
        <f t="shared" si="23"/>
        <v>2.7502340651614611E-3</v>
      </c>
      <c r="BC21" s="1">
        <f t="shared" si="24"/>
        <v>2.6407779105566158E-3</v>
      </c>
      <c r="BD21" s="1">
        <f t="shared" si="25"/>
        <v>7.047474791976243E-3</v>
      </c>
    </row>
    <row r="22" spans="1:56" ht="46.2" customHeight="1" x14ac:dyDescent="0.3">
      <c r="A22" s="1">
        <v>0</v>
      </c>
      <c r="B22" s="1">
        <v>0</v>
      </c>
      <c r="C22" s="1" t="s">
        <v>15</v>
      </c>
      <c r="D22" s="1">
        <f t="shared" si="3"/>
        <v>1</v>
      </c>
      <c r="E22" s="1">
        <f t="shared" si="3"/>
        <v>0</v>
      </c>
      <c r="F22" s="1">
        <f t="shared" si="3"/>
        <v>0</v>
      </c>
      <c r="G22" s="1">
        <f t="shared" si="3"/>
        <v>-1</v>
      </c>
      <c r="H22" s="1">
        <f t="shared" si="3"/>
        <v>-2</v>
      </c>
      <c r="I22" s="1">
        <f t="shared" si="3"/>
        <v>-2</v>
      </c>
      <c r="J22" s="1">
        <f t="shared" si="3"/>
        <v>-3</v>
      </c>
      <c r="K22" s="1">
        <f t="shared" si="3"/>
        <v>-3</v>
      </c>
      <c r="L22" s="1">
        <f t="shared" si="3"/>
        <v>-5</v>
      </c>
      <c r="N22" s="4">
        <f>E29</f>
        <v>0.14739136038242082</v>
      </c>
      <c r="O22" s="4">
        <f>E30</f>
        <v>6.6585641114680086E-2</v>
      </c>
      <c r="P22" s="1" t="s">
        <v>15</v>
      </c>
      <c r="Q22" s="8">
        <f t="shared" si="8"/>
        <v>3.9690628795209721E-4</v>
      </c>
      <c r="R22" s="8">
        <f t="shared" si="4"/>
        <v>3.923441467112686E-4</v>
      </c>
      <c r="S22" s="8">
        <f t="shared" si="4"/>
        <v>4.8403205847816737E-4</v>
      </c>
      <c r="T22" s="8">
        <f t="shared" si="4"/>
        <v>4.7846847159910809E-4</v>
      </c>
      <c r="U22" s="8">
        <f t="shared" si="4"/>
        <v>1.0470533976650418E-3</v>
      </c>
      <c r="V22" s="8">
        <f t="shared" si="4"/>
        <v>1.2403321498503038E-3</v>
      </c>
      <c r="W22" s="8">
        <f t="shared" si="4"/>
        <v>1.2768943873963925E-3</v>
      </c>
      <c r="X22" s="8">
        <f t="shared" si="4"/>
        <v>1.2260754584727143E-3</v>
      </c>
      <c r="Y22" s="8">
        <f t="shared" si="4"/>
        <v>3.2720418677032554E-3</v>
      </c>
      <c r="AB22" s="1">
        <f t="shared" si="26"/>
        <v>3.9690628795209721E-4</v>
      </c>
      <c r="AC22" s="1">
        <f t="shared" si="28"/>
        <v>0</v>
      </c>
      <c r="AD22" s="1">
        <f t="shared" si="29"/>
        <v>0</v>
      </c>
      <c r="AE22" s="1">
        <f t="shared" si="30"/>
        <v>0</v>
      </c>
      <c r="AF22" s="1">
        <f t="shared" si="31"/>
        <v>0</v>
      </c>
      <c r="AG22" s="1">
        <f t="shared" si="32"/>
        <v>0</v>
      </c>
      <c r="AH22" s="1">
        <f t="shared" si="33"/>
        <v>0</v>
      </c>
      <c r="AI22" s="1">
        <f t="shared" si="34"/>
        <v>0</v>
      </c>
      <c r="AJ22" s="1">
        <f t="shared" si="27"/>
        <v>0</v>
      </c>
      <c r="AL22" s="1">
        <f t="shared" si="16"/>
        <v>0</v>
      </c>
      <c r="AM22" s="1">
        <f t="shared" si="6"/>
        <v>3.923441467112686E-4</v>
      </c>
      <c r="AN22" s="1">
        <f t="shared" si="6"/>
        <v>4.8403205847816737E-4</v>
      </c>
      <c r="AO22" s="1">
        <f t="shared" si="6"/>
        <v>0</v>
      </c>
      <c r="AP22" s="1">
        <f t="shared" si="6"/>
        <v>0</v>
      </c>
      <c r="AQ22" s="1">
        <f t="shared" si="6"/>
        <v>0</v>
      </c>
      <c r="AR22" s="1">
        <f t="shared" si="6"/>
        <v>0</v>
      </c>
      <c r="AS22" s="1">
        <f t="shared" si="6"/>
        <v>0</v>
      </c>
      <c r="AT22" s="1">
        <f t="shared" si="6"/>
        <v>0</v>
      </c>
      <c r="AV22" s="1">
        <f t="shared" si="17"/>
        <v>0</v>
      </c>
      <c r="AW22" s="1">
        <f t="shared" si="18"/>
        <v>0</v>
      </c>
      <c r="AX22" s="1">
        <f t="shared" si="19"/>
        <v>0</v>
      </c>
      <c r="AY22" s="1">
        <f t="shared" si="20"/>
        <v>4.7846847159910809E-4</v>
      </c>
      <c r="AZ22" s="1">
        <f t="shared" si="21"/>
        <v>1.0470533976650418E-3</v>
      </c>
      <c r="BA22" s="1">
        <f t="shared" si="22"/>
        <v>1.2403321498503038E-3</v>
      </c>
      <c r="BB22" s="1">
        <f t="shared" si="23"/>
        <v>1.2768943873963925E-3</v>
      </c>
      <c r="BC22" s="1">
        <f t="shared" si="24"/>
        <v>1.2260754584727143E-3</v>
      </c>
      <c r="BD22" s="1">
        <f t="shared" si="25"/>
        <v>3.2720418677032554E-3</v>
      </c>
    </row>
    <row r="23" spans="1:56" ht="46.2" customHeight="1" x14ac:dyDescent="0.3">
      <c r="A23" s="1" t="s">
        <v>16</v>
      </c>
      <c r="B23" s="1" t="s">
        <v>17</v>
      </c>
      <c r="D23" s="1" t="s">
        <v>15</v>
      </c>
      <c r="E23" s="1" t="s">
        <v>14</v>
      </c>
      <c r="F23" s="1" t="s">
        <v>12</v>
      </c>
      <c r="G23" s="1" t="s">
        <v>11</v>
      </c>
      <c r="H23" s="1" t="s">
        <v>13</v>
      </c>
      <c r="I23" s="1" t="s">
        <v>9</v>
      </c>
      <c r="J23" s="1" t="s">
        <v>10</v>
      </c>
      <c r="K23" s="1" t="s">
        <v>8</v>
      </c>
      <c r="L23" s="1" t="s">
        <v>7</v>
      </c>
      <c r="N23" s="1" t="s">
        <v>16</v>
      </c>
      <c r="O23" s="1" t="s">
        <v>17</v>
      </c>
      <c r="Q23" s="1" t="s">
        <v>15</v>
      </c>
      <c r="R23" s="1" t="s">
        <v>14</v>
      </c>
      <c r="S23" s="1" t="s">
        <v>12</v>
      </c>
      <c r="T23" s="1" t="s">
        <v>11</v>
      </c>
      <c r="U23" s="1" t="s">
        <v>13</v>
      </c>
      <c r="V23" s="1" t="s">
        <v>9</v>
      </c>
      <c r="W23" s="1" t="s">
        <v>10</v>
      </c>
      <c r="X23" s="1" t="s">
        <v>8</v>
      </c>
      <c r="Y23" s="1" t="s">
        <v>7</v>
      </c>
    </row>
    <row r="24" spans="1:56" ht="46.2" customHeight="1" x14ac:dyDescent="0.3">
      <c r="C24" s="1" t="s">
        <v>18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3</v>
      </c>
      <c r="J24" s="1">
        <v>1</v>
      </c>
      <c r="K24" s="1">
        <v>3</v>
      </c>
      <c r="L24" s="1">
        <v>3</v>
      </c>
      <c r="P24" s="1" t="s">
        <v>18</v>
      </c>
      <c r="Q24" s="4">
        <f>E32</f>
        <v>0.18710781517398747</v>
      </c>
      <c r="R24" s="4">
        <f>E32</f>
        <v>0.18710781517398747</v>
      </c>
      <c r="S24" s="4">
        <f>D32</f>
        <v>0.2281802624073018</v>
      </c>
      <c r="T24" s="4">
        <f>D32</f>
        <v>0.2281802624073018</v>
      </c>
      <c r="U24" s="4">
        <f>E32</f>
        <v>0.18710781517398747</v>
      </c>
      <c r="V24" s="4">
        <f>C32</f>
        <v>0.58471192241871084</v>
      </c>
      <c r="W24" s="4">
        <f>D32</f>
        <v>0.2281802624073018</v>
      </c>
      <c r="X24" s="4">
        <f>C32</f>
        <v>0.58471192241871084</v>
      </c>
      <c r="Y24" s="4">
        <f>C32</f>
        <v>0.58471192241871084</v>
      </c>
    </row>
    <row r="25" spans="1:56" ht="46.2" customHeight="1" x14ac:dyDescent="0.3">
      <c r="C25" s="1" t="s">
        <v>19</v>
      </c>
      <c r="D25" s="1">
        <v>0</v>
      </c>
      <c r="E25" s="1">
        <v>1</v>
      </c>
      <c r="F25" s="1">
        <v>0</v>
      </c>
      <c r="G25" s="1">
        <v>1</v>
      </c>
      <c r="H25" s="1">
        <v>3</v>
      </c>
      <c r="I25" s="1">
        <v>0</v>
      </c>
      <c r="J25" s="1">
        <v>3</v>
      </c>
      <c r="K25" s="1">
        <v>1</v>
      </c>
      <c r="L25" s="1">
        <v>3</v>
      </c>
      <c r="P25" s="1" t="s">
        <v>19</v>
      </c>
      <c r="Q25" s="4">
        <f>E33</f>
        <v>0.2161441265680013</v>
      </c>
      <c r="R25" s="4">
        <f>D33</f>
        <v>0.21365971132009329</v>
      </c>
      <c r="S25" s="4">
        <f>E33</f>
        <v>0.2161441265680013</v>
      </c>
      <c r="T25" s="4">
        <f>D33</f>
        <v>0.21365971132009329</v>
      </c>
      <c r="U25" s="4">
        <f>C33</f>
        <v>0.57019616211190527</v>
      </c>
      <c r="V25" s="4">
        <f>E33</f>
        <v>0.2161441265680013</v>
      </c>
      <c r="W25" s="4">
        <f>C33</f>
        <v>0.57019616211190527</v>
      </c>
      <c r="X25" s="4">
        <f>D33</f>
        <v>0.21365971132009329</v>
      </c>
      <c r="Y25" s="4">
        <f>C33</f>
        <v>0.57019616211190527</v>
      </c>
    </row>
    <row r="28" spans="1:56" x14ac:dyDescent="0.3">
      <c r="C28" s="1" t="s">
        <v>20</v>
      </c>
      <c r="D28" s="1" t="s">
        <v>21</v>
      </c>
      <c r="E28" s="1" t="s">
        <v>22</v>
      </c>
    </row>
    <row r="29" spans="1:56" x14ac:dyDescent="0.3">
      <c r="B29" s="1" t="s">
        <v>16</v>
      </c>
      <c r="C29" s="4">
        <f>C7</f>
        <v>0.63238860704619748</v>
      </c>
      <c r="D29" s="4">
        <f>B7</f>
        <v>0.2202200325713817</v>
      </c>
      <c r="E29" s="4">
        <f>A7</f>
        <v>0.14739136038242082</v>
      </c>
    </row>
    <row r="30" spans="1:56" x14ac:dyDescent="0.3">
      <c r="B30" s="1" t="s">
        <v>17</v>
      </c>
      <c r="C30" s="3">
        <f>A12</f>
        <v>0.78999913186908588</v>
      </c>
      <c r="D30" s="3">
        <f>B12</f>
        <v>0.14341522701623405</v>
      </c>
      <c r="E30" s="3">
        <f>C12</f>
        <v>6.6585641114680086E-2</v>
      </c>
    </row>
    <row r="32" spans="1:56" x14ac:dyDescent="0.3">
      <c r="B32" s="1" t="s">
        <v>18</v>
      </c>
      <c r="C32" s="4">
        <f>F7</f>
        <v>0.58471192241871084</v>
      </c>
      <c r="D32" s="4">
        <f>G7</f>
        <v>0.2281802624073018</v>
      </c>
      <c r="E32" s="4">
        <f>H7</f>
        <v>0.18710781517398747</v>
      </c>
    </row>
    <row r="33" spans="2:5" x14ac:dyDescent="0.3">
      <c r="B33" s="1" t="s">
        <v>19</v>
      </c>
      <c r="C33" s="3">
        <f>H12</f>
        <v>0.57019616211190527</v>
      </c>
      <c r="D33" s="3">
        <f>G12</f>
        <v>0.21365971132009329</v>
      </c>
      <c r="E33" s="3">
        <f>F12</f>
        <v>0.2161441265680013</v>
      </c>
    </row>
  </sheetData>
  <mergeCells count="4">
    <mergeCell ref="K5:M5"/>
    <mergeCell ref="K6:M6"/>
    <mergeCell ref="K7:M7"/>
    <mergeCell ref="D1:H2"/>
  </mergeCells>
  <conditionalFormatting sqref="D14:L22">
    <cfRule type="cellIs" dxfId="1" priority="7" operator="equal">
      <formula>0</formula>
    </cfRule>
    <cfRule type="colorScale" priority="8">
      <colorScale>
        <cfvo type="min"/>
        <cfvo type="num" val="0"/>
        <cfvo type="max"/>
        <color rgb="FFFF0000"/>
        <color rgb="FFFFEB84"/>
        <color rgb="FF00B0F0"/>
      </colorScale>
    </cfRule>
  </conditionalFormatting>
  <conditionalFormatting sqref="Q14:Y22">
    <cfRule type="colorScale" priority="1">
      <colorScale>
        <cfvo type="min"/>
        <cfvo type="percentile" val="50"/>
        <cfvo type="percentile" val="95"/>
        <color rgb="FFFF0000"/>
        <color rgb="FFFFEB84"/>
        <color rgb="FF63BE7B"/>
      </colorScale>
    </cfRule>
    <cfRule type="cellIs" dxfId="0" priority="3" operator="equal">
      <formula>0</formula>
    </cfRule>
    <cfRule type="colorScale" priority="4">
      <colorScale>
        <cfvo type="min"/>
        <cfvo type="num" val="0"/>
        <cfvo type="max"/>
        <color rgb="FFFF0000"/>
        <color rgb="FFFFEB84"/>
        <color rgb="FF00B0F0"/>
      </colorScale>
    </cfRule>
  </conditionalFormatting>
  <pageMargins left="0.7" right="0.7" top="0.75" bottom="0.75" header="0.3" footer="0.3"/>
  <ignoredErrors>
    <ignoredError sqref="D6 D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SANTAMATO</dc:creator>
  <cp:lastModifiedBy>DI SPIRITO DANIELE</cp:lastModifiedBy>
  <dcterms:created xsi:type="dcterms:W3CDTF">2025-05-14T12:38:13Z</dcterms:created>
  <dcterms:modified xsi:type="dcterms:W3CDTF">2025-05-19T13:23:42Z</dcterms:modified>
</cp:coreProperties>
</file>