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uni\secondo_anno\statistica\statistic_sheet\"/>
    </mc:Choice>
  </mc:AlternateContent>
  <xr:revisionPtr revIDLastSave="0" documentId="13_ncr:1_{656EA7D5-9896-48D2-AF56-8FFFA75F89B4}" xr6:coauthVersionLast="47" xr6:coauthVersionMax="47" xr10:uidLastSave="{00000000-0000-0000-0000-000000000000}"/>
  <bookViews>
    <workbookView xWindow="-108" yWindow="-108" windowWidth="23256" windowHeight="13176" xr2:uid="{B020F3CC-2BA6-424F-83CC-B4B8D956EF6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B12" i="1" s="1"/>
  <c r="A13" i="1"/>
  <c r="B13" i="1" s="1"/>
  <c r="A11" i="1"/>
  <c r="B11" i="1" s="1"/>
  <c r="C2" i="1"/>
  <c r="C3" i="1" s="1"/>
  <c r="C4" i="1" s="1"/>
  <c r="B5" i="1"/>
  <c r="G4" i="1" s="1"/>
  <c r="G5" i="1" s="1"/>
  <c r="G7" i="1" s="1"/>
  <c r="B14" i="1" l="1"/>
  <c r="F4" i="1"/>
  <c r="H4" i="1"/>
  <c r="H5" i="1" s="1"/>
  <c r="G8" i="1"/>
  <c r="G6" i="1"/>
  <c r="E2" i="1"/>
  <c r="D12" i="1" l="1"/>
  <c r="F5" i="1"/>
  <c r="F6" i="1" s="1"/>
  <c r="G2" i="1"/>
  <c r="H8" i="1"/>
  <c r="H7" i="1"/>
  <c r="H6" i="1"/>
  <c r="H2" i="1" l="1"/>
  <c r="F8" i="1"/>
  <c r="F7" i="1"/>
  <c r="F2" i="1" l="1"/>
  <c r="I2" i="1"/>
  <c r="I7" i="1" l="1"/>
  <c r="I4" i="1"/>
  <c r="I5" i="1"/>
  <c r="I8" i="1"/>
</calcChain>
</file>

<file path=xl/sharedStrings.xml><?xml version="1.0" encoding="utf-8"?>
<sst xmlns="http://schemas.openxmlformats.org/spreadsheetml/2006/main" count="14" uniqueCount="13">
  <si>
    <t>Costo scarpe</t>
  </si>
  <si>
    <t>Frequenza</t>
  </si>
  <si>
    <t>Media</t>
  </si>
  <si>
    <t>Q1</t>
  </si>
  <si>
    <t>Q3</t>
  </si>
  <si>
    <t>IQR</t>
  </si>
  <si>
    <t>Freq. Cum.</t>
  </si>
  <si>
    <t>x_ki</t>
  </si>
  <si>
    <t>ki</t>
  </si>
  <si>
    <t>ri</t>
  </si>
  <si>
    <t>x_(ki+1)</t>
  </si>
  <si>
    <t>Mediana</t>
  </si>
  <si>
    <t>Media with no suspicions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</si>
</sst>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4" fontId="2" fillId="0" borderId="0" xfId="1" applyFont="1" applyAlignment="1">
      <alignment horizontal="center" vertical="top"/>
    </xf>
    <xf numFmtId="4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4" fontId="2" fillId="2" borderId="0" xfId="1" applyFont="1" applyFill="1" applyAlignment="1">
      <alignment horizontal="center" vertical="top"/>
    </xf>
    <xf numFmtId="0" fontId="2" fillId="4" borderId="0" xfId="0" applyFont="1" applyFill="1" applyAlignment="1">
      <alignment horizontal="center" vertical="center"/>
    </xf>
    <xf numFmtId="44" fontId="2" fillId="4" borderId="0" xfId="1" applyFont="1" applyFill="1" applyAlignment="1">
      <alignment horizontal="center" vertic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9E6F-B921-47D3-81E2-2019DC6E9D62}">
  <dimension ref="A1:J14"/>
  <sheetViews>
    <sheetView tabSelected="1" workbookViewId="0">
      <selection activeCell="F14" sqref="F14:G14"/>
    </sheetView>
  </sheetViews>
  <sheetFormatPr defaultRowHeight="14.4" x14ac:dyDescent="0.3"/>
  <cols>
    <col min="1" max="1" width="13.88671875" style="4" customWidth="1"/>
    <col min="2" max="2" width="11.109375" style="3" customWidth="1"/>
    <col min="3" max="3" width="9.88671875" style="3" bestFit="1" customWidth="1"/>
    <col min="4" max="4" width="9.88671875" style="3" customWidth="1"/>
    <col min="5" max="5" width="10.77734375" style="3" bestFit="1" customWidth="1"/>
    <col min="6" max="6" width="10.77734375" style="3" customWidth="1"/>
    <col min="7" max="8" width="12" style="3" customWidth="1"/>
    <col min="9" max="9" width="11.77734375" style="3" bestFit="1" customWidth="1"/>
    <col min="10" max="10" width="10.77734375" style="3" bestFit="1" customWidth="1"/>
    <col min="11" max="16384" width="8.88671875" style="3"/>
  </cols>
  <sheetData>
    <row r="1" spans="1:10" x14ac:dyDescent="0.3">
      <c r="A1" s="3" t="s">
        <v>0</v>
      </c>
      <c r="B1" s="3" t="s">
        <v>1</v>
      </c>
      <c r="C1" s="3" t="s">
        <v>6</v>
      </c>
      <c r="E1" s="1" t="s">
        <v>2</v>
      </c>
      <c r="F1" s="9" t="s">
        <v>11</v>
      </c>
      <c r="G1" s="3" t="s">
        <v>3</v>
      </c>
      <c r="H1" s="3" t="s">
        <v>4</v>
      </c>
      <c r="I1" s="3" t="s">
        <v>5</v>
      </c>
    </row>
    <row r="2" spans="1:10" x14ac:dyDescent="0.3">
      <c r="A2" s="4">
        <v>100</v>
      </c>
      <c r="B2" s="3">
        <v>100</v>
      </c>
      <c r="C2" s="3">
        <f>B2</f>
        <v>100</v>
      </c>
      <c r="E2" s="2">
        <f>(A2*B2+A3*B3+A4*B4)/B5</f>
        <v>506.66666666666669</v>
      </c>
      <c r="F2" s="10">
        <f>F7*(1-F6)+F8*F6</f>
        <v>100</v>
      </c>
      <c r="G2" s="5">
        <f>G7*(1-G6)+G8*G6</f>
        <v>100</v>
      </c>
      <c r="H2" s="5">
        <f>H7*(1-H6)+H8*H6</f>
        <v>200</v>
      </c>
      <c r="I2" s="6">
        <f>H2-G2</f>
        <v>100</v>
      </c>
      <c r="J2" s="6"/>
    </row>
    <row r="3" spans="1:10" x14ac:dyDescent="0.3">
      <c r="A3" s="4">
        <v>200</v>
      </c>
      <c r="B3" s="3">
        <v>30</v>
      </c>
      <c r="C3" s="3">
        <f>C2+B3</f>
        <v>130</v>
      </c>
    </row>
    <row r="4" spans="1:10" x14ac:dyDescent="0.3">
      <c r="A4" s="4">
        <v>3000</v>
      </c>
      <c r="B4" s="3">
        <v>20</v>
      </c>
      <c r="C4" s="3">
        <f>C3+B4</f>
        <v>150</v>
      </c>
      <c r="F4" s="7">
        <f>(B5+1)/2</f>
        <v>75.5</v>
      </c>
      <c r="G4" s="7">
        <f>(B5+1)/4</f>
        <v>37.75</v>
      </c>
      <c r="H4" s="7">
        <f>(B5+1)*3/4</f>
        <v>113.25</v>
      </c>
      <c r="I4" s="6">
        <f>G2-I2*1.5</f>
        <v>-50</v>
      </c>
      <c r="J4" s="6"/>
    </row>
    <row r="5" spans="1:10" x14ac:dyDescent="0.3">
      <c r="B5" s="3">
        <f>B2+B3+B4</f>
        <v>150</v>
      </c>
      <c r="E5" s="3" t="s">
        <v>8</v>
      </c>
      <c r="F5" s="7">
        <f>INT(F4)</f>
        <v>75</v>
      </c>
      <c r="G5" s="7">
        <f>INT(G4)</f>
        <v>37</v>
      </c>
      <c r="H5" s="7">
        <f>INT(H4)</f>
        <v>113</v>
      </c>
      <c r="I5" s="6">
        <f>H2+I2*1.5</f>
        <v>350</v>
      </c>
      <c r="J5" s="6"/>
    </row>
    <row r="6" spans="1:10" x14ac:dyDescent="0.3">
      <c r="E6" s="3" t="s">
        <v>9</v>
      </c>
      <c r="F6" s="7">
        <f>F4-F5</f>
        <v>0.5</v>
      </c>
      <c r="G6" s="7">
        <f>G4-G5</f>
        <v>0.75</v>
      </c>
      <c r="H6" s="7">
        <f>H4-H5</f>
        <v>0.25</v>
      </c>
    </row>
    <row r="7" spans="1:10" x14ac:dyDescent="0.3">
      <c r="E7" s="3" t="s">
        <v>7</v>
      </c>
      <c r="F7" s="3">
        <f>IF(F5&lt;=C2,A2, IF(F5 &lt;= C3,A3,A4))</f>
        <v>100</v>
      </c>
      <c r="G7" s="3">
        <f>IF(G5&lt;=C2, A2, IF(G5 &lt;= C3, A3, A4))</f>
        <v>100</v>
      </c>
      <c r="H7" s="3">
        <f>IF(H5&lt;=C2, A2, IF(H5 &lt;= C3, A3, A4))</f>
        <v>200</v>
      </c>
      <c r="I7" s="6">
        <f>G2-I2*3</f>
        <v>-200</v>
      </c>
      <c r="J7" s="6"/>
    </row>
    <row r="8" spans="1:10" x14ac:dyDescent="0.3">
      <c r="E8" s="3" t="s">
        <v>10</v>
      </c>
      <c r="F8" s="3">
        <f>IF(F5&lt;=C2,A2, IF(F5 &lt;= C3,A3,A4))</f>
        <v>100</v>
      </c>
      <c r="G8" s="3">
        <f>IF(G5+1&lt;=C2, A2, IF(G5+1 &lt;= C3, A3, A4))</f>
        <v>100</v>
      </c>
      <c r="H8" s="3">
        <f>IF(H5+1&lt;=C2, A2, IF(H5+1 &lt;= C3, A3, A4))</f>
        <v>200</v>
      </c>
      <c r="I8" s="6">
        <f>H2+I2*3</f>
        <v>500</v>
      </c>
      <c r="J8" s="6"/>
    </row>
    <row r="10" spans="1:10" x14ac:dyDescent="0.3">
      <c r="A10" s="8" t="s">
        <v>12</v>
      </c>
      <c r="B10" s="8"/>
    </row>
    <row r="11" spans="1:10" x14ac:dyDescent="0.3">
      <c r="A11" s="4">
        <f>IF(AND($A2&gt;$I$4, $A2&lt;$I$5), $A2, "")</f>
        <v>100</v>
      </c>
      <c r="B11" s="3">
        <f>IF($A11="","",$B2)</f>
        <v>100</v>
      </c>
      <c r="D11" s="11" t="s">
        <v>2</v>
      </c>
    </row>
    <row r="12" spans="1:10" x14ac:dyDescent="0.3">
      <c r="A12" s="4">
        <f>IF(AND($A3&gt;$I$4, $A3&lt;$I$5), $A3, 0)</f>
        <v>200</v>
      </c>
      <c r="B12" s="3">
        <f>IF($A12=0,0,$B3)</f>
        <v>30</v>
      </c>
      <c r="D12" s="12">
        <f>(A11*B11 + A12*B12 + A13*B13) / B14</f>
        <v>123.07692307692308</v>
      </c>
    </row>
    <row r="13" spans="1:10" x14ac:dyDescent="0.3">
      <c r="A13" s="4">
        <f>IF(AND($A4&gt;$I$4, $A4&lt;$I$5), $A4, 0)</f>
        <v>0</v>
      </c>
      <c r="B13" s="3">
        <f>IF($A13=0,0,$B4)</f>
        <v>0</v>
      </c>
    </row>
    <row r="14" spans="1:10" x14ac:dyDescent="0.3">
      <c r="B14" s="3">
        <f>SUM(B11:B13)</f>
        <v>130</v>
      </c>
    </row>
  </sheetData>
  <mergeCells count="1"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SPIRITO DANIELE</dc:creator>
  <cp:lastModifiedBy>DI SPIRITO DANIELE</cp:lastModifiedBy>
  <dcterms:created xsi:type="dcterms:W3CDTF">2025-09-11T10:12:47Z</dcterms:created>
  <dcterms:modified xsi:type="dcterms:W3CDTF">2025-09-11T11:24:32Z</dcterms:modified>
</cp:coreProperties>
</file>