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results daniele\"/>
    </mc:Choice>
  </mc:AlternateContent>
  <xr:revisionPtr revIDLastSave="0" documentId="13_ncr:1_{B8CD64FC-5465-4A7D-84DD-B418C0A65105}" xr6:coauthVersionLast="45" xr6:coauthVersionMax="45" xr10:uidLastSave="{00000000-0000-0000-0000-000000000000}"/>
  <bookViews>
    <workbookView xWindow="-110" yWindow="-110" windowWidth="19420" windowHeight="11020" xr2:uid="{22397BFD-051B-4AD1-8ECB-BDD69A4EE5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13" i="1"/>
  <c r="E7" i="1"/>
  <c r="E16" i="1"/>
  <c r="E5" i="1"/>
  <c r="E20" i="1"/>
  <c r="E3" i="1"/>
  <c r="E4" i="1"/>
  <c r="E14" i="1"/>
  <c r="E17" i="1"/>
  <c r="E18" i="1"/>
  <c r="E11" i="1"/>
  <c r="E8" i="1"/>
  <c r="E19" i="1"/>
  <c r="E6" i="1"/>
</calcChain>
</file>

<file path=xl/sharedStrings.xml><?xml version="1.0" encoding="utf-8"?>
<sst xmlns="http://schemas.openxmlformats.org/spreadsheetml/2006/main" count="129" uniqueCount="98">
  <si>
    <t>Wikipedia Page</t>
  </si>
  <si>
    <t>Category</t>
  </si>
  <si>
    <t>C-Similarity</t>
  </si>
  <si>
    <t>Maria Pepe</t>
  </si>
  <si>
    <t>Seat Arona</t>
  </si>
  <si>
    <t>Dodge Coronet</t>
  </si>
  <si>
    <t>Last.fm</t>
  </si>
  <si>
    <t>Traditional Bluegrass</t>
  </si>
  <si>
    <t>Jackie Robinson</t>
  </si>
  <si>
    <t>McLaren F1</t>
  </si>
  <si>
    <t>Porsche 996</t>
  </si>
  <si>
    <t>Audi S4</t>
  </si>
  <si>
    <t>San Francisco Zoo</t>
  </si>
  <si>
    <t>Fiat Panda</t>
  </si>
  <si>
    <t>Porsche Veichles</t>
  </si>
  <si>
    <t>Audi Veichles</t>
  </si>
  <si>
    <t>Urban public parks</t>
  </si>
  <si>
    <t>Female baseball players</t>
  </si>
  <si>
    <t>Seat veichles</t>
  </si>
  <si>
    <t>Dodge veichles</t>
  </si>
  <si>
    <t>CBS radio stations</t>
  </si>
  <si>
    <t>Bluegrass music</t>
  </si>
  <si>
    <t>Sports cars</t>
  </si>
  <si>
    <t>0.69</t>
  </si>
  <si>
    <t>0.92</t>
  </si>
  <si>
    <t>0.08</t>
  </si>
  <si>
    <t>0.64</t>
  </si>
  <si>
    <t>0.15</t>
  </si>
  <si>
    <t xml:space="preserve">Senior league world series </t>
  </si>
  <si>
    <t>0.88</t>
  </si>
  <si>
    <t>0.94</t>
  </si>
  <si>
    <t>0.25</t>
  </si>
  <si>
    <t>Optimized category</t>
  </si>
  <si>
    <t>Optimized C-similarity</t>
  </si>
  <si>
    <t>Bluegrass</t>
  </si>
  <si>
    <t>Baseball</t>
  </si>
  <si>
    <t>Cars</t>
  </si>
  <si>
    <t>0.42</t>
  </si>
  <si>
    <t>Similarity</t>
  </si>
  <si>
    <t>Category for similarity</t>
  </si>
  <si>
    <t>Urbanistic</t>
  </si>
  <si>
    <t>Cluster size</t>
  </si>
  <si>
    <t>1992 Senior League World Series</t>
  </si>
  <si>
    <t>Davis Cup Teams</t>
  </si>
  <si>
    <t>Sitar</t>
  </si>
  <si>
    <t>Indian Musical Instruments</t>
  </si>
  <si>
    <t>0.11</t>
  </si>
  <si>
    <t>Soft Tennis</t>
  </si>
  <si>
    <t>Ball Games</t>
  </si>
  <si>
    <t>0.09</t>
  </si>
  <si>
    <t>Solar Lamp</t>
  </si>
  <si>
    <t>Energy-saving Lighting</t>
  </si>
  <si>
    <t>0.38</t>
  </si>
  <si>
    <t>Wood</t>
  </si>
  <si>
    <t xml:space="preserve">Canada Stadium </t>
  </si>
  <si>
    <t>Tennis in Israel</t>
  </si>
  <si>
    <t>Calcium Hydroxide</t>
  </si>
  <si>
    <t>Building Materials</t>
  </si>
  <si>
    <t>0.44</t>
  </si>
  <si>
    <t>Peru Davis Cup Team</t>
  </si>
  <si>
    <t>Materials</t>
  </si>
  <si>
    <t>Tennis</t>
  </si>
  <si>
    <t>Music</t>
  </si>
  <si>
    <t>Avg score</t>
  </si>
  <si>
    <t>0.67</t>
  </si>
  <si>
    <t>0.47</t>
  </si>
  <si>
    <t>0.46</t>
  </si>
  <si>
    <t>0.45</t>
  </si>
  <si>
    <t>0.72</t>
  </si>
  <si>
    <t>0.48</t>
  </si>
  <si>
    <t>0.55</t>
  </si>
  <si>
    <t>0.65</t>
  </si>
  <si>
    <t>0.59</t>
  </si>
  <si>
    <t>0.58</t>
  </si>
  <si>
    <t>0.51</t>
  </si>
  <si>
    <t>0.49</t>
  </si>
  <si>
    <t>Energy</t>
  </si>
  <si>
    <t>0.91</t>
  </si>
  <si>
    <t>0.66</t>
  </si>
  <si>
    <t>0.36</t>
  </si>
  <si>
    <t>0.87</t>
  </si>
  <si>
    <t>0.00</t>
  </si>
  <si>
    <t>1.00</t>
  </si>
  <si>
    <t>0.90</t>
  </si>
  <si>
    <t>Canadian baseball</t>
  </si>
  <si>
    <t>Baseball players</t>
  </si>
  <si>
    <t>Seat vehicles</t>
  </si>
  <si>
    <t>Dodge vehicles</t>
  </si>
  <si>
    <t>Radio Station</t>
  </si>
  <si>
    <t>Stadium</t>
  </si>
  <si>
    <t>Energy save devices</t>
  </si>
  <si>
    <t>Public parks</t>
  </si>
  <si>
    <t>Building materials</t>
  </si>
  <si>
    <t>Audi veichles</t>
  </si>
  <si>
    <t>Porsche vehicles</t>
  </si>
  <si>
    <t>Fiat veichles</t>
  </si>
  <si>
    <t>Musical Instruments</t>
  </si>
  <si>
    <t>Baseball 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</si>
</sst>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HP Simplified Light"/>
      <family val="2"/>
    </font>
    <font>
      <sz val="11"/>
      <color theme="1"/>
      <name val="Calibri"/>
      <family val="2"/>
      <scheme val="minor"/>
    </font>
    <font>
      <b/>
      <sz val="11"/>
      <color theme="0"/>
      <name val="HP Simplified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readingOrder="1"/>
    </xf>
    <xf numFmtId="0" fontId="3" fillId="0" borderId="2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2" fontId="3" fillId="0" borderId="4" xfId="1" applyNumberFormat="1" applyFont="1" applyFill="1" applyBorder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</cellXfs>
  <cellStyles count="2">
    <cellStyle name="Migliaia" xfId="1" builtinId="3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HP Simplified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42C94-3E09-4B73-8996-869A59DE422E}" name="Tabella1" displayName="Tabella1" ref="A1:I20" totalsRowShown="0" headerRowDxfId="11" dataDxfId="10" tableBorderDxfId="9">
  <autoFilter ref="A1:I20" xr:uid="{ACBC5D03-F492-4804-965F-507E63EE3A54}"/>
  <sortState xmlns:xlrd2="http://schemas.microsoft.com/office/spreadsheetml/2017/richdata2" ref="A2:I20">
    <sortCondition ref="A1:A20"/>
  </sortState>
  <tableColumns count="9">
    <tableColumn id="1" xr3:uid="{17633448-0966-4200-A7F0-5A6CE25A5151}" name="Wikipedia Page" dataDxfId="8"/>
    <tableColumn id="2" xr3:uid="{CEF69E23-CD06-4F92-A559-41D5A408682B}" name="Category" dataDxfId="7"/>
    <tableColumn id="3" xr3:uid="{DB6F6682-3AF1-497B-9A3C-49358E192BC6}" name="C-Similarity" dataDxfId="6"/>
    <tableColumn id="4" xr3:uid="{A129FD98-2AD9-4284-A2CE-34F0571862B1}" name="Optimized category" dataDxfId="5"/>
    <tableColumn id="5" xr3:uid="{C423AB41-8540-4864-893A-119DBCE12662}" name="Optimized C-similarity" dataDxfId="4" dataCellStyle="Migliaia"/>
    <tableColumn id="6" xr3:uid="{0BBE40E6-6DF3-432C-9A9E-A3994D5835D4}" name="Category for similarity" dataDxfId="3"/>
    <tableColumn id="7" xr3:uid="{60941021-1C8C-493E-8B32-1D39360FA025}" name="Similarity" dataDxfId="2"/>
    <tableColumn id="8" xr3:uid="{DEC46388-5770-419C-A64A-A1DCB78638D5}" name="Cluster size" dataDxfId="1"/>
    <tableColumn id="9" xr3:uid="{BDFABBC8-101E-493A-8BF2-5FF862FA117E}" name="Avg 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6533-ED43-4912-99FC-3F9D7A94F408}">
  <dimension ref="A1:I20"/>
  <sheetViews>
    <sheetView tabSelected="1" zoomScaleNormal="100" workbookViewId="0">
      <selection activeCell="G1" sqref="G1"/>
    </sheetView>
  </sheetViews>
  <sheetFormatPr defaultRowHeight="14.5" x14ac:dyDescent="0.35"/>
  <cols>
    <col min="1" max="1" width="31.08984375" customWidth="1"/>
    <col min="2" max="2" width="25.54296875" style="3" bestFit="1" customWidth="1"/>
    <col min="3" max="3" width="17.08984375" customWidth="1"/>
    <col min="4" max="4" width="24" customWidth="1"/>
    <col min="5" max="5" width="26.08984375" customWidth="1"/>
    <col min="6" max="6" width="25.81640625" customWidth="1"/>
    <col min="7" max="7" width="14.26953125" customWidth="1"/>
    <col min="8" max="8" width="18.08984375" customWidth="1"/>
    <col min="9" max="9" width="17.08984375" customWidth="1"/>
    <col min="10" max="10" width="10.1796875" bestFit="1" customWidth="1"/>
    <col min="11" max="11" width="12.453125" bestFit="1" customWidth="1"/>
    <col min="12" max="12" width="10.90625" bestFit="1" customWidth="1"/>
    <col min="13" max="13" width="18.81640625" customWidth="1"/>
  </cols>
  <sheetData>
    <row r="1" spans="1:9" ht="30" customHeight="1" x14ac:dyDescent="0.35">
      <c r="A1" s="9" t="s">
        <v>0</v>
      </c>
      <c r="B1" s="10" t="s">
        <v>1</v>
      </c>
      <c r="C1" s="2" t="s">
        <v>2</v>
      </c>
      <c r="D1" s="2" t="s">
        <v>32</v>
      </c>
      <c r="E1" s="7" t="s">
        <v>33</v>
      </c>
      <c r="F1" s="2" t="s">
        <v>39</v>
      </c>
      <c r="G1" s="2" t="s">
        <v>38</v>
      </c>
      <c r="H1" s="2" t="s">
        <v>41</v>
      </c>
      <c r="I1" s="4" t="s">
        <v>63</v>
      </c>
    </row>
    <row r="2" spans="1:9" ht="16" customHeight="1" x14ac:dyDescent="0.35">
      <c r="A2" s="1" t="s">
        <v>42</v>
      </c>
      <c r="B2" s="11" t="s">
        <v>28</v>
      </c>
      <c r="C2" s="1" t="s">
        <v>37</v>
      </c>
      <c r="D2" s="1" t="s">
        <v>97</v>
      </c>
      <c r="E2" s="8">
        <f>100/Tabella1[[#This Row],[Cluster size]]</f>
        <v>1</v>
      </c>
      <c r="F2" s="1" t="s">
        <v>35</v>
      </c>
      <c r="G2" s="5">
        <v>1</v>
      </c>
      <c r="H2" s="1">
        <v>100</v>
      </c>
      <c r="I2" s="1" t="s">
        <v>82</v>
      </c>
    </row>
    <row r="3" spans="1:9" ht="16" customHeight="1" x14ac:dyDescent="0.35">
      <c r="A3" s="1" t="s">
        <v>11</v>
      </c>
      <c r="B3" s="11" t="s">
        <v>15</v>
      </c>
      <c r="C3" s="1" t="s">
        <v>30</v>
      </c>
      <c r="D3" s="1" t="s">
        <v>93</v>
      </c>
      <c r="E3" s="8" t="str">
        <f>Tabella1[[#This Row],[C-Similarity]]</f>
        <v>0.94</v>
      </c>
      <c r="F3" s="1" t="s">
        <v>36</v>
      </c>
      <c r="G3" s="5">
        <v>1</v>
      </c>
      <c r="H3" s="1">
        <v>16</v>
      </c>
      <c r="I3" s="1" t="s">
        <v>71</v>
      </c>
    </row>
    <row r="4" spans="1:9" ht="16" customHeight="1" x14ac:dyDescent="0.35">
      <c r="A4" s="1" t="s">
        <v>56</v>
      </c>
      <c r="B4" s="11" t="s">
        <v>57</v>
      </c>
      <c r="C4" s="1" t="s">
        <v>58</v>
      </c>
      <c r="D4" s="1" t="s">
        <v>92</v>
      </c>
      <c r="E4" s="8">
        <f>11/Tabella1[[#This Row],[Cluster size]]</f>
        <v>0.6875</v>
      </c>
      <c r="F4" s="1" t="s">
        <v>60</v>
      </c>
      <c r="G4" s="5">
        <v>1</v>
      </c>
      <c r="H4" s="1">
        <v>16</v>
      </c>
      <c r="I4" s="1" t="s">
        <v>58</v>
      </c>
    </row>
    <row r="5" spans="1:9" ht="16" customHeight="1" x14ac:dyDescent="0.35">
      <c r="A5" s="1" t="s">
        <v>54</v>
      </c>
      <c r="B5" s="11" t="s">
        <v>55</v>
      </c>
      <c r="C5" s="1" t="s">
        <v>49</v>
      </c>
      <c r="D5" s="1" t="s">
        <v>89</v>
      </c>
      <c r="E5" s="8">
        <f>1/Tabella1[[#This Row],[Cluster size]]</f>
        <v>4.3478260869565216E-2</v>
      </c>
      <c r="F5" s="1" t="s">
        <v>61</v>
      </c>
      <c r="G5" s="5">
        <v>1</v>
      </c>
      <c r="H5" s="1">
        <v>23</v>
      </c>
      <c r="I5" s="1" t="s">
        <v>65</v>
      </c>
    </row>
    <row r="6" spans="1:9" ht="16" customHeight="1" x14ac:dyDescent="0.35">
      <c r="A6" s="1" t="s">
        <v>5</v>
      </c>
      <c r="B6" s="11" t="s">
        <v>19</v>
      </c>
      <c r="C6" s="1" t="s">
        <v>24</v>
      </c>
      <c r="D6" s="1" t="s">
        <v>87</v>
      </c>
      <c r="E6" s="8">
        <f>11/Tabella1[[#This Row],[Cluster size]]</f>
        <v>0.91666666666666663</v>
      </c>
      <c r="F6" s="1" t="s">
        <v>36</v>
      </c>
      <c r="G6" s="6" t="s">
        <v>77</v>
      </c>
      <c r="H6" s="1">
        <v>12</v>
      </c>
      <c r="I6" s="1" t="s">
        <v>66</v>
      </c>
    </row>
    <row r="7" spans="1:9" ht="16" customHeight="1" x14ac:dyDescent="0.35">
      <c r="A7" s="1" t="s">
        <v>13</v>
      </c>
      <c r="B7" s="11" t="s">
        <v>95</v>
      </c>
      <c r="C7" s="1" t="s">
        <v>82</v>
      </c>
      <c r="D7" s="1" t="s">
        <v>95</v>
      </c>
      <c r="E7" s="8" t="str">
        <f>Tabella1[[#This Row],[C-Similarity]]</f>
        <v>1.00</v>
      </c>
      <c r="F7" s="1" t="s">
        <v>36</v>
      </c>
      <c r="G7" s="5">
        <v>1</v>
      </c>
      <c r="H7" s="1">
        <v>18</v>
      </c>
      <c r="I7" s="1" t="s">
        <v>58</v>
      </c>
    </row>
    <row r="8" spans="1:9" ht="16" customHeight="1" x14ac:dyDescent="0.35">
      <c r="A8" s="1" t="s">
        <v>8</v>
      </c>
      <c r="B8" s="11" t="s">
        <v>84</v>
      </c>
      <c r="C8" s="1" t="s">
        <v>27</v>
      </c>
      <c r="D8" s="1" t="s">
        <v>85</v>
      </c>
      <c r="E8" s="8">
        <f>24/Tabella1[[#This Row],[Cluster size]]</f>
        <v>0.36363636363636365</v>
      </c>
      <c r="F8" s="1" t="s">
        <v>35</v>
      </c>
      <c r="G8" s="5">
        <v>1</v>
      </c>
      <c r="H8" s="1">
        <v>66</v>
      </c>
      <c r="I8" s="1" t="s">
        <v>52</v>
      </c>
    </row>
    <row r="9" spans="1:9" ht="16" customHeight="1" x14ac:dyDescent="0.35">
      <c r="A9" s="1" t="s">
        <v>6</v>
      </c>
      <c r="B9" s="11" t="s">
        <v>20</v>
      </c>
      <c r="C9" s="1" t="s">
        <v>25</v>
      </c>
      <c r="D9" s="1" t="s">
        <v>88</v>
      </c>
      <c r="E9" s="8">
        <v>0.08</v>
      </c>
      <c r="F9" s="1" t="s">
        <v>62</v>
      </c>
      <c r="G9" s="6" t="s">
        <v>78</v>
      </c>
      <c r="H9" s="1">
        <v>12</v>
      </c>
      <c r="I9" s="1" t="s">
        <v>67</v>
      </c>
    </row>
    <row r="10" spans="1:9" ht="16" customHeight="1" x14ac:dyDescent="0.35">
      <c r="A10" s="1" t="s">
        <v>3</v>
      </c>
      <c r="B10" s="11" t="s">
        <v>17</v>
      </c>
      <c r="C10" s="1" t="s">
        <v>81</v>
      </c>
      <c r="D10" s="1" t="s">
        <v>85</v>
      </c>
      <c r="E10" s="8">
        <v>0</v>
      </c>
      <c r="F10" s="1" t="s">
        <v>35</v>
      </c>
      <c r="G10" s="5">
        <v>1</v>
      </c>
      <c r="H10" s="1">
        <v>100</v>
      </c>
      <c r="I10" s="1" t="s">
        <v>82</v>
      </c>
    </row>
    <row r="11" spans="1:9" ht="16" customHeight="1" x14ac:dyDescent="0.35">
      <c r="A11" s="1" t="s">
        <v>9</v>
      </c>
      <c r="B11" s="11" t="s">
        <v>22</v>
      </c>
      <c r="C11" s="1" t="s">
        <v>26</v>
      </c>
      <c r="D11" s="1" t="s">
        <v>22</v>
      </c>
      <c r="E11" s="8">
        <f>9/Tabella1[[#This Row],[Cluster size]]</f>
        <v>0.6428571428571429</v>
      </c>
      <c r="F11" s="1" t="s">
        <v>36</v>
      </c>
      <c r="G11" s="5">
        <v>1</v>
      </c>
      <c r="H11" s="1">
        <v>14</v>
      </c>
      <c r="I11" s="1" t="s">
        <v>69</v>
      </c>
    </row>
    <row r="12" spans="1:9" ht="16" customHeight="1" x14ac:dyDescent="0.35">
      <c r="A12" s="1" t="s">
        <v>59</v>
      </c>
      <c r="B12" s="11" t="s">
        <v>43</v>
      </c>
      <c r="C12" s="1" t="s">
        <v>82</v>
      </c>
      <c r="D12" s="1" t="s">
        <v>43</v>
      </c>
      <c r="E12" s="8">
        <v>1</v>
      </c>
      <c r="F12" s="1" t="s">
        <v>61</v>
      </c>
      <c r="G12" s="5">
        <v>1</v>
      </c>
      <c r="H12" s="1">
        <v>12</v>
      </c>
      <c r="I12" s="1" t="s">
        <v>72</v>
      </c>
    </row>
    <row r="13" spans="1:9" ht="16" customHeight="1" x14ac:dyDescent="0.35">
      <c r="A13" s="1" t="s">
        <v>10</v>
      </c>
      <c r="B13" s="11" t="s">
        <v>14</v>
      </c>
      <c r="C13" s="1" t="s">
        <v>29</v>
      </c>
      <c r="D13" s="1" t="s">
        <v>94</v>
      </c>
      <c r="E13" s="8">
        <f>15/Tabella1[[#This Row],[Cluster size]]</f>
        <v>0.88235294117647056</v>
      </c>
      <c r="F13" s="1" t="s">
        <v>36</v>
      </c>
      <c r="G13" s="5">
        <v>1</v>
      </c>
      <c r="H13" s="1">
        <v>17</v>
      </c>
      <c r="I13" s="1" t="s">
        <v>70</v>
      </c>
    </row>
    <row r="14" spans="1:9" ht="16" customHeight="1" x14ac:dyDescent="0.35">
      <c r="A14" s="1" t="s">
        <v>12</v>
      </c>
      <c r="B14" s="11" t="s">
        <v>16</v>
      </c>
      <c r="C14" s="1" t="s">
        <v>31</v>
      </c>
      <c r="D14" s="1" t="s">
        <v>91</v>
      </c>
      <c r="E14" s="8">
        <f>6/Tabella1[[#This Row],[Cluster size]]</f>
        <v>0.5</v>
      </c>
      <c r="F14" s="1" t="s">
        <v>40</v>
      </c>
      <c r="G14" s="5">
        <v>1</v>
      </c>
      <c r="H14" s="1">
        <v>12</v>
      </c>
      <c r="I14" s="1" t="s">
        <v>64</v>
      </c>
    </row>
    <row r="15" spans="1:9" ht="16" customHeight="1" x14ac:dyDescent="0.35">
      <c r="A15" s="1" t="s">
        <v>4</v>
      </c>
      <c r="B15" s="11" t="s">
        <v>18</v>
      </c>
      <c r="C15" s="1" t="s">
        <v>23</v>
      </c>
      <c r="D15" s="1" t="s">
        <v>86</v>
      </c>
      <c r="E15" s="8">
        <v>1</v>
      </c>
      <c r="F15" s="1" t="s">
        <v>36</v>
      </c>
      <c r="G15" s="5">
        <v>1</v>
      </c>
      <c r="H15" s="1">
        <v>13</v>
      </c>
      <c r="I15" s="1" t="s">
        <v>64</v>
      </c>
    </row>
    <row r="16" spans="1:9" ht="16" customHeight="1" x14ac:dyDescent="0.35">
      <c r="A16" s="1" t="s">
        <v>44</v>
      </c>
      <c r="B16" s="11" t="s">
        <v>45</v>
      </c>
      <c r="C16" s="1" t="s">
        <v>46</v>
      </c>
      <c r="D16" s="1" t="s">
        <v>96</v>
      </c>
      <c r="E16" s="8">
        <f>16/Tabella1[[#This Row],[Cluster size]]</f>
        <v>0.84210526315789469</v>
      </c>
      <c r="F16" s="1" t="s">
        <v>62</v>
      </c>
      <c r="G16" s="5" t="s">
        <v>30</v>
      </c>
      <c r="H16" s="1">
        <v>19</v>
      </c>
      <c r="I16" s="1" t="s">
        <v>58</v>
      </c>
    </row>
    <row r="17" spans="1:9" ht="16" customHeight="1" x14ac:dyDescent="0.35">
      <c r="A17" s="1" t="s">
        <v>47</v>
      </c>
      <c r="B17" s="11" t="s">
        <v>48</v>
      </c>
      <c r="C17" s="1" t="s">
        <v>49</v>
      </c>
      <c r="D17" s="1" t="s">
        <v>61</v>
      </c>
      <c r="E17" s="8">
        <f>4/Tabella1[[#This Row],[Cluster size]]</f>
        <v>0.36363636363636365</v>
      </c>
      <c r="F17" s="1" t="s">
        <v>61</v>
      </c>
      <c r="G17" s="6" t="s">
        <v>79</v>
      </c>
      <c r="H17" s="1">
        <v>11</v>
      </c>
      <c r="I17" s="1" t="s">
        <v>73</v>
      </c>
    </row>
    <row r="18" spans="1:9" ht="16" customHeight="1" x14ac:dyDescent="0.35">
      <c r="A18" s="1" t="s">
        <v>50</v>
      </c>
      <c r="B18" s="11" t="s">
        <v>51</v>
      </c>
      <c r="C18" s="1" t="s">
        <v>52</v>
      </c>
      <c r="D18" s="1" t="s">
        <v>90</v>
      </c>
      <c r="E18" s="8">
        <f>6/Tabella1[[#This Row],[Cluster size]]</f>
        <v>0.75</v>
      </c>
      <c r="F18" s="1" t="s">
        <v>76</v>
      </c>
      <c r="G18" s="6" t="s">
        <v>80</v>
      </c>
      <c r="H18" s="1">
        <v>8</v>
      </c>
      <c r="I18" s="1" t="s">
        <v>74</v>
      </c>
    </row>
    <row r="19" spans="1:9" ht="16" customHeight="1" x14ac:dyDescent="0.35">
      <c r="A19" s="1" t="s">
        <v>7</v>
      </c>
      <c r="B19" s="11" t="s">
        <v>21</v>
      </c>
      <c r="C19" s="1" t="s">
        <v>26</v>
      </c>
      <c r="D19" s="1" t="s">
        <v>34</v>
      </c>
      <c r="E19" s="8">
        <f>8/Tabella1[[#This Row],[Cluster size]]</f>
        <v>0.72727272727272729</v>
      </c>
      <c r="F19" s="1" t="s">
        <v>62</v>
      </c>
      <c r="G19" s="5">
        <v>1</v>
      </c>
      <c r="H19" s="1">
        <v>11</v>
      </c>
      <c r="I19" s="1" t="s">
        <v>68</v>
      </c>
    </row>
    <row r="20" spans="1:9" ht="16" customHeight="1" x14ac:dyDescent="0.35">
      <c r="A20" s="1" t="s">
        <v>53</v>
      </c>
      <c r="B20" s="11" t="s">
        <v>53</v>
      </c>
      <c r="C20" s="1" t="s">
        <v>52</v>
      </c>
      <c r="D20" s="1" t="s">
        <v>60</v>
      </c>
      <c r="E20" s="8" t="str">
        <f>Tabella1[[#This Row],[Similarity]]</f>
        <v>0.90</v>
      </c>
      <c r="F20" s="1" t="s">
        <v>60</v>
      </c>
      <c r="G20" s="5" t="s">
        <v>83</v>
      </c>
      <c r="H20" s="1">
        <v>21</v>
      </c>
      <c r="I20" s="1" t="s">
        <v>75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Olivieri Pennesi</dc:creator>
  <cp:lastModifiedBy>Samuele Olivieri Pennesi</cp:lastModifiedBy>
  <cp:lastPrinted>2020-07-20T11:22:21Z</cp:lastPrinted>
  <dcterms:created xsi:type="dcterms:W3CDTF">2020-07-16T16:08:12Z</dcterms:created>
  <dcterms:modified xsi:type="dcterms:W3CDTF">2020-07-21T09:08:54Z</dcterms:modified>
</cp:coreProperties>
</file>