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spheal/Downloads/"/>
    </mc:Choice>
  </mc:AlternateContent>
  <xr:revisionPtr revIDLastSave="0" documentId="13_ncr:1_{C673F3A7-CF71-5B4C-A2DB-0FF0D99772C9}" xr6:coauthVersionLast="47" xr6:coauthVersionMax="47" xr10:uidLastSave="{00000000-0000-0000-0000-000000000000}"/>
  <bookViews>
    <workbookView xWindow="880" yWindow="500" windowWidth="25720" windowHeight="15520" activeTab="2" xr2:uid="{9430E6D9-11D6-4A3A-BF85-735C366CE550}"/>
  </bookViews>
  <sheets>
    <sheet name="RelajaciónLagrangiana" sheetId="24" r:id="rId1"/>
    <sheet name="k=1" sheetId="188" r:id="rId2"/>
    <sheet name="k=2" sheetId="189" r:id="rId3"/>
    <sheet name="k=3" sheetId="190" r:id="rId4"/>
  </sheets>
  <definedNames>
    <definedName name="solver_adj" localSheetId="1" hidden="1">'k=1'!$AE$19:$AE$26</definedName>
    <definedName name="solver_adj" localSheetId="2" hidden="1">'k=2'!$AE$19:$AE$26</definedName>
    <definedName name="solver_adj" localSheetId="3" hidden="1">'k=3'!$AE$19:$AE$26</definedName>
    <definedName name="solver_cvg" localSheetId="1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2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cvg" localSheetId="3" hidden="1">"""""""""""""""""""""""""""""""""""""""""""""""""""""""""""""""""""""""""""""""""""""""""""""""""""""""""""""""""""""""""""""""0,0001"""""""""""""""""""""""""""""""""""""""""""""""""""""""""""""""""""""""""""""""""""""""""""""""""""""""""""""""""""""""""""""""</definedName>
    <definedName name="solver_drv" localSheetId="1" hidden="1">2</definedName>
    <definedName name="solver_drv" localSheetId="2" hidden="1">2</definedName>
    <definedName name="solver_drv" localSheetId="3" hidden="1">2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st" localSheetId="1" hidden="1">1</definedName>
    <definedName name="solver_est" localSheetId="2" hidden="1">1</definedName>
    <definedName name="solver_est" localSheetId="3" hidden="1">1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lhs1" localSheetId="1" hidden="1">'k=1'!$AE$19:$AE$26</definedName>
    <definedName name="solver_lhs1" localSheetId="2" hidden="1">'k=2'!$AE$19:$AE$26</definedName>
    <definedName name="solver_lhs1" localSheetId="3" hidden="1">'k=3'!$AE$19:$AE$26</definedName>
    <definedName name="solver_lhs2" localSheetId="1" hidden="1">'k=1'!$AH$20</definedName>
    <definedName name="solver_lhs2" localSheetId="2" hidden="1">'k=2'!$AH$20</definedName>
    <definedName name="solver_lhs2" localSheetId="3" hidden="1">'k=3'!$AH$20</definedName>
    <definedName name="solver_lhs3" localSheetId="1" hidden="1">'k=1'!$F$32:$AC$32</definedName>
    <definedName name="solver_lhs3" localSheetId="2" hidden="1">'k=2'!$F$32:$AC$32</definedName>
    <definedName name="solver_lhs3" localSheetId="3" hidden="1">'k=3'!$F$32:$AC$32</definedName>
    <definedName name="solver_lhs4" localSheetId="1" hidden="1">'k=1'!$F$32:$AC$32</definedName>
    <definedName name="solver_lhs4" localSheetId="2" hidden="1">'k=2'!$F$32:$AC$32</definedName>
    <definedName name="solver_lhs4" localSheetId="3" hidden="1">'k=3'!$F$32:$AC$32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rt" localSheetId="1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2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rt" localSheetId="3" hidden="1">"""""""""""""""""""""""""""""""""""""""""""""""""""""""""""""""""""""""""""""""""""""""""""""""""""""""""""""""""""""""""""""""0,075"""""""""""""""""""""""""""""""""""""""""""""""""""""""""""""""""""""""""""""""""""""""""""""""""""""""""""""""""""""""""""""""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um" localSheetId="1" hidden="1">2</definedName>
    <definedName name="solver_num" localSheetId="2" hidden="1">2</definedName>
    <definedName name="solver_num" localSheetId="3" hidden="1">2</definedName>
    <definedName name="solver_nwt" localSheetId="1" hidden="1">1</definedName>
    <definedName name="solver_nwt" localSheetId="2" hidden="1">1</definedName>
    <definedName name="solver_nwt" localSheetId="3" hidden="1">1</definedName>
    <definedName name="solver_opt" localSheetId="1" hidden="1">'k=1'!$AJ$14</definedName>
    <definedName name="solver_opt" localSheetId="2" hidden="1">'k=2'!$AJ$14</definedName>
    <definedName name="solver_opt" localSheetId="3" hidden="1">'k=3'!$AJ$14</definedName>
    <definedName name="solver_pre" localSheetId="1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2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pre" localSheetId="3" hidden="1">"""""""""""""""""""""""""""""""""""""""""""""""""""""""""""""""""""""""""""""""""""""""""""""""""""""""""""""""""""""""""""""""0,000001"""""""""""""""""""""""""""""""""""""""""""""""""""""""""""""""""""""""""""""""""""""""""""""""""""""""""""""""""""""""""""""""</definedName>
    <definedName name="solver_rbv" localSheetId="1" hidden="1">2</definedName>
    <definedName name="solver_rbv" localSheetId="2" hidden="1">2</definedName>
    <definedName name="solver_rbv" localSheetId="3" hidden="1">2</definedName>
    <definedName name="solver_rel1" localSheetId="1" hidden="1">5</definedName>
    <definedName name="solver_rel1" localSheetId="2" hidden="1">5</definedName>
    <definedName name="solver_rel1" localSheetId="3" hidden="1">5</definedName>
    <definedName name="solver_rel2" localSheetId="1" hidden="1">1</definedName>
    <definedName name="solver_rel2" localSheetId="2" hidden="1">1</definedName>
    <definedName name="solver_rel2" localSheetId="3" hidden="1">1</definedName>
    <definedName name="solver_rel3" localSheetId="1" hidden="1">3</definedName>
    <definedName name="solver_rel3" localSheetId="2" hidden="1">3</definedName>
    <definedName name="solver_rel3" localSheetId="3" hidden="1">3</definedName>
    <definedName name="solver_rel4" localSheetId="1" hidden="1">3</definedName>
    <definedName name="solver_rel4" localSheetId="2" hidden="1">3</definedName>
    <definedName name="solver_rel4" localSheetId="3" hidden="1">3</definedName>
    <definedName name="solver_rhs1" localSheetId="1" hidden="1">"binario"</definedName>
    <definedName name="solver_rhs1" localSheetId="2" hidden="1">"binario"</definedName>
    <definedName name="solver_rhs1" localSheetId="3" hidden="1">"binario"</definedName>
    <definedName name="solver_rhs2" localSheetId="1" hidden="1">'k=1'!$AJ$20</definedName>
    <definedName name="solver_rhs2" localSheetId="2" hidden="1">'k=2'!$AJ$20</definedName>
    <definedName name="solver_rhs2" localSheetId="3" hidden="1">'k=3'!$AJ$20</definedName>
    <definedName name="solver_rhs3" localSheetId="1" hidden="1">'k=1'!$F$34:$AC$34</definedName>
    <definedName name="solver_rhs3" localSheetId="2" hidden="1">'k=2'!$F$34:$AC$34</definedName>
    <definedName name="solver_rhs3" localSheetId="3" hidden="1">'k=3'!$F$34:$AC$34</definedName>
    <definedName name="solver_rhs4" localSheetId="1" hidden="1">'k=1'!$F$34:$AC$34</definedName>
    <definedName name="solver_rhs4" localSheetId="2" hidden="1">'k=2'!$F$34:$AC$34</definedName>
    <definedName name="solver_rhs4" localSheetId="3" hidden="1">'k=3'!$F$34:$AC$34</definedName>
    <definedName name="solver_rlx" localSheetId="1" hidden="1">2</definedName>
    <definedName name="solver_rlx" localSheetId="2" hidden="1">2</definedName>
    <definedName name="solver_rlx" localSheetId="3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ol" localSheetId="1" hidden="1">1</definedName>
    <definedName name="solver_tol" localSheetId="2" hidden="1">1</definedName>
    <definedName name="solver_tol" localSheetId="3" hidden="1">1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er" localSheetId="1" hidden="1">2</definedName>
    <definedName name="solver_ver" localSheetId="2" hidden="1">2</definedName>
    <definedName name="solver_ver" localSheetId="3" hidden="1">2</definedName>
  </definedNames>
  <calcPr calcId="191028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6" i="190" l="1"/>
  <c r="AJ13" i="190"/>
  <c r="G41" i="189"/>
  <c r="AC43" i="190"/>
  <c r="AB43" i="190"/>
  <c r="AA43" i="190"/>
  <c r="Z43" i="190"/>
  <c r="Y43" i="190"/>
  <c r="X43" i="190"/>
  <c r="W43" i="190"/>
  <c r="V43" i="190"/>
  <c r="U43" i="190"/>
  <c r="T43" i="190"/>
  <c r="S43" i="190"/>
  <c r="R43" i="190"/>
  <c r="Q43" i="190"/>
  <c r="P43" i="190"/>
  <c r="O43" i="190"/>
  <c r="N43" i="190"/>
  <c r="M43" i="190"/>
  <c r="L43" i="190"/>
  <c r="K43" i="190"/>
  <c r="J43" i="190"/>
  <c r="I43" i="190"/>
  <c r="H43" i="190"/>
  <c r="G43" i="190"/>
  <c r="F43" i="190"/>
  <c r="AC38" i="190"/>
  <c r="AB38" i="190"/>
  <c r="AA38" i="190"/>
  <c r="Z38" i="190"/>
  <c r="Y38" i="190"/>
  <c r="X38" i="190"/>
  <c r="W38" i="190"/>
  <c r="V38" i="190"/>
  <c r="U38" i="190"/>
  <c r="T38" i="190"/>
  <c r="S38" i="190"/>
  <c r="R38" i="190"/>
  <c r="Q38" i="190"/>
  <c r="P38" i="190"/>
  <c r="O38" i="190"/>
  <c r="N38" i="190"/>
  <c r="M38" i="190"/>
  <c r="L38" i="190"/>
  <c r="K38" i="190"/>
  <c r="J38" i="190"/>
  <c r="I38" i="190"/>
  <c r="H38" i="190"/>
  <c r="G38" i="190"/>
  <c r="F38" i="190" a="1"/>
  <c r="F38" i="190" s="1"/>
  <c r="AC32" i="190"/>
  <c r="AB32" i="190"/>
  <c r="AA32" i="190"/>
  <c r="Z32" i="190"/>
  <c r="Y32" i="190"/>
  <c r="X32" i="190"/>
  <c r="W32" i="190"/>
  <c r="V32" i="190"/>
  <c r="U32" i="190"/>
  <c r="T32" i="190"/>
  <c r="S32" i="190"/>
  <c r="R32" i="190"/>
  <c r="Q32" i="190"/>
  <c r="P32" i="190"/>
  <c r="O32" i="190"/>
  <c r="N32" i="190"/>
  <c r="M32" i="190"/>
  <c r="L32" i="190"/>
  <c r="K32" i="190"/>
  <c r="J32" i="190"/>
  <c r="I32" i="190"/>
  <c r="H32" i="190"/>
  <c r="G32" i="190"/>
  <c r="F32" i="190"/>
  <c r="AC29" i="190"/>
  <c r="AB29" i="190"/>
  <c r="AA29" i="190"/>
  <c r="Z29" i="190"/>
  <c r="Y29" i="190"/>
  <c r="X29" i="190"/>
  <c r="W29" i="190"/>
  <c r="V29" i="190"/>
  <c r="U29" i="190"/>
  <c r="T29" i="190"/>
  <c r="S29" i="190"/>
  <c r="R29" i="190"/>
  <c r="Q29" i="190"/>
  <c r="P29" i="190"/>
  <c r="O29" i="190"/>
  <c r="N29" i="190"/>
  <c r="M29" i="190"/>
  <c r="L29" i="190"/>
  <c r="K29" i="190"/>
  <c r="J29" i="190"/>
  <c r="I29" i="190"/>
  <c r="H29" i="190"/>
  <c r="G29" i="190"/>
  <c r="F29" i="190"/>
  <c r="AC28" i="190"/>
  <c r="AC34" i="190" s="1"/>
  <c r="AB28" i="190"/>
  <c r="AB34" i="190" s="1"/>
  <c r="AA28" i="190"/>
  <c r="AA34" i="190" s="1"/>
  <c r="Z28" i="190"/>
  <c r="Z34" i="190" s="1"/>
  <c r="Y28" i="190"/>
  <c r="Y34" i="190" s="1"/>
  <c r="X28" i="190"/>
  <c r="X34" i="190" s="1"/>
  <c r="W28" i="190"/>
  <c r="W34" i="190" s="1"/>
  <c r="V28" i="190"/>
  <c r="V34" i="190" s="1"/>
  <c r="U28" i="190"/>
  <c r="U34" i="190" s="1"/>
  <c r="T28" i="190"/>
  <c r="T34" i="190" s="1"/>
  <c r="S28" i="190"/>
  <c r="S34" i="190" s="1"/>
  <c r="R28" i="190"/>
  <c r="R34" i="190" s="1"/>
  <c r="Q28" i="190"/>
  <c r="Q34" i="190" s="1"/>
  <c r="P28" i="190"/>
  <c r="P34" i="190" s="1"/>
  <c r="O28" i="190"/>
  <c r="O34" i="190" s="1"/>
  <c r="N28" i="190"/>
  <c r="N34" i="190" s="1"/>
  <c r="M28" i="190"/>
  <c r="M34" i="190" s="1"/>
  <c r="L28" i="190"/>
  <c r="L34" i="190" s="1"/>
  <c r="K28" i="190"/>
  <c r="K34" i="190" s="1"/>
  <c r="J28" i="190"/>
  <c r="J34" i="190" s="1"/>
  <c r="I28" i="190"/>
  <c r="I34" i="190" s="1"/>
  <c r="H28" i="190"/>
  <c r="H34" i="190" s="1"/>
  <c r="G28" i="190"/>
  <c r="G34" i="190" s="1"/>
  <c r="F28" i="190"/>
  <c r="F34" i="190" s="1"/>
  <c r="AF26" i="190"/>
  <c r="AF25" i="190"/>
  <c r="AF24" i="190"/>
  <c r="AF23" i="190"/>
  <c r="AF22" i="190"/>
  <c r="AF21" i="190"/>
  <c r="AH20" i="190"/>
  <c r="AF20" i="190"/>
  <c r="AF19" i="190"/>
  <c r="AJ15" i="190"/>
  <c r="AJ14" i="190"/>
  <c r="H41" i="189"/>
  <c r="AJ15" i="189"/>
  <c r="AH20" i="189"/>
  <c r="F32" i="189"/>
  <c r="F34" i="189"/>
  <c r="AJ13" i="189"/>
  <c r="AC43" i="189"/>
  <c r="AB43" i="189"/>
  <c r="AA43" i="189"/>
  <c r="Z43" i="189"/>
  <c r="Y43" i="189"/>
  <c r="X43" i="189"/>
  <c r="W43" i="189"/>
  <c r="V43" i="189"/>
  <c r="U43" i="189"/>
  <c r="T43" i="189"/>
  <c r="S43" i="189"/>
  <c r="R43" i="189"/>
  <c r="Q43" i="189"/>
  <c r="P43" i="189"/>
  <c r="O43" i="189"/>
  <c r="N43" i="189"/>
  <c r="M43" i="189"/>
  <c r="L43" i="189"/>
  <c r="K43" i="189"/>
  <c r="J43" i="189"/>
  <c r="I43" i="189"/>
  <c r="H43" i="189"/>
  <c r="G43" i="189"/>
  <c r="F43" i="189"/>
  <c r="AC38" i="189"/>
  <c r="AB38" i="189"/>
  <c r="AA38" i="189"/>
  <c r="Z38" i="189"/>
  <c r="Y38" i="189"/>
  <c r="X38" i="189"/>
  <c r="W38" i="189"/>
  <c r="V38" i="189"/>
  <c r="U38" i="189"/>
  <c r="T38" i="189"/>
  <c r="S38" i="189"/>
  <c r="R38" i="189"/>
  <c r="Q38" i="189"/>
  <c r="P38" i="189"/>
  <c r="O38" i="189"/>
  <c r="N38" i="189"/>
  <c r="M38" i="189"/>
  <c r="L38" i="189"/>
  <c r="K38" i="189"/>
  <c r="J38" i="189"/>
  <c r="I38" i="189"/>
  <c r="H38" i="189"/>
  <c r="G38" i="189"/>
  <c r="F38" i="189" a="1"/>
  <c r="F38" i="189" s="1"/>
  <c r="AC32" i="189"/>
  <c r="AC45" i="189" s="1"/>
  <c r="AC41" i="189" s="1"/>
  <c r="AB32" i="189"/>
  <c r="AA32" i="189"/>
  <c r="Z32" i="189"/>
  <c r="Y32" i="189"/>
  <c r="X32" i="189"/>
  <c r="W32" i="189"/>
  <c r="V32" i="189"/>
  <c r="U32" i="189"/>
  <c r="T32" i="189"/>
  <c r="S32" i="189"/>
  <c r="R32" i="189"/>
  <c r="Q32" i="189"/>
  <c r="P32" i="189"/>
  <c r="O32" i="189"/>
  <c r="N32" i="189"/>
  <c r="M32" i="189"/>
  <c r="L32" i="189"/>
  <c r="K32" i="189"/>
  <c r="J32" i="189"/>
  <c r="I32" i="189"/>
  <c r="H32" i="189"/>
  <c r="G32" i="189"/>
  <c r="AC29" i="189"/>
  <c r="AB29" i="189"/>
  <c r="AA29" i="189"/>
  <c r="Z29" i="189"/>
  <c r="Y29" i="189"/>
  <c r="X29" i="189"/>
  <c r="W29" i="189"/>
  <c r="V29" i="189"/>
  <c r="U29" i="189"/>
  <c r="T29" i="189"/>
  <c r="S29" i="189"/>
  <c r="R29" i="189"/>
  <c r="Q29" i="189"/>
  <c r="P29" i="189"/>
  <c r="O29" i="189"/>
  <c r="N29" i="189"/>
  <c r="M29" i="189"/>
  <c r="L29" i="189"/>
  <c r="K29" i="189"/>
  <c r="J29" i="189"/>
  <c r="I29" i="189"/>
  <c r="H29" i="189"/>
  <c r="G29" i="189"/>
  <c r="F29" i="189"/>
  <c r="AC28" i="189"/>
  <c r="AC34" i="189" s="1"/>
  <c r="AB28" i="189"/>
  <c r="AB34" i="189" s="1"/>
  <c r="AA28" i="189"/>
  <c r="AA34" i="189" s="1"/>
  <c r="Z28" i="189"/>
  <c r="Z34" i="189" s="1"/>
  <c r="Y28" i="189"/>
  <c r="Y34" i="189" s="1"/>
  <c r="X28" i="189"/>
  <c r="X34" i="189" s="1"/>
  <c r="W28" i="189"/>
  <c r="W34" i="189" s="1"/>
  <c r="V28" i="189"/>
  <c r="V34" i="189" s="1"/>
  <c r="U28" i="189"/>
  <c r="U34" i="189" s="1"/>
  <c r="T28" i="189"/>
  <c r="T34" i="189" s="1"/>
  <c r="S28" i="189"/>
  <c r="S34" i="189" s="1"/>
  <c r="R28" i="189"/>
  <c r="R34" i="189" s="1"/>
  <c r="Q28" i="189"/>
  <c r="Q34" i="189" s="1"/>
  <c r="P28" i="189"/>
  <c r="P34" i="189" s="1"/>
  <c r="O28" i="189"/>
  <c r="O34" i="189" s="1"/>
  <c r="N28" i="189"/>
  <c r="N34" i="189" s="1"/>
  <c r="M28" i="189"/>
  <c r="M34" i="189" s="1"/>
  <c r="L28" i="189"/>
  <c r="L34" i="189" s="1"/>
  <c r="K28" i="189"/>
  <c r="K34" i="189" s="1"/>
  <c r="J28" i="189"/>
  <c r="J34" i="189" s="1"/>
  <c r="I28" i="189"/>
  <c r="I34" i="189" s="1"/>
  <c r="H28" i="189"/>
  <c r="H34" i="189" s="1"/>
  <c r="G28" i="189"/>
  <c r="G34" i="189" s="1"/>
  <c r="F28" i="189"/>
  <c r="AF26" i="189"/>
  <c r="AF25" i="189"/>
  <c r="AF24" i="189"/>
  <c r="AF23" i="189"/>
  <c r="AF22" i="189"/>
  <c r="AF21" i="189"/>
  <c r="AF20" i="189"/>
  <c r="AF19" i="189"/>
  <c r="AJ16" i="189"/>
  <c r="AJ13" i="188"/>
  <c r="G45" i="188"/>
  <c r="H45" i="188"/>
  <c r="I45" i="188"/>
  <c r="J45" i="188"/>
  <c r="K45" i="188"/>
  <c r="L45" i="188"/>
  <c r="M45" i="188"/>
  <c r="N45" i="188"/>
  <c r="O45" i="188"/>
  <c r="P45" i="188"/>
  <c r="Q45" i="188"/>
  <c r="R45" i="188"/>
  <c r="S45" i="188"/>
  <c r="T45" i="188"/>
  <c r="U45" i="188"/>
  <c r="V45" i="188"/>
  <c r="W45" i="188"/>
  <c r="X45" i="188"/>
  <c r="Y45" i="188"/>
  <c r="Z45" i="188"/>
  <c r="AA45" i="188"/>
  <c r="AB45" i="188"/>
  <c r="AC45" i="188"/>
  <c r="F45" i="188"/>
  <c r="AC43" i="188"/>
  <c r="Q43" i="188"/>
  <c r="R43" i="188"/>
  <c r="S43" i="188"/>
  <c r="T43" i="188"/>
  <c r="U43" i="188"/>
  <c r="V43" i="188"/>
  <c r="W43" i="188"/>
  <c r="X43" i="188"/>
  <c r="Y43" i="188"/>
  <c r="Z43" i="188"/>
  <c r="AA43" i="188"/>
  <c r="AB43" i="188"/>
  <c r="G43" i="188"/>
  <c r="H43" i="188"/>
  <c r="I43" i="188"/>
  <c r="J43" i="188"/>
  <c r="K43" i="188"/>
  <c r="L43" i="188"/>
  <c r="M43" i="188"/>
  <c r="N43" i="188"/>
  <c r="O43" i="188"/>
  <c r="P43" i="188"/>
  <c r="F43" i="188"/>
  <c r="AH20" i="188"/>
  <c r="AJ14" i="188"/>
  <c r="G28" i="188"/>
  <c r="H28" i="188"/>
  <c r="I28" i="188"/>
  <c r="J28" i="188"/>
  <c r="K28" i="188"/>
  <c r="L28" i="188"/>
  <c r="M28" i="188"/>
  <c r="N28" i="188"/>
  <c r="O28" i="188"/>
  <c r="P28" i="188"/>
  <c r="Q28" i="188"/>
  <c r="R28" i="188"/>
  <c r="S28" i="188"/>
  <c r="T28" i="188"/>
  <c r="U28" i="188"/>
  <c r="V28" i="188"/>
  <c r="W28" i="188"/>
  <c r="X28" i="188"/>
  <c r="Y28" i="188"/>
  <c r="Z28" i="188"/>
  <c r="AA28" i="188"/>
  <c r="AB28" i="188"/>
  <c r="AC28" i="188"/>
  <c r="F28" i="188"/>
  <c r="F38" i="188" a="1"/>
  <c r="F38" i="188" s="1"/>
  <c r="AJ17" i="190" l="1"/>
  <c r="X35" i="190"/>
  <c r="H35" i="190"/>
  <c r="L35" i="190"/>
  <c r="P35" i="190"/>
  <c r="T35" i="190"/>
  <c r="AB35" i="190"/>
  <c r="I45" i="190"/>
  <c r="I41" i="190" s="1"/>
  <c r="M45" i="190"/>
  <c r="M41" i="190" s="1"/>
  <c r="Q45" i="190"/>
  <c r="Q41" i="190" s="1"/>
  <c r="U35" i="190"/>
  <c r="Y35" i="190"/>
  <c r="AC35" i="190"/>
  <c r="F45" i="190"/>
  <c r="F41" i="190" s="1"/>
  <c r="J45" i="190"/>
  <c r="J41" i="190" s="1"/>
  <c r="N45" i="190"/>
  <c r="N41" i="190" s="1"/>
  <c r="R45" i="190"/>
  <c r="R41" i="190" s="1"/>
  <c r="V45" i="190"/>
  <c r="V41" i="190" s="1"/>
  <c r="Z45" i="190"/>
  <c r="Z41" i="190" s="1"/>
  <c r="G45" i="190"/>
  <c r="G41" i="190" s="1"/>
  <c r="K45" i="190"/>
  <c r="K41" i="190" s="1"/>
  <c r="O45" i="190"/>
  <c r="O41" i="190" s="1"/>
  <c r="S45" i="190"/>
  <c r="S41" i="190" s="1"/>
  <c r="W45" i="190"/>
  <c r="W41" i="190" s="1"/>
  <c r="AA45" i="190"/>
  <c r="AA41" i="190" s="1"/>
  <c r="AC45" i="190"/>
  <c r="AC41" i="190" s="1"/>
  <c r="I35" i="190"/>
  <c r="M35" i="190"/>
  <c r="Q35" i="190"/>
  <c r="H45" i="190"/>
  <c r="H41" i="190" s="1"/>
  <c r="L45" i="190"/>
  <c r="L41" i="190" s="1"/>
  <c r="P45" i="190"/>
  <c r="P41" i="190" s="1"/>
  <c r="T45" i="190"/>
  <c r="T41" i="190" s="1"/>
  <c r="X45" i="190"/>
  <c r="X41" i="190" s="1"/>
  <c r="AB45" i="190"/>
  <c r="AB41" i="190" s="1"/>
  <c r="F35" i="190"/>
  <c r="J35" i="190"/>
  <c r="N35" i="190"/>
  <c r="R35" i="190"/>
  <c r="V35" i="190"/>
  <c r="Z35" i="190"/>
  <c r="U45" i="190"/>
  <c r="U41" i="190" s="1"/>
  <c r="Y45" i="190"/>
  <c r="Y41" i="190" s="1"/>
  <c r="G35" i="190"/>
  <c r="K35" i="190"/>
  <c r="O35" i="190"/>
  <c r="S35" i="190"/>
  <c r="W35" i="190"/>
  <c r="AA35" i="190"/>
  <c r="F45" i="189"/>
  <c r="F41" i="189" s="1"/>
  <c r="I45" i="189"/>
  <c r="I41" i="189" s="1"/>
  <c r="M45" i="189"/>
  <c r="M41" i="189" s="1"/>
  <c r="Q45" i="189"/>
  <c r="Q41" i="189" s="1"/>
  <c r="U45" i="189"/>
  <c r="U41" i="189" s="1"/>
  <c r="Y45" i="189"/>
  <c r="Y41" i="189" s="1"/>
  <c r="AJ17" i="189"/>
  <c r="AJ14" i="189"/>
  <c r="H35" i="189"/>
  <c r="P35" i="189"/>
  <c r="X35" i="189"/>
  <c r="F35" i="189"/>
  <c r="J35" i="189"/>
  <c r="N35" i="189"/>
  <c r="R35" i="189"/>
  <c r="V35" i="189"/>
  <c r="Z35" i="189"/>
  <c r="G35" i="189"/>
  <c r="K35" i="189"/>
  <c r="O35" i="189"/>
  <c r="S35" i="189"/>
  <c r="W35" i="189"/>
  <c r="AA35" i="189"/>
  <c r="L35" i="189"/>
  <c r="T35" i="189"/>
  <c r="AB35" i="189"/>
  <c r="I35" i="189"/>
  <c r="M35" i="189"/>
  <c r="Q35" i="189"/>
  <c r="U35" i="189"/>
  <c r="Y35" i="189"/>
  <c r="AC35" i="189"/>
  <c r="J45" i="189"/>
  <c r="J41" i="189" s="1"/>
  <c r="N45" i="189"/>
  <c r="N41" i="189" s="1"/>
  <c r="R45" i="189"/>
  <c r="R41" i="189" s="1"/>
  <c r="V45" i="189"/>
  <c r="V41" i="189" s="1"/>
  <c r="Z45" i="189"/>
  <c r="Z41" i="189" s="1"/>
  <c r="G45" i="189"/>
  <c r="K45" i="189"/>
  <c r="K41" i="189" s="1"/>
  <c r="O45" i="189"/>
  <c r="O41" i="189" s="1"/>
  <c r="S45" i="189"/>
  <c r="S41" i="189" s="1"/>
  <c r="W45" i="189"/>
  <c r="W41" i="189" s="1"/>
  <c r="AA45" i="189"/>
  <c r="AA41" i="189" s="1"/>
  <c r="H45" i="189"/>
  <c r="L45" i="189"/>
  <c r="L41" i="189" s="1"/>
  <c r="P45" i="189"/>
  <c r="P41" i="189" s="1"/>
  <c r="T45" i="189"/>
  <c r="T41" i="189" s="1"/>
  <c r="X45" i="189"/>
  <c r="X41" i="189" s="1"/>
  <c r="AB45" i="189"/>
  <c r="AB41" i="189" s="1"/>
  <c r="AF20" i="188"/>
  <c r="AF21" i="188"/>
  <c r="AF22" i="188"/>
  <c r="AF23" i="188"/>
  <c r="AF24" i="188"/>
  <c r="AF25" i="188"/>
  <c r="AF26" i="188"/>
  <c r="AF19" i="188"/>
  <c r="G29" i="188"/>
  <c r="H29" i="188"/>
  <c r="I29" i="188"/>
  <c r="J29" i="188"/>
  <c r="K29" i="188"/>
  <c r="L29" i="188"/>
  <c r="M29" i="188"/>
  <c r="N29" i="188"/>
  <c r="O29" i="188"/>
  <c r="P29" i="188"/>
  <c r="Q29" i="188"/>
  <c r="R29" i="188"/>
  <c r="S29" i="188"/>
  <c r="T29" i="188"/>
  <c r="U29" i="188"/>
  <c r="V29" i="188"/>
  <c r="W29" i="188"/>
  <c r="X29" i="188"/>
  <c r="Y29" i="188"/>
  <c r="Z29" i="188"/>
  <c r="AA29" i="188"/>
  <c r="AB29" i="188"/>
  <c r="AC29" i="188"/>
  <c r="F29" i="188"/>
  <c r="G38" i="188" l="1"/>
  <c r="H38" i="188"/>
  <c r="I38" i="188"/>
  <c r="J38" i="188"/>
  <c r="K38" i="188"/>
  <c r="L38" i="188"/>
  <c r="M38" i="188"/>
  <c r="N38" i="188"/>
  <c r="O38" i="188"/>
  <c r="P38" i="188"/>
  <c r="Q38" i="188"/>
  <c r="R38" i="188"/>
  <c r="S38" i="188"/>
  <c r="T38" i="188"/>
  <c r="U38" i="188"/>
  <c r="V38" i="188"/>
  <c r="W38" i="188"/>
  <c r="X38" i="188"/>
  <c r="Y38" i="188"/>
  <c r="Z38" i="188"/>
  <c r="AA38" i="188"/>
  <c r="AB38" i="188"/>
  <c r="AC38" i="188"/>
  <c r="L41" i="188"/>
  <c r="G41" i="188"/>
  <c r="H41" i="188"/>
  <c r="F32" i="188"/>
  <c r="G34" i="188"/>
  <c r="H34" i="188"/>
  <c r="I34" i="188"/>
  <c r="J34" i="188"/>
  <c r="K34" i="188"/>
  <c r="L34" i="188"/>
  <c r="M34" i="188"/>
  <c r="N34" i="188"/>
  <c r="O34" i="188"/>
  <c r="P34" i="188"/>
  <c r="Q34" i="188"/>
  <c r="R34" i="188"/>
  <c r="S34" i="188"/>
  <c r="T34" i="188"/>
  <c r="U34" i="188"/>
  <c r="V34" i="188"/>
  <c r="W34" i="188"/>
  <c r="X34" i="188"/>
  <c r="Y34" i="188"/>
  <c r="Z34" i="188"/>
  <c r="AA34" i="188"/>
  <c r="AB34" i="188"/>
  <c r="AC34" i="188"/>
  <c r="F34" i="188"/>
  <c r="AJ16" i="188"/>
  <c r="AC32" i="188"/>
  <c r="AB32" i="188"/>
  <c r="AA32" i="188"/>
  <c r="Z32" i="188"/>
  <c r="Y32" i="188"/>
  <c r="X32" i="188"/>
  <c r="W32" i="188"/>
  <c r="V32" i="188"/>
  <c r="U32" i="188"/>
  <c r="T32" i="188"/>
  <c r="S32" i="188"/>
  <c r="R32" i="188"/>
  <c r="Q32" i="188"/>
  <c r="P32" i="188"/>
  <c r="O32" i="188"/>
  <c r="N32" i="188"/>
  <c r="M32" i="188"/>
  <c r="L32" i="188"/>
  <c r="K32" i="188"/>
  <c r="J32" i="188"/>
  <c r="I32" i="188"/>
  <c r="H32" i="188"/>
  <c r="G32" i="188"/>
  <c r="AJ17" i="188" l="1"/>
  <c r="H35" i="188"/>
  <c r="P35" i="188"/>
  <c r="X35" i="188"/>
  <c r="I35" i="188"/>
  <c r="Q35" i="188"/>
  <c r="Y35" i="188"/>
  <c r="J35" i="188"/>
  <c r="R35" i="188"/>
  <c r="Z35" i="188"/>
  <c r="AB41" i="188"/>
  <c r="X41" i="188"/>
  <c r="T41" i="188"/>
  <c r="P41" i="188"/>
  <c r="K41" i="188"/>
  <c r="F41" i="188"/>
  <c r="Z41" i="188"/>
  <c r="V41" i="188"/>
  <c r="R41" i="188"/>
  <c r="N41" i="188"/>
  <c r="J41" i="188"/>
  <c r="L35" i="188"/>
  <c r="T35" i="188"/>
  <c r="AB35" i="188"/>
  <c r="F35" i="188"/>
  <c r="M35" i="188"/>
  <c r="U35" i="188"/>
  <c r="AC35" i="188"/>
  <c r="N35" i="188"/>
  <c r="V35" i="188"/>
  <c r="G35" i="188"/>
  <c r="K35" i="188"/>
  <c r="O35" i="188"/>
  <c r="S35" i="188"/>
  <c r="W35" i="188"/>
  <c r="AA35" i="188"/>
  <c r="AA41" i="188"/>
  <c r="W41" i="188"/>
  <c r="S41" i="188"/>
  <c r="O41" i="188"/>
  <c r="I41" i="188"/>
  <c r="AC41" i="188"/>
  <c r="Y41" i="188"/>
  <c r="U41" i="188"/>
  <c r="Q41" i="188"/>
  <c r="M41" i="188"/>
</calcChain>
</file>

<file path=xl/sharedStrings.xml><?xml version="1.0" encoding="utf-8"?>
<sst xmlns="http://schemas.openxmlformats.org/spreadsheetml/2006/main" count="60" uniqueCount="22">
  <si>
    <t>IIND 4101 - Optimización Avanzada</t>
  </si>
  <si>
    <t>Resultados</t>
  </si>
  <si>
    <t>Iteración</t>
  </si>
  <si>
    <t>¿Factible?</t>
  </si>
  <si>
    <t>¿Es factible?</t>
  </si>
  <si>
    <t>Revisión de Factibilidad</t>
  </si>
  <si>
    <t>¿Se cumple?</t>
  </si>
  <si>
    <t>gap</t>
  </si>
  <si>
    <t>Clientes</t>
  </si>
  <si>
    <t>Ubicaciones</t>
  </si>
  <si>
    <t>Cliente</t>
  </si>
  <si>
    <t>Demanda [kg]</t>
  </si>
  <si>
    <r>
      <t>Tabla 1</t>
    </r>
    <r>
      <rPr>
        <i/>
        <sz val="8"/>
        <rFont val="Century Gothic"/>
        <family val="2"/>
      </rPr>
      <t>. Demanda semanal (kilogramos) de cada cliente.</t>
    </r>
  </si>
  <si>
    <r>
      <t>Tabla 2</t>
    </r>
    <r>
      <rPr>
        <i/>
        <sz val="8"/>
        <rFont val="Century Gothic"/>
        <family val="2"/>
      </rPr>
      <t>. Ubicaciones posibles y clientes atendidos.</t>
    </r>
  </si>
  <si>
    <t>Taller 10: Relajación Lagrangiana</t>
  </si>
  <si>
    <t>Restricción Knapsack</t>
  </si>
  <si>
    <t>Solucion factible</t>
  </si>
  <si>
    <t>Solución factible</t>
  </si>
  <si>
    <t>Actualización de Multiplicadores:</t>
  </si>
  <si>
    <t>Solución 
factible</t>
  </si>
  <si>
    <t>Best UB</t>
  </si>
  <si>
    <t>Best 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</si>
</sst>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6" x14ac:knownFonts="1">
    <font>
      <sz val="11"/>
      <color theme="1"/>
      <name val="Calibri"/>
      <family val="2"/>
      <scheme val="minor"/>
    </font>
    <font>
      <b/>
      <sz val="26"/>
      <color theme="1"/>
      <name val="Century Gothic"/>
      <family val="2"/>
    </font>
    <font>
      <sz val="11"/>
      <color theme="1"/>
      <name val="Century Gothic"/>
      <family val="2"/>
    </font>
    <font>
      <b/>
      <sz val="11"/>
      <color theme="0"/>
      <name val="Century Gothic"/>
      <family val="2"/>
    </font>
    <font>
      <b/>
      <sz val="8"/>
      <color theme="1"/>
      <name val="Century Gothic"/>
      <family val="2"/>
    </font>
    <font>
      <sz val="8"/>
      <color rgb="FF333333"/>
      <name val="Century Gothic"/>
      <family val="2"/>
    </font>
    <font>
      <sz val="8"/>
      <color theme="1"/>
      <name val="Century Gothic"/>
      <family val="2"/>
    </font>
    <font>
      <sz val="8"/>
      <color rgb="FF000000"/>
      <name val="Century Gothic"/>
      <family val="2"/>
    </font>
    <font>
      <sz val="11"/>
      <color theme="1"/>
      <name val="Calibri"/>
      <family val="2"/>
      <scheme val="minor"/>
    </font>
    <font>
      <b/>
      <sz val="12"/>
      <color theme="1"/>
      <name val="Century Gothic"/>
      <family val="2"/>
    </font>
    <font>
      <b/>
      <i/>
      <sz val="8"/>
      <name val="Century Gothic"/>
      <family val="2"/>
    </font>
    <font>
      <i/>
      <sz val="8"/>
      <name val="Century Gothic"/>
      <family val="2"/>
    </font>
    <font>
      <b/>
      <sz val="10"/>
      <color theme="1"/>
      <name val="Century Gothic"/>
      <family val="2"/>
    </font>
    <font>
      <sz val="10"/>
      <color theme="1"/>
      <name val="Century Gothic"/>
      <family val="2"/>
    </font>
    <font>
      <sz val="10"/>
      <color theme="1"/>
      <name val="Calibri"/>
      <family val="2"/>
      <scheme val="minor"/>
    </font>
    <font>
      <b/>
      <sz val="10"/>
      <name val="Century Gothic"/>
      <family val="2"/>
    </font>
  </fonts>
  <fills count="9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9" fontId="8" fillId="0" borderId="0" applyFont="0" applyFill="0" applyBorder="0" applyAlignment="0" applyProtection="0"/>
  </cellStyleXfs>
  <cellXfs count="66">
    <xf numFmtId="0" fontId="0" fillId="0" borderId="0" xfId="0"/>
    <xf numFmtId="0" fontId="4" fillId="0" borderId="0" xfId="0" applyFont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6" fillId="0" borderId="0" xfId="0" applyFont="1"/>
    <xf numFmtId="0" fontId="6" fillId="4" borderId="0" xfId="0" applyFont="1" applyFill="1" applyAlignment="1">
      <alignment horizontal="center"/>
    </xf>
    <xf numFmtId="0" fontId="6" fillId="0" borderId="0" xfId="0" applyFont="1" applyAlignment="1">
      <alignment horizontal="center"/>
    </xf>
    <xf numFmtId="0" fontId="4" fillId="0" borderId="5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6" fillId="4" borderId="0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horizontal="center" vertical="center" wrapText="1"/>
    </xf>
    <xf numFmtId="0" fontId="6" fillId="6" borderId="0" xfId="0" applyFont="1" applyFill="1"/>
    <xf numFmtId="0" fontId="6" fillId="6" borderId="0" xfId="0" applyFont="1" applyFill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13" fillId="2" borderId="0" xfId="0" applyFont="1" applyFill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0" fontId="5" fillId="8" borderId="3" xfId="0" applyFont="1" applyFill="1" applyBorder="1" applyAlignment="1">
      <alignment horizontal="center" vertical="center" wrapText="1"/>
    </xf>
    <xf numFmtId="0" fontId="6" fillId="0" borderId="3" xfId="0" applyFont="1" applyBorder="1"/>
    <xf numFmtId="0" fontId="6" fillId="0" borderId="0" xfId="0" applyFont="1" applyBorder="1"/>
    <xf numFmtId="0" fontId="5" fillId="5" borderId="0" xfId="0" applyFont="1" applyFill="1" applyBorder="1" applyAlignment="1">
      <alignment horizontal="center" vertical="center" wrapText="1"/>
    </xf>
    <xf numFmtId="0" fontId="5" fillId="5" borderId="2" xfId="0" applyFont="1" applyFill="1" applyBorder="1" applyAlignment="1">
      <alignment horizontal="center" vertical="center" wrapText="1"/>
    </xf>
    <xf numFmtId="0" fontId="0" fillId="6" borderId="0" xfId="0" applyFill="1"/>
    <xf numFmtId="2" fontId="13" fillId="2" borderId="0" xfId="0" applyNumberFormat="1" applyFont="1" applyFill="1" applyAlignment="1">
      <alignment horizontal="center" vertical="center"/>
    </xf>
    <xf numFmtId="2" fontId="13" fillId="4" borderId="0" xfId="0" applyNumberFormat="1" applyFont="1" applyFill="1" applyAlignment="1">
      <alignment horizontal="center" vertical="center"/>
    </xf>
    <xf numFmtId="2" fontId="13" fillId="0" borderId="0" xfId="0" applyNumberFormat="1" applyFont="1" applyAlignment="1">
      <alignment horizontal="center" vertical="center"/>
    </xf>
    <xf numFmtId="2" fontId="13" fillId="8" borderId="2" xfId="0" applyNumberFormat="1" applyFont="1" applyFill="1" applyBorder="1" applyAlignment="1">
      <alignment horizontal="center" vertical="center"/>
    </xf>
    <xf numFmtId="164" fontId="0" fillId="6" borderId="0" xfId="1" applyNumberFormat="1" applyFont="1" applyFill="1"/>
    <xf numFmtId="0" fontId="2" fillId="6" borderId="0" xfId="0" applyFont="1" applyFill="1" applyAlignment="1">
      <alignment horizontal="center"/>
    </xf>
    <xf numFmtId="0" fontId="2" fillId="6" borderId="0" xfId="0" applyFont="1" applyFill="1" applyBorder="1" applyAlignment="1">
      <alignment horizontal="center"/>
    </xf>
    <xf numFmtId="2" fontId="2" fillId="6" borderId="0" xfId="0" applyNumberFormat="1" applyFont="1" applyFill="1" applyBorder="1" applyAlignment="1">
      <alignment horizontal="center"/>
    </xf>
    <xf numFmtId="10" fontId="2" fillId="6" borderId="0" xfId="1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2" fontId="2" fillId="6" borderId="2" xfId="0" applyNumberFormat="1" applyFont="1" applyFill="1" applyBorder="1" applyAlignment="1">
      <alignment horizontal="center"/>
    </xf>
    <xf numFmtId="10" fontId="2" fillId="6" borderId="2" xfId="1" applyNumberFormat="1" applyFont="1" applyFill="1" applyBorder="1" applyAlignment="1">
      <alignment horizontal="center"/>
    </xf>
    <xf numFmtId="0" fontId="9" fillId="6" borderId="2" xfId="0" applyFont="1" applyFill="1" applyBorder="1" applyAlignment="1">
      <alignment horizontal="center" vertical="center"/>
    </xf>
    <xf numFmtId="0" fontId="9" fillId="6" borderId="2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3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0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5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13" fillId="0" borderId="2" xfId="0" applyFont="1" applyBorder="1" applyAlignment="1">
      <alignment horizontal="center" vertical="center"/>
    </xf>
    <xf numFmtId="165" fontId="5" fillId="5" borderId="0" xfId="0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mruColors>
      <color rgb="FFFF9F9F"/>
      <color rgb="FFFFD1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198120</xdr:colOff>
      <xdr:row>11</xdr:row>
      <xdr:rowOff>72390</xdr:rowOff>
    </xdr:from>
    <xdr:ext cx="391967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880E7A-5283-4B71-B010-21AC66776572}"/>
                </a:ext>
              </a:extLst>
            </xdr:cNvPr>
            <xdr:cNvSpPr txBox="1"/>
          </xdr:nvSpPr>
          <xdr:spPr>
            <a:xfrm>
              <a:off x="2484120" y="2167890"/>
              <a:ext cx="391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𝐿</m:t>
                    </m:r>
                    <m:d>
                      <m:d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67880E7A-5283-4B71-B010-21AC66776572}"/>
                </a:ext>
              </a:extLst>
            </xdr:cNvPr>
            <xdr:cNvSpPr txBox="1"/>
          </xdr:nvSpPr>
          <xdr:spPr>
            <a:xfrm>
              <a:off x="2484120" y="2167890"/>
              <a:ext cx="391967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𝐿(𝜇)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4</xdr:col>
      <xdr:colOff>320040</xdr:colOff>
      <xdr:row>11</xdr:row>
      <xdr:rowOff>64770</xdr:rowOff>
    </xdr:from>
    <xdr:ext cx="130484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C4B5D82-A716-4704-B703-4AE554DCF9DF}"/>
                </a:ext>
              </a:extLst>
            </xdr:cNvPr>
            <xdr:cNvSpPr txBox="1"/>
          </xdr:nvSpPr>
          <xdr:spPr>
            <a:xfrm>
              <a:off x="3368040" y="2160270"/>
              <a:ext cx="13048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6C4B5D82-A716-4704-B703-4AE554DCF9DF}"/>
                </a:ext>
              </a:extLst>
            </xdr:cNvPr>
            <xdr:cNvSpPr txBox="1"/>
          </xdr:nvSpPr>
          <xdr:spPr>
            <a:xfrm>
              <a:off x="3368040" y="2160270"/>
              <a:ext cx="130484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𝑧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466725</xdr:colOff>
      <xdr:row>26</xdr:row>
      <xdr:rowOff>152400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A0D4E70-3860-4098-8944-9E0F99652E97}"/>
                </a:ext>
              </a:extLst>
            </xdr:cNvPr>
            <xdr:cNvSpPr txBox="1"/>
          </xdr:nvSpPr>
          <xdr:spPr>
            <a:xfrm>
              <a:off x="1533525" y="379095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A0D4E70-3860-4098-8944-9E0F99652E97}"/>
                </a:ext>
              </a:extLst>
            </xdr:cNvPr>
            <xdr:cNvSpPr txBox="1"/>
          </xdr:nvSpPr>
          <xdr:spPr>
            <a:xfrm>
              <a:off x="1533525" y="379095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30</xdr:col>
      <xdr:colOff>85725</xdr:colOff>
      <xdr:row>17</xdr:row>
      <xdr:rowOff>57150</xdr:rowOff>
    </xdr:from>
    <xdr:ext cx="150811" cy="1831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617C39-C5DE-437A-B7B8-FCDD8FDC37DB}"/>
                </a:ext>
              </a:extLst>
            </xdr:cNvPr>
            <xdr:cNvSpPr txBox="1"/>
          </xdr:nvSpPr>
          <xdr:spPr>
            <a:xfrm>
              <a:off x="8086725" y="2000250"/>
              <a:ext cx="15081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617C39-C5DE-437A-B7B8-FCDD8FDC37DB}"/>
                </a:ext>
              </a:extLst>
            </xdr:cNvPr>
            <xdr:cNvSpPr txBox="1"/>
          </xdr:nvSpPr>
          <xdr:spPr>
            <a:xfrm>
              <a:off x="8086725" y="2000250"/>
              <a:ext cx="15081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𝑥_𝑗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361950</xdr:colOff>
      <xdr:row>13</xdr:row>
      <xdr:rowOff>8164</xdr:rowOff>
    </xdr:from>
    <xdr:ext cx="364218" cy="2191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CADBD4E-B6F7-4EA0-AF22-32D022E706E4}"/>
                </a:ext>
              </a:extLst>
            </xdr:cNvPr>
            <xdr:cNvSpPr txBox="1"/>
          </xdr:nvSpPr>
          <xdr:spPr>
            <a:xfrm>
              <a:off x="9496425" y="1065439"/>
              <a:ext cx="36421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𝐿</m:t>
                    </m:r>
                    <m:d>
                      <m:d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 xmlns="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8CADBD4E-B6F7-4EA0-AF22-32D022E706E4}"/>
                </a:ext>
              </a:extLst>
            </xdr:cNvPr>
            <xdr:cNvSpPr txBox="1"/>
          </xdr:nvSpPr>
          <xdr:spPr>
            <a:xfrm>
              <a:off x="9496425" y="1065439"/>
              <a:ext cx="36421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𝐿(𝜇)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33</xdr:col>
      <xdr:colOff>457200</xdr:colOff>
      <xdr:row>13</xdr:row>
      <xdr:rowOff>199197</xdr:rowOff>
    </xdr:from>
    <xdr:ext cx="149080" cy="2504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94EC19B-BC18-48C4-B017-55AA6B952ED1}"/>
                </a:ext>
              </a:extLst>
            </xdr:cNvPr>
            <xdr:cNvSpPr txBox="1"/>
          </xdr:nvSpPr>
          <xdr:spPr>
            <a:xfrm>
              <a:off x="9591675" y="1256472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F94EC19B-BC18-48C4-B017-55AA6B952ED1}"/>
                </a:ext>
              </a:extLst>
            </xdr:cNvPr>
            <xdr:cNvSpPr txBox="1"/>
          </xdr:nvSpPr>
          <xdr:spPr>
            <a:xfrm>
              <a:off x="9591675" y="1256472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𝑧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438151</xdr:colOff>
      <xdr:row>13</xdr:row>
      <xdr:rowOff>1</xdr:rowOff>
    </xdr:from>
    <xdr:ext cx="190500" cy="2275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5415F5C-7D54-478F-93BF-EEB334A64489}"/>
                </a:ext>
              </a:extLst>
            </xdr:cNvPr>
            <xdr:cNvSpPr txBox="1"/>
          </xdr:nvSpPr>
          <xdr:spPr>
            <a:xfrm>
              <a:off x="1504951" y="1057276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15415F5C-7D54-478F-93BF-EEB334A64489}"/>
                </a:ext>
              </a:extLst>
            </xdr:cNvPr>
            <xdr:cNvSpPr txBox="1"/>
          </xdr:nvSpPr>
          <xdr:spPr>
            <a:xfrm>
              <a:off x="1504951" y="1057276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𝜇^𝑘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27</xdr:row>
      <xdr:rowOff>171450</xdr:rowOff>
    </xdr:from>
    <xdr:ext cx="44999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DC3FF1B-7DA5-41F8-9B7B-83DFBEF26A55}"/>
                </a:ext>
              </a:extLst>
            </xdr:cNvPr>
            <xdr:cNvSpPr txBox="1"/>
          </xdr:nvSpPr>
          <xdr:spPr>
            <a:xfrm>
              <a:off x="1390650" y="3990975"/>
              <a:ext cx="4499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EDC3FF1B-7DA5-41F8-9B7B-83DFBEF26A55}"/>
                </a:ext>
              </a:extLst>
            </xdr:cNvPr>
            <xdr:cNvSpPr txBox="1"/>
          </xdr:nvSpPr>
          <xdr:spPr>
            <a:xfrm>
              <a:off x="1390650" y="3990975"/>
              <a:ext cx="4499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𝑑_𝑖−𝜇_𝑖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31</xdr:col>
      <xdr:colOff>28575</xdr:colOff>
      <xdr:row>16</xdr:row>
      <xdr:rowOff>152400</xdr:rowOff>
    </xdr:from>
    <xdr:ext cx="517321" cy="41075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AC86980-6CDC-4431-9148-BAB3893F64BF}"/>
                </a:ext>
              </a:extLst>
            </xdr:cNvPr>
            <xdr:cNvSpPr txBox="1"/>
          </xdr:nvSpPr>
          <xdr:spPr>
            <a:xfrm>
              <a:off x="8324850" y="1914525"/>
              <a:ext cx="517321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</m:t>
                            </m:r>
                          </m:sub>
                        </m:sSub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AC86980-6CDC-4431-9148-BAB3893F64BF}"/>
                </a:ext>
              </a:extLst>
            </xdr:cNvPr>
            <xdr:cNvSpPr txBox="1"/>
          </xdr:nvSpPr>
          <xdr:spPr>
            <a:xfrm>
              <a:off x="8324850" y="1914525"/>
              <a:ext cx="517321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∑8_(𝑖∈𝐶)▒〖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𝑎_𝑖𝑗 𝜇_𝑖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400050</xdr:colOff>
      <xdr:row>11</xdr:row>
      <xdr:rowOff>314325</xdr:rowOff>
    </xdr:from>
    <xdr:ext cx="17748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1F00FD86-F758-4F21-BC50-9B8CF8AB6F0D}"/>
                </a:ext>
              </a:extLst>
            </xdr:cNvPr>
            <xdr:cNvSpPr txBox="1"/>
          </xdr:nvSpPr>
          <xdr:spPr>
            <a:xfrm>
              <a:off x="9534525" y="847725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1F00FD86-F758-4F21-BC50-9B8CF8AB6F0D}"/>
                </a:ext>
              </a:extLst>
            </xdr:cNvPr>
            <xdr:cNvSpPr txBox="1"/>
          </xdr:nvSpPr>
          <xdr:spPr>
            <a:xfrm>
              <a:off x="9534525" y="847725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𝜃_𝑘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238125</xdr:colOff>
      <xdr:row>30</xdr:row>
      <xdr:rowOff>190500</xdr:rowOff>
    </xdr:from>
    <xdr:ext cx="539058" cy="429926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DAB7DBB-15C0-4A7A-B1DB-1CC985765E21}"/>
                </a:ext>
              </a:extLst>
            </xdr:cNvPr>
            <xdr:cNvSpPr txBox="1"/>
          </xdr:nvSpPr>
          <xdr:spPr>
            <a:xfrm>
              <a:off x="1304925" y="5924550"/>
              <a:ext cx="539058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</m:t>
                            </m:r>
                          </m:sub>
                        </m:sSub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CDAB7DBB-15C0-4A7A-B1DB-1CC985765E21}"/>
                </a:ext>
              </a:extLst>
            </xdr:cNvPr>
            <xdr:cNvSpPr txBox="1"/>
          </xdr:nvSpPr>
          <xdr:spPr>
            <a:xfrm>
              <a:off x="1304925" y="5924550"/>
              <a:ext cx="539058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∑_(𝑗∈</a:t>
              </a:r>
              <a:r>
                <a:rPr lang="es-CO" sz="1100" b="0" i="0">
                  <a:latin typeface="Cambria Math" panose="02040503050406030204" pitchFamily="18" charset="0"/>
                </a:rPr>
                <a:t>𝐷</a:t>
              </a:r>
              <a:r>
                <a:rPr lang="es-MX" sz="1100" b="0" i="0">
                  <a:latin typeface="Cambria Math" panose="02040503050406030204" pitchFamily="18" charset="0"/>
                </a:rPr>
                <a:t>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▒〖𝑎_𝑖𝑗 𝑥_𝑗 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523875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1C7F10E-0763-4218-AB22-D36FAA2D2962}"/>
                </a:ext>
              </a:extLst>
            </xdr:cNvPr>
            <xdr:cNvSpPr txBox="1"/>
          </xdr:nvSpPr>
          <xdr:spPr>
            <a:xfrm>
              <a:off x="1590675" y="5000625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1C7F10E-0763-4218-AB22-D36FAA2D2962}"/>
                </a:ext>
              </a:extLst>
            </xdr:cNvPr>
            <xdr:cNvSpPr txBox="1"/>
          </xdr:nvSpPr>
          <xdr:spPr>
            <a:xfrm>
              <a:off x="1590675" y="5000625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6D308DA5-454D-4D08-B09D-63812B06ECB5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6D308DA5-454D-4D08-B09D-63812B06ECB5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E0288C8C-B94A-4C13-BD79-2FF25F24C42B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E0288C8C-B94A-4C13-BD79-2FF25F24C42B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84299E4B-2854-4514-B5CF-E217C1F7C3A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84299E4B-2854-4514-B5CF-E217C1F7C3A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AC90B559-E79C-4B96-91D7-3AAC416C06C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AC90B559-E79C-4B96-91D7-3AAC416C06C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868843B1-648D-4682-B005-49C46E078866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868843B1-648D-4682-B005-49C46E078866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42AFD7FF-0499-4B55-849A-13ADEF0918B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42AFD7FF-0499-4B55-849A-13ADEF0918B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FDE44033-9410-47B8-A879-742BEB9CD061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FDE44033-9410-47B8-A879-742BEB9CD061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1209729B-812B-4BA3-A3AD-6067A60DD0A2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1209729B-812B-4BA3-A3AD-6067A60DD0A2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79CAEF9C-932F-4DF9-B388-E5C58137039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79CAEF9C-932F-4DF9-B388-E5C58137039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DF9AD6A3-4AB7-46C6-9027-089AA91D1E46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DF9AD6A3-4AB7-46C6-9027-089AA91D1E46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27BFADEB-49D2-4A08-9420-37A94D76F1B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27BFADEB-49D2-4A08-9420-37A94D76F1B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E6DB0C7B-E54D-4AF1-9FDE-45769D8FA1C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E6DB0C7B-E54D-4AF1-9FDE-45769D8FA1C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C3F5C73C-E4D9-4962-B505-EC1CCD28F0A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C3F5C73C-E4D9-4962-B505-EC1CCD28F0A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9534035-A9FA-48CE-8B2E-0D947F0AE9B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C9534035-A9FA-48CE-8B2E-0D947F0AE9B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C7F9C3C1-EB8E-42D9-B4EB-07BEB94813F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C7F9C3C1-EB8E-42D9-B4EB-07BEB94813F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D5819C4E-5E8E-4864-8234-654874B94C52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D5819C4E-5E8E-4864-8234-654874B94C52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5985AE70-1CB6-4CB0-ACB5-B86DDD742C45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5985AE70-1CB6-4CB0-ACB5-B86DDD742C45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558763DC-B5A6-4CCD-8DEF-BC35B9B8395C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558763DC-B5A6-4CCD-8DEF-BC35B9B8395C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E7BBDABC-6DEA-45FC-9CC1-D2231DCE119D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E7BBDABC-6DEA-45FC-9CC1-D2231DCE119D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BA88C465-7B34-4A05-B33D-121E2FCB5A3D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BA88C465-7B34-4A05-B33D-121E2FCB5A3D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70E757F6-1E6B-4271-BBC2-1B1CDB722F2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70E757F6-1E6B-4271-BBC2-1B1CDB722F2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ADD16246-2107-49B0-B2E3-E5E94F2512C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ADD16246-2107-49B0-B2E3-E5E94F2512C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DCEA7D0D-75B9-46A6-AC5F-817E5E71FCDF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DCEA7D0D-75B9-46A6-AC5F-817E5E71FCDF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4EC0F910-0C90-4C0F-820A-1EB0641896C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4EC0F910-0C90-4C0F-820A-1EB0641896C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504825</xdr:colOff>
      <xdr:row>32</xdr:row>
      <xdr:rowOff>142875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D095B0E-F11C-4738-A7BF-EDFE51B0E532}"/>
                </a:ext>
              </a:extLst>
            </xdr:cNvPr>
            <xdr:cNvSpPr txBox="1"/>
          </xdr:nvSpPr>
          <xdr:spPr>
            <a:xfrm>
              <a:off x="1571625" y="51435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3D095B0E-F11C-4738-A7BF-EDFE51B0E532}"/>
                </a:ext>
              </a:extLst>
            </xdr:cNvPr>
            <xdr:cNvSpPr txBox="1"/>
          </xdr:nvSpPr>
          <xdr:spPr>
            <a:xfrm>
              <a:off x="1571625" y="51435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51BC2FEA-9209-4F0E-B37F-1A43E35E74E1}"/>
                </a:ext>
              </a:extLst>
            </xdr:cNvPr>
            <xdr:cNvSpPr txBox="1"/>
          </xdr:nvSpPr>
          <xdr:spPr>
            <a:xfrm>
              <a:off x="2095500" y="5000625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51BC2FEA-9209-4F0E-B37F-1A43E35E74E1}"/>
                </a:ext>
              </a:extLst>
            </xdr:cNvPr>
            <xdr:cNvSpPr txBox="1"/>
          </xdr:nvSpPr>
          <xdr:spPr>
            <a:xfrm>
              <a:off x="2095500" y="5000625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433444B7-A6B2-4E0A-96B4-4B9CF081E7B0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433444B7-A6B2-4E0A-96B4-4B9CF081E7B0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8DE9195F-1DF7-42D5-B6EC-007D18BC443D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8DE9195F-1DF7-42D5-B6EC-007D18BC443D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B66BCA12-22DD-4DA6-AA60-A1A8104A2A2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B66BCA12-22DD-4DA6-AA60-A1A8104A2A2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48D320E-ECB6-4028-81CF-DB02D578C34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48D320E-ECB6-4028-81CF-DB02D578C34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D6DB4CFF-C85C-43C0-8A7C-B61DD4F2588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D6DB4CFF-C85C-43C0-8A7C-B61DD4F2588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3A483E44-5D82-4674-B989-F9A665CB5E1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3A483E44-5D82-4674-B989-F9A665CB5E1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B162AC3B-8202-45F2-9DEE-85C75C872D58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B162AC3B-8202-45F2-9DEE-85C75C872D58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FBC2F9FB-4BDA-4D5F-BAEB-08E22C17214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FBC2F9FB-4BDA-4D5F-BAEB-08E22C17214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3C0A8594-BEA5-462D-A384-F6A569C71C8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3C0A8594-BEA5-462D-A384-F6A569C71C8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CEB242F-44BE-45EE-8849-B4E63886828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4CEB242F-44BE-45EE-8849-B4E63886828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6B247233-5E21-417F-9096-C56C99DFA5E1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6B247233-5E21-417F-9096-C56C99DFA5E1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4F976680-C39C-4B8E-BC6A-132BB81E4E37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4F976680-C39C-4B8E-BC6A-132BB81E4E37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0950A827-68DE-4743-B66E-66879E2954A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0950A827-68DE-4743-B66E-66879E2954A3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C797EBC6-2D9E-4343-B370-6A8D2EF2A30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C797EBC6-2D9E-4343-B370-6A8D2EF2A309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CCA812AE-F8C4-4675-A641-A766B700513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CCA812AE-F8C4-4675-A641-A766B700513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0836840-40EF-4990-9B16-D0AE9DF86CE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50836840-40EF-4990-9B16-D0AE9DF86CE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2CF40F10-80BD-4859-9F94-086FA9479CBF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2CF40F10-80BD-4859-9F94-086FA9479CBF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3B192B5-B435-4AA5-8795-057D86630A1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F3B192B5-B435-4AA5-8795-057D86630A1A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2ECD91ED-2B14-410D-981E-500688AA2582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2ECD91ED-2B14-410D-981E-500688AA2582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CFECCC2C-6C85-4F9D-84E7-BCB34087BFD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CFECCC2C-6C85-4F9D-84E7-BCB34087BFD4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9317370F-C8AB-4C38-86E9-D1E59FEDC7BB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9317370F-C8AB-4C38-86E9-D1E59FEDC7BB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32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C4841AA8-865D-4E0D-9272-97627B1C953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C4841AA8-865D-4E0D-9272-97627B1C953E}"/>
                </a:ext>
              </a:extLst>
            </xdr:cNvPr>
            <xdr:cNvSpPr txBox="1"/>
          </xdr:nvSpPr>
          <xdr:spPr>
            <a:xfrm>
              <a:off x="1847850" y="49530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34</xdr:col>
      <xdr:colOff>85725</xdr:colOff>
      <xdr:row>19</xdr:row>
      <xdr:rowOff>0</xdr:rowOff>
    </xdr:from>
    <xdr:ext cx="137537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1B10B535-EE28-413D-8D0A-5C450C326531}"/>
                </a:ext>
              </a:extLst>
            </xdr:cNvPr>
            <xdr:cNvSpPr txBox="1"/>
          </xdr:nvSpPr>
          <xdr:spPr>
            <a:xfrm>
              <a:off x="9820275" y="241935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1B10B535-EE28-413D-8D0A-5C450C326531}"/>
                </a:ext>
              </a:extLst>
            </xdr:cNvPr>
            <xdr:cNvSpPr txBox="1"/>
          </xdr:nvSpPr>
          <xdr:spPr>
            <a:xfrm>
              <a:off x="9820275" y="241935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≤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466725</xdr:colOff>
      <xdr:row>36</xdr:row>
      <xdr:rowOff>152400</xdr:rowOff>
    </xdr:from>
    <xdr:ext cx="1519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042282CC-D46B-4881-975E-34560B41EA3C}"/>
                </a:ext>
              </a:extLst>
            </xdr:cNvPr>
            <xdr:cNvSpPr txBox="1"/>
          </xdr:nvSpPr>
          <xdr:spPr>
            <a:xfrm>
              <a:off x="1533525" y="58674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042282CC-D46B-4881-975E-34560B41EA3C}"/>
                </a:ext>
              </a:extLst>
            </xdr:cNvPr>
            <xdr:cNvSpPr txBox="1"/>
          </xdr:nvSpPr>
          <xdr:spPr>
            <a:xfrm>
              <a:off x="1533525" y="58674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235391</xdr:colOff>
      <xdr:row>39</xdr:row>
      <xdr:rowOff>20624</xdr:rowOff>
    </xdr:from>
    <xdr:ext cx="1908792" cy="2275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0" name="CuadroTexto 89">
              <a:extLst>
                <a:ext uri="{FF2B5EF4-FFF2-40B4-BE49-F238E27FC236}">
                  <a16:creationId xmlns:a16="http://schemas.microsoft.com/office/drawing/2014/main" id="{474502B5-F910-4B2A-B1C0-C972617E21DF}"/>
                </a:ext>
              </a:extLst>
            </xdr:cNvPr>
            <xdr:cNvSpPr txBox="1"/>
          </xdr:nvSpPr>
          <xdr:spPr>
            <a:xfrm>
              <a:off x="3511991" y="6278549"/>
              <a:ext cx="1908792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lit/>
                      </m:rP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400" b="0" i="1">
                        <a:latin typeface="Cambria Math" panose="02040503050406030204" pitchFamily="18" charset="0"/>
                      </a:rPr>
                      <m:t>  = 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  <m:sup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p>
                            </m:s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m:rPr>
                                <m:sty m:val="p"/>
                              </m:r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∇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  <m:d>
                              <m:d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0" name="CuadroTexto 89">
              <a:extLst>
                <a:ext uri="{FF2B5EF4-FFF2-40B4-BE49-F238E27FC236}">
                  <a16:creationId xmlns:a16="http://schemas.microsoft.com/office/drawing/2014/main" id="{474502B5-F910-4B2A-B1C0-C972617E21DF}"/>
                </a:ext>
              </a:extLst>
            </xdr:cNvPr>
            <xdr:cNvSpPr txBox="1"/>
          </xdr:nvSpPr>
          <xdr:spPr>
            <a:xfrm>
              <a:off x="3511991" y="6278549"/>
              <a:ext cx="1908792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\ 𝜇^(𝑘+1)   =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[𝜇^𝑘  −𝜃_𝑘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∇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𝐿(𝜇)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]^+ 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321116</xdr:colOff>
      <xdr:row>40</xdr:row>
      <xdr:rowOff>11099</xdr:rowOff>
    </xdr:from>
    <xdr:ext cx="445185" cy="235321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1854ED28-149D-4C82-AD33-9367577F4347}"/>
                </a:ext>
              </a:extLst>
            </xdr:cNvPr>
            <xdr:cNvSpPr txBox="1"/>
          </xdr:nvSpPr>
          <xdr:spPr>
            <a:xfrm>
              <a:off x="1387916" y="6545249"/>
              <a:ext cx="44518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lit/>
                      </m:rP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1854ED28-149D-4C82-AD33-9367577F4347}"/>
                </a:ext>
              </a:extLst>
            </xdr:cNvPr>
            <xdr:cNvSpPr txBox="1"/>
          </xdr:nvSpPr>
          <xdr:spPr>
            <a:xfrm>
              <a:off x="1387916" y="6545249"/>
              <a:ext cx="44518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\ 𝜇</a:t>
              </a:r>
              <a:r>
                <a:rPr lang="es-MX" sz="1400" b="0" i="0">
                  <a:latin typeface="Cambria Math" panose="02040503050406030204" pitchFamily="18" charset="0"/>
                </a:rPr>
                <a:t>_𝑖^(</a:t>
              </a:r>
              <a:r>
                <a:rPr lang="es-CO" sz="1400" b="0" i="0">
                  <a:latin typeface="Cambria Math" panose="02040503050406030204" pitchFamily="18" charset="0"/>
                </a:rPr>
                <a:t>𝑘+1</a:t>
              </a:r>
              <a:r>
                <a:rPr lang="es-MX" sz="1400" b="0" i="0">
                  <a:latin typeface="Cambria Math" panose="02040503050406030204" pitchFamily="18" charset="0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8B9DE210-FC15-4E36-AD84-C06BC70DB631}"/>
                </a:ext>
              </a:extLst>
            </xdr:cNvPr>
            <xdr:cNvSpPr txBox="1"/>
          </xdr:nvSpPr>
          <xdr:spPr>
            <a:xfrm>
              <a:off x="1903535" y="685067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8B9DE210-FC15-4E36-AD84-C06BC70DB631}"/>
                </a:ext>
              </a:extLst>
            </xdr:cNvPr>
            <xdr:cNvSpPr txBox="1"/>
          </xdr:nvSpPr>
          <xdr:spPr>
            <a:xfrm>
              <a:off x="1903535" y="685067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438151</xdr:colOff>
      <xdr:row>42</xdr:row>
      <xdr:rowOff>1</xdr:rowOff>
    </xdr:from>
    <xdr:ext cx="190500" cy="22756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F48DF303-7BBF-46E8-85F9-4C70D5D5C729}"/>
                </a:ext>
              </a:extLst>
            </xdr:cNvPr>
            <xdr:cNvSpPr txBox="1"/>
          </xdr:nvSpPr>
          <xdr:spPr>
            <a:xfrm>
              <a:off x="1504951" y="699135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F48DF303-7BBF-46E8-85F9-4C70D5D5C729}"/>
                </a:ext>
              </a:extLst>
            </xdr:cNvPr>
            <xdr:cNvSpPr txBox="1"/>
          </xdr:nvSpPr>
          <xdr:spPr>
            <a:xfrm>
              <a:off x="1504951" y="699135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𝜇^𝑘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E45F3847-F1C6-4EFA-BB7F-77049129EDEA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E45F3847-F1C6-4EFA-BB7F-77049129EDEA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532B4167-B06C-4BEB-A4DF-D6019C6A8FA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532B4167-B06C-4BEB-A4DF-D6019C6A8FA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9226A881-6F09-4DF9-A2E3-CE11540B0D11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9226A881-6F09-4DF9-A2E3-CE11540B0D11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636F5502-D068-4E33-A940-7CEF9AC1FCF4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636F5502-D068-4E33-A940-7CEF9AC1FCF4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50164596-9DA8-438C-B94E-F5285EF65C9C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50164596-9DA8-438C-B94E-F5285EF65C9C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7A2A671C-F841-4D9D-BF70-0A9812D2B24D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7A2A671C-F841-4D9D-BF70-0A9812D2B24D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1AB391F7-1A56-4081-86D9-F8D72265DC25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1AB391F7-1A56-4081-86D9-F8D72265DC25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B1DA8D18-BE0B-40E8-B0DF-855545BA9FB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B1DA8D18-BE0B-40E8-B0DF-855545BA9FB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1B954ACE-CECD-4FD5-A7C5-F6F3981EF86E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1B954ACE-CECD-4FD5-A7C5-F6F3981EF86E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9AF0AC4A-7BA1-446E-806A-D0A2F56EEC46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9AF0AC4A-7BA1-446E-806A-D0A2F56EEC46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0D383619-4D4A-4B3E-B512-C99548628DE6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0D383619-4D4A-4B3E-B512-C99548628DE6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2CB78FF9-E515-4107-BD72-84313E7E1E9A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2CB78FF9-E515-4107-BD72-84313E7E1E9A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53F7AB54-BF95-4D8C-920E-03C24DEE08E1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53F7AB54-BF95-4D8C-920E-03C24DEE08E1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5C3DAD4D-FE03-4482-970C-A6A8E245331C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5C3DAD4D-FE03-4482-970C-A6A8E245331C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704074E6-9A5A-4D1B-9D9B-01CC6B418E6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704074E6-9A5A-4D1B-9D9B-01CC6B418E6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94C31C32-F734-4AC4-92DC-164761CD7300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94C31C32-F734-4AC4-92DC-164761CD7300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431A835E-A2AC-4DD3-80A4-823B72718985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431A835E-A2AC-4DD3-80A4-823B72718985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93599831-0C44-48C6-B7DA-44E2F3A350A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93599831-0C44-48C6-B7DA-44E2F3A350A7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0E770FE5-CFA1-4D9C-BBDD-0AA2D70D64BD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0E770FE5-CFA1-4D9C-BBDD-0AA2D70D64BD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09C984CA-D5CA-4354-9AF0-B7A9F6FA81B5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09C984CA-D5CA-4354-9AF0-B7A9F6FA81B5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6A650B7C-3F5C-4D08-8E96-7B60B692C5AE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6A650B7C-3F5C-4D08-8E96-7B60B692C5AE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AFB935D8-8B30-4263-BBFA-A9A783E52864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AFB935D8-8B30-4263-BBFA-A9A783E52864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41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93F2EE73-BE18-4943-867A-13BA58D2E451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93F2EE73-BE18-4943-867A-13BA58D2E451}"/>
                </a:ext>
              </a:extLst>
            </xdr:cNvPr>
            <xdr:cNvSpPr txBox="1"/>
          </xdr:nvSpPr>
          <xdr:spPr>
            <a:xfrm>
              <a:off x="1847850" y="68199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B918FAFF-70DB-4345-A962-393191C57181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B918FAFF-70DB-4345-A962-393191C57181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E321795D-BA57-4D4B-A039-4FBA7393C21E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E321795D-BA57-4D4B-A039-4FBA7393C21E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5A94F4F4-4474-4F62-A5A8-C70E336D8E8C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5A94F4F4-4474-4F62-A5A8-C70E336D8E8C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2827CA9B-500D-408C-9900-BD62FDB1D154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2827CA9B-500D-408C-9900-BD62FDB1D154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6BB57099-95B1-4807-BCA0-6571B8F943B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6BB57099-95B1-4807-BCA0-6571B8F943B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286BA9E6-01DD-414C-AFDF-E2CB14F3323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286BA9E6-01DD-414C-AFDF-E2CB14F3323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47FE42E6-C69F-46E4-B066-E282510902E9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47FE42E6-C69F-46E4-B066-E282510902E9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BEA4C06-71D1-4B97-9914-2A69932221E7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BEA4C06-71D1-4B97-9914-2A69932221E7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C25709A8-1109-4346-A07C-48617358B036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C25709A8-1109-4346-A07C-48617358B036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EA908132-1532-4E12-9E43-D57C738A6BB3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EA908132-1532-4E12-9E43-D57C738A6BB3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CD3D042-01A7-42CE-A872-280BB6B7CE1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ACD3D042-01A7-42CE-A872-280BB6B7CE1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538D43CF-FED0-41CB-8E11-BAB038121973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538D43CF-FED0-41CB-8E11-BAB038121973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CC2E44C4-D566-4F2C-8264-F7BD883F4141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CC2E44C4-D566-4F2C-8264-F7BD883F4141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A221BFC1-81FB-420B-8968-47F2F2488545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A221BFC1-81FB-420B-8968-47F2F2488545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5C752B21-CBC0-4A4E-8111-1A82B4FCC6F1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5C752B21-CBC0-4A4E-8111-1A82B4FCC6F1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47F13B64-C017-4B40-91C2-6550FF499E1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47F13B64-C017-4B40-91C2-6550FF499E1F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69077ED1-BD9F-44A1-AF19-2E62392311AD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69077ED1-BD9F-44A1-AF19-2E62392311AD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4E880482-5DAA-4BAA-9A81-E274AD415F72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4E880482-5DAA-4BAA-9A81-E274AD415F72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51764FE3-D52F-4F12-82B5-6F3A765AC250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51764FE3-D52F-4F12-82B5-6F3A765AC250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A72D926D-BA60-4F76-9EA4-D077E4C408A0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A72D926D-BA60-4F76-9EA4-D077E4C408A0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61602ED3-4976-468F-92D2-624DEB4A7D59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61602ED3-4976-468F-92D2-624DEB4A7D59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98988D94-041C-4EBC-A725-DDBAA9829479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98988D94-041C-4EBC-A725-DDBAA9829479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604300CE-9EAE-45C6-ADC3-073AACE81DE7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604300CE-9EAE-45C6-ADC3-073AACE81DE7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74114E33-AE84-4EEE-9D5E-8865B579EDF7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74114E33-AE84-4EEE-9D5E-8865B579EDF7}"/>
                </a:ext>
              </a:extLst>
            </xdr:cNvPr>
            <xdr:cNvSpPr txBox="1"/>
          </xdr:nvSpPr>
          <xdr:spPr>
            <a:xfrm>
              <a:off x="1847850" y="7248525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247650</xdr:colOff>
      <xdr:row>43</xdr:row>
      <xdr:rowOff>152400</xdr:rowOff>
    </xdr:from>
    <xdr:ext cx="1163717" cy="43749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071E791A-D5B7-44AD-9E69-60DBCD6BF054}"/>
                </a:ext>
              </a:extLst>
            </xdr:cNvPr>
            <xdr:cNvSpPr txBox="1"/>
          </xdr:nvSpPr>
          <xdr:spPr>
            <a:xfrm>
              <a:off x="1047750" y="7391400"/>
              <a:ext cx="1163717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d>
                      <m:d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071E791A-D5B7-44AD-9E69-60DBCD6BF054}"/>
                </a:ext>
              </a:extLst>
            </xdr:cNvPr>
            <xdr:cNvSpPr txBox="1"/>
          </xdr:nvSpPr>
          <xdr:spPr>
            <a:xfrm>
              <a:off x="1047750" y="7391400"/>
              <a:ext cx="1163717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𝜃_𝑘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(∑_(𝑗∈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)▒〖𝑎_𝑖𝑗 𝑥_𝑗 〗−𝑦_𝑖 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498222EA-9BBE-4389-A18F-4EF35E74E0F7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498222EA-9BBE-4389-A18F-4EF35E74E0F7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1AB9D190-84E8-445F-90C1-EFF7416EA2D9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1AB9D190-84E8-445F-90C1-EFF7416EA2D9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DE778BDE-EC55-475F-87A4-5AB7763FC4C0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DE778BDE-EC55-475F-87A4-5AB7763FC4C0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8DF87854-84A8-4203-9172-841A2D7A1A26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8DF87854-84A8-4203-9172-841A2D7A1A26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D18B49D3-6F4B-4EC2-804B-6237EC798CAF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D18B49D3-6F4B-4EC2-804B-6237EC798CAF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A7999937-3415-4AD8-8257-6D1CA0BE63F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A7999937-3415-4AD8-8257-6D1CA0BE63F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6535D63C-9F75-4608-823E-0A73D82CA6E6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6535D63C-9F75-4608-823E-0A73D82CA6E6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6D0B71AD-0D55-499C-9A17-25C56CDFA037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6D0B71AD-0D55-499C-9A17-25C56CDFA037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23EFAE15-2B34-4662-B99B-E66EB3D44FB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23EFAE15-2B34-4662-B99B-E66EB3D44FB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EDCE69E5-6104-4D60-8F97-040CF5A193AC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EDCE69E5-6104-4D60-8F97-040CF5A193AC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2" name="CuadroTexto 151">
              <a:extLst>
                <a:ext uri="{FF2B5EF4-FFF2-40B4-BE49-F238E27FC236}">
                  <a16:creationId xmlns:a16="http://schemas.microsoft.com/office/drawing/2014/main" id="{E733A08B-0D04-4D29-B184-E4CB2E5C2A2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2" name="CuadroTexto 151">
              <a:extLst>
                <a:ext uri="{FF2B5EF4-FFF2-40B4-BE49-F238E27FC236}">
                  <a16:creationId xmlns:a16="http://schemas.microsoft.com/office/drawing/2014/main" id="{E733A08B-0D04-4D29-B184-E4CB2E5C2A2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3" name="CuadroTexto 152">
              <a:extLst>
                <a:ext uri="{FF2B5EF4-FFF2-40B4-BE49-F238E27FC236}">
                  <a16:creationId xmlns:a16="http://schemas.microsoft.com/office/drawing/2014/main" id="{85AF0AE1-8AD1-4326-A906-C77467FF97A3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3" name="CuadroTexto 152">
              <a:extLst>
                <a:ext uri="{FF2B5EF4-FFF2-40B4-BE49-F238E27FC236}">
                  <a16:creationId xmlns:a16="http://schemas.microsoft.com/office/drawing/2014/main" id="{85AF0AE1-8AD1-4326-A906-C77467FF97A3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4" name="CuadroTexto 153">
              <a:extLst>
                <a:ext uri="{FF2B5EF4-FFF2-40B4-BE49-F238E27FC236}">
                  <a16:creationId xmlns:a16="http://schemas.microsoft.com/office/drawing/2014/main" id="{6138122E-9403-40C4-AB55-7F9965F5C0B8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4" name="CuadroTexto 153">
              <a:extLst>
                <a:ext uri="{FF2B5EF4-FFF2-40B4-BE49-F238E27FC236}">
                  <a16:creationId xmlns:a16="http://schemas.microsoft.com/office/drawing/2014/main" id="{6138122E-9403-40C4-AB55-7F9965F5C0B8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5" name="CuadroTexto 154">
              <a:extLst>
                <a:ext uri="{FF2B5EF4-FFF2-40B4-BE49-F238E27FC236}">
                  <a16:creationId xmlns:a16="http://schemas.microsoft.com/office/drawing/2014/main" id="{F56ED9FD-A1C8-4170-B7F3-B4438BA7899C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5" name="CuadroTexto 154">
              <a:extLst>
                <a:ext uri="{FF2B5EF4-FFF2-40B4-BE49-F238E27FC236}">
                  <a16:creationId xmlns:a16="http://schemas.microsoft.com/office/drawing/2014/main" id="{F56ED9FD-A1C8-4170-B7F3-B4438BA7899C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6" name="CuadroTexto 155">
              <a:extLst>
                <a:ext uri="{FF2B5EF4-FFF2-40B4-BE49-F238E27FC236}">
                  <a16:creationId xmlns:a16="http://schemas.microsoft.com/office/drawing/2014/main" id="{2DA7921A-3323-4713-B199-1DA132E972E1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6" name="CuadroTexto 155">
              <a:extLst>
                <a:ext uri="{FF2B5EF4-FFF2-40B4-BE49-F238E27FC236}">
                  <a16:creationId xmlns:a16="http://schemas.microsoft.com/office/drawing/2014/main" id="{2DA7921A-3323-4713-B199-1DA132E972E1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7" name="CuadroTexto 156">
              <a:extLst>
                <a:ext uri="{FF2B5EF4-FFF2-40B4-BE49-F238E27FC236}">
                  <a16:creationId xmlns:a16="http://schemas.microsoft.com/office/drawing/2014/main" id="{41B85573-13E2-4735-9256-BF141A4ABF63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7" name="CuadroTexto 156">
              <a:extLst>
                <a:ext uri="{FF2B5EF4-FFF2-40B4-BE49-F238E27FC236}">
                  <a16:creationId xmlns:a16="http://schemas.microsoft.com/office/drawing/2014/main" id="{41B85573-13E2-4735-9256-BF141A4ABF63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8" name="CuadroTexto 157">
              <a:extLst>
                <a:ext uri="{FF2B5EF4-FFF2-40B4-BE49-F238E27FC236}">
                  <a16:creationId xmlns:a16="http://schemas.microsoft.com/office/drawing/2014/main" id="{BD705C8B-C199-4510-BD91-1E76B1AEB1FC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8" name="CuadroTexto 157">
              <a:extLst>
                <a:ext uri="{FF2B5EF4-FFF2-40B4-BE49-F238E27FC236}">
                  <a16:creationId xmlns:a16="http://schemas.microsoft.com/office/drawing/2014/main" id="{BD705C8B-C199-4510-BD91-1E76B1AEB1FC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9" name="CuadroTexto 158">
              <a:extLst>
                <a:ext uri="{FF2B5EF4-FFF2-40B4-BE49-F238E27FC236}">
                  <a16:creationId xmlns:a16="http://schemas.microsoft.com/office/drawing/2014/main" id="{F405E8F8-EA1A-45B9-BE3B-17BF33E09CDF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59" name="CuadroTexto 158">
              <a:extLst>
                <a:ext uri="{FF2B5EF4-FFF2-40B4-BE49-F238E27FC236}">
                  <a16:creationId xmlns:a16="http://schemas.microsoft.com/office/drawing/2014/main" id="{F405E8F8-EA1A-45B9-BE3B-17BF33E09CDF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0" name="CuadroTexto 159">
              <a:extLst>
                <a:ext uri="{FF2B5EF4-FFF2-40B4-BE49-F238E27FC236}">
                  <a16:creationId xmlns:a16="http://schemas.microsoft.com/office/drawing/2014/main" id="{AFC411A1-CAB8-4E0E-8D4F-6EC69172F38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0" name="CuadroTexto 159">
              <a:extLst>
                <a:ext uri="{FF2B5EF4-FFF2-40B4-BE49-F238E27FC236}">
                  <a16:creationId xmlns:a16="http://schemas.microsoft.com/office/drawing/2014/main" id="{AFC411A1-CAB8-4E0E-8D4F-6EC69172F382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1" name="CuadroTexto 160">
              <a:extLst>
                <a:ext uri="{FF2B5EF4-FFF2-40B4-BE49-F238E27FC236}">
                  <a16:creationId xmlns:a16="http://schemas.microsoft.com/office/drawing/2014/main" id="{BA117C8B-DBD8-4730-BBCB-34ADABD2DCFE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1" name="CuadroTexto 160">
              <a:extLst>
                <a:ext uri="{FF2B5EF4-FFF2-40B4-BE49-F238E27FC236}">
                  <a16:creationId xmlns:a16="http://schemas.microsoft.com/office/drawing/2014/main" id="{BA117C8B-DBD8-4730-BBCB-34ADABD2DCFE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2" name="CuadroTexto 161">
              <a:extLst>
                <a:ext uri="{FF2B5EF4-FFF2-40B4-BE49-F238E27FC236}">
                  <a16:creationId xmlns:a16="http://schemas.microsoft.com/office/drawing/2014/main" id="{7FB316EC-4017-42ED-BB90-EFBB726F0154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2" name="CuadroTexto 161">
              <a:extLst>
                <a:ext uri="{FF2B5EF4-FFF2-40B4-BE49-F238E27FC236}">
                  <a16:creationId xmlns:a16="http://schemas.microsoft.com/office/drawing/2014/main" id="{7FB316EC-4017-42ED-BB90-EFBB726F0154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3" name="CuadroTexto 162">
              <a:extLst>
                <a:ext uri="{FF2B5EF4-FFF2-40B4-BE49-F238E27FC236}">
                  <a16:creationId xmlns:a16="http://schemas.microsoft.com/office/drawing/2014/main" id="{D511B432-E22B-4AD2-B37D-84338B55A84A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3" name="CuadroTexto 162">
              <a:extLst>
                <a:ext uri="{FF2B5EF4-FFF2-40B4-BE49-F238E27FC236}">
                  <a16:creationId xmlns:a16="http://schemas.microsoft.com/office/drawing/2014/main" id="{D511B432-E22B-4AD2-B37D-84338B55A84A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1A6F48D8-3830-468A-A694-214B0A9AC56D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 xmlns="">
        <xdr:sp macro="" textlink="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1A6F48D8-3830-468A-A694-214B0A9AC56D}"/>
                </a:ext>
              </a:extLst>
            </xdr:cNvPr>
            <xdr:cNvSpPr txBox="1"/>
          </xdr:nvSpPr>
          <xdr:spPr>
            <a:xfrm>
              <a:off x="2247900" y="72390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94C1490-E6E7-E048-A9C2-12A56632D54F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C94C1490-E6E7-E048-A9C2-12A56632D54F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BC8A70D-0E2F-4546-A55E-EADBD172E52F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EBC8A70D-0E2F-4546-A55E-EADBD172E52F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92F57D61-D276-E442-A028-9596F7E455CB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92F57D61-D276-E442-A028-9596F7E455CB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F7CEC56-9815-EA4E-8BB4-F5FD0359E768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2F7CEC56-9815-EA4E-8BB4-F5FD0359E768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329555D2-E659-FF4E-8DBC-31AFA5388BDB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329555D2-E659-FF4E-8DBC-31AFA5388BDB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DA1317C-E8B5-A94C-99BD-9CC25EDA2296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5DA1317C-E8B5-A94C-99BD-9CC25EDA2296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8DFCCB6-51EE-5C46-8040-7B3979D7ADC5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38DFCCB6-51EE-5C46-8040-7B3979D7ADC5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93C7DB0-7D70-0642-9191-484D11309269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C93C7DB0-7D70-0642-9191-484D11309269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B152DCD7-1D18-2C4C-AC34-7665FC4D9AD9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B152DCD7-1D18-2C4C-AC34-7665FC4D9AD9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098764F-BB33-554A-A22D-085AE4A8F975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2098764F-BB33-554A-A22D-085AE4A8F975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0A68EB-5FFD-E048-9A2A-75CCBAFA3676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2C0A68EB-5FFD-E048-9A2A-75CCBAFA3676}"/>
                </a:ext>
              </a:extLst>
            </xdr:cNvPr>
            <xdr:cNvSpPr txBox="1"/>
          </xdr:nvSpPr>
          <xdr:spPr>
            <a:xfrm>
              <a:off x="256424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74FAF59-377F-1043-A822-6FFD648059C8}"/>
                </a:ext>
              </a:extLst>
            </xdr:cNvPr>
            <xdr:cNvSpPr txBox="1"/>
          </xdr:nvSpPr>
          <xdr:spPr>
            <a:xfrm>
              <a:off x="2843912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74FAF59-377F-1043-A822-6FFD648059C8}"/>
                </a:ext>
              </a:extLst>
            </xdr:cNvPr>
            <xdr:cNvSpPr txBox="1"/>
          </xdr:nvSpPr>
          <xdr:spPr>
            <a:xfrm>
              <a:off x="2843912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8E44C14D-6514-7B44-A97E-EE394E9BC3A0}"/>
                </a:ext>
              </a:extLst>
            </xdr:cNvPr>
            <xdr:cNvSpPr txBox="1"/>
          </xdr:nvSpPr>
          <xdr:spPr>
            <a:xfrm>
              <a:off x="312357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8E44C14D-6514-7B44-A97E-EE394E9BC3A0}"/>
                </a:ext>
              </a:extLst>
            </xdr:cNvPr>
            <xdr:cNvSpPr txBox="1"/>
          </xdr:nvSpPr>
          <xdr:spPr>
            <a:xfrm>
              <a:off x="312357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5BF1301-09E9-A340-B2F5-28839BEEFAC1}"/>
                </a:ext>
              </a:extLst>
            </xdr:cNvPr>
            <xdr:cNvSpPr txBox="1"/>
          </xdr:nvSpPr>
          <xdr:spPr>
            <a:xfrm>
              <a:off x="340323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05BF1301-09E9-A340-B2F5-28839BEEFAC1}"/>
                </a:ext>
              </a:extLst>
            </xdr:cNvPr>
            <xdr:cNvSpPr txBox="1"/>
          </xdr:nvSpPr>
          <xdr:spPr>
            <a:xfrm>
              <a:off x="340323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EAD60005-858B-9040-8434-254CBF24E5C8}"/>
                </a:ext>
              </a:extLst>
            </xdr:cNvPr>
            <xdr:cNvSpPr txBox="1"/>
          </xdr:nvSpPr>
          <xdr:spPr>
            <a:xfrm>
              <a:off x="368290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EAD60005-858B-9040-8434-254CBF24E5C8}"/>
                </a:ext>
              </a:extLst>
            </xdr:cNvPr>
            <xdr:cNvSpPr txBox="1"/>
          </xdr:nvSpPr>
          <xdr:spPr>
            <a:xfrm>
              <a:off x="368290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3ADB189-F0F7-4745-BED3-CC9D79613955}"/>
                </a:ext>
              </a:extLst>
            </xdr:cNvPr>
            <xdr:cNvSpPr txBox="1"/>
          </xdr:nvSpPr>
          <xdr:spPr>
            <a:xfrm>
              <a:off x="396256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03ADB189-F0F7-4745-BED3-CC9D79613955}"/>
                </a:ext>
              </a:extLst>
            </xdr:cNvPr>
            <xdr:cNvSpPr txBox="1"/>
          </xdr:nvSpPr>
          <xdr:spPr>
            <a:xfrm>
              <a:off x="396256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F67015A1-16A3-4947-89C2-2D8598DD3C28}"/>
                </a:ext>
              </a:extLst>
            </xdr:cNvPr>
            <xdr:cNvSpPr txBox="1"/>
          </xdr:nvSpPr>
          <xdr:spPr>
            <a:xfrm>
              <a:off x="424222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F67015A1-16A3-4947-89C2-2D8598DD3C28}"/>
                </a:ext>
              </a:extLst>
            </xdr:cNvPr>
            <xdr:cNvSpPr txBox="1"/>
          </xdr:nvSpPr>
          <xdr:spPr>
            <a:xfrm>
              <a:off x="424222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71A3769F-29F4-CB47-B669-BB8BFE29749B}"/>
                </a:ext>
              </a:extLst>
            </xdr:cNvPr>
            <xdr:cNvSpPr txBox="1"/>
          </xdr:nvSpPr>
          <xdr:spPr>
            <a:xfrm>
              <a:off x="452189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71A3769F-29F4-CB47-B669-BB8BFE29749B}"/>
                </a:ext>
              </a:extLst>
            </xdr:cNvPr>
            <xdr:cNvSpPr txBox="1"/>
          </xdr:nvSpPr>
          <xdr:spPr>
            <a:xfrm>
              <a:off x="452189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5D8BA0AB-0263-B04C-96ED-04E5DFB20F30}"/>
                </a:ext>
              </a:extLst>
            </xdr:cNvPr>
            <xdr:cNvSpPr txBox="1"/>
          </xdr:nvSpPr>
          <xdr:spPr>
            <a:xfrm>
              <a:off x="4801554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5D8BA0AB-0263-B04C-96ED-04E5DFB20F30}"/>
                </a:ext>
              </a:extLst>
            </xdr:cNvPr>
            <xdr:cNvSpPr txBox="1"/>
          </xdr:nvSpPr>
          <xdr:spPr>
            <a:xfrm>
              <a:off x="4801554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C9B56DAA-A789-8F46-9DD1-C384EFDB0CB2}"/>
                </a:ext>
              </a:extLst>
            </xdr:cNvPr>
            <xdr:cNvSpPr txBox="1"/>
          </xdr:nvSpPr>
          <xdr:spPr>
            <a:xfrm>
              <a:off x="5081217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C9B56DAA-A789-8F46-9DD1-C384EFDB0CB2}"/>
                </a:ext>
              </a:extLst>
            </xdr:cNvPr>
            <xdr:cNvSpPr txBox="1"/>
          </xdr:nvSpPr>
          <xdr:spPr>
            <a:xfrm>
              <a:off x="5081217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6AB549AA-DB66-244A-9768-7500B5056911}"/>
                </a:ext>
              </a:extLst>
            </xdr:cNvPr>
            <xdr:cNvSpPr txBox="1"/>
          </xdr:nvSpPr>
          <xdr:spPr>
            <a:xfrm>
              <a:off x="536088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6AB549AA-DB66-244A-9768-7500B5056911}"/>
                </a:ext>
              </a:extLst>
            </xdr:cNvPr>
            <xdr:cNvSpPr txBox="1"/>
          </xdr:nvSpPr>
          <xdr:spPr>
            <a:xfrm>
              <a:off x="536088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A8E4BFCF-F702-0A45-89B7-EA46506168C6}"/>
                </a:ext>
              </a:extLst>
            </xdr:cNvPr>
            <xdr:cNvSpPr txBox="1"/>
          </xdr:nvSpPr>
          <xdr:spPr>
            <a:xfrm>
              <a:off x="2843912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A8E4BFCF-F702-0A45-89B7-EA46506168C6}"/>
                </a:ext>
              </a:extLst>
            </xdr:cNvPr>
            <xdr:cNvSpPr txBox="1"/>
          </xdr:nvSpPr>
          <xdr:spPr>
            <a:xfrm>
              <a:off x="2843912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7C72B6B-EC66-824F-B962-07D683DA94BD}"/>
                </a:ext>
              </a:extLst>
            </xdr:cNvPr>
            <xdr:cNvSpPr txBox="1"/>
          </xdr:nvSpPr>
          <xdr:spPr>
            <a:xfrm>
              <a:off x="312357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07C72B6B-EC66-824F-B962-07D683DA94BD}"/>
                </a:ext>
              </a:extLst>
            </xdr:cNvPr>
            <xdr:cNvSpPr txBox="1"/>
          </xdr:nvSpPr>
          <xdr:spPr>
            <a:xfrm>
              <a:off x="312357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2767065-E858-514B-A107-E46803225DAA}"/>
                </a:ext>
              </a:extLst>
            </xdr:cNvPr>
            <xdr:cNvSpPr txBox="1"/>
          </xdr:nvSpPr>
          <xdr:spPr>
            <a:xfrm>
              <a:off x="340323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2767065-E858-514B-A107-E46803225DAA}"/>
                </a:ext>
              </a:extLst>
            </xdr:cNvPr>
            <xdr:cNvSpPr txBox="1"/>
          </xdr:nvSpPr>
          <xdr:spPr>
            <a:xfrm>
              <a:off x="340323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4B06F181-EB37-1E4F-B638-A558E6EE24B4}"/>
                </a:ext>
              </a:extLst>
            </xdr:cNvPr>
            <xdr:cNvSpPr txBox="1"/>
          </xdr:nvSpPr>
          <xdr:spPr>
            <a:xfrm>
              <a:off x="368290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4B06F181-EB37-1E4F-B638-A558E6EE24B4}"/>
                </a:ext>
              </a:extLst>
            </xdr:cNvPr>
            <xdr:cNvSpPr txBox="1"/>
          </xdr:nvSpPr>
          <xdr:spPr>
            <a:xfrm>
              <a:off x="368290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E552ABC-209E-564A-8F1D-3347ADF39ECB}"/>
                </a:ext>
              </a:extLst>
            </xdr:cNvPr>
            <xdr:cNvSpPr txBox="1"/>
          </xdr:nvSpPr>
          <xdr:spPr>
            <a:xfrm>
              <a:off x="396256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CE552ABC-209E-564A-8F1D-3347ADF39ECB}"/>
                </a:ext>
              </a:extLst>
            </xdr:cNvPr>
            <xdr:cNvSpPr txBox="1"/>
          </xdr:nvSpPr>
          <xdr:spPr>
            <a:xfrm>
              <a:off x="3962565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A87A589-8326-7246-8BE0-2FFDA1365E4D}"/>
                </a:ext>
              </a:extLst>
            </xdr:cNvPr>
            <xdr:cNvSpPr txBox="1"/>
          </xdr:nvSpPr>
          <xdr:spPr>
            <a:xfrm>
              <a:off x="424222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5A87A589-8326-7246-8BE0-2FFDA1365E4D}"/>
                </a:ext>
              </a:extLst>
            </xdr:cNvPr>
            <xdr:cNvSpPr txBox="1"/>
          </xdr:nvSpPr>
          <xdr:spPr>
            <a:xfrm>
              <a:off x="4242228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8D5A6A1A-9CE6-D343-BB53-42BE2B9D5EE3}"/>
                </a:ext>
              </a:extLst>
            </xdr:cNvPr>
            <xdr:cNvSpPr txBox="1"/>
          </xdr:nvSpPr>
          <xdr:spPr>
            <a:xfrm>
              <a:off x="452189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8D5A6A1A-9CE6-D343-BB53-42BE2B9D5EE3}"/>
                </a:ext>
              </a:extLst>
            </xdr:cNvPr>
            <xdr:cNvSpPr txBox="1"/>
          </xdr:nvSpPr>
          <xdr:spPr>
            <a:xfrm>
              <a:off x="452189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FDCF56C0-8752-5048-B4C1-92DD5829EF82}"/>
                </a:ext>
              </a:extLst>
            </xdr:cNvPr>
            <xdr:cNvSpPr txBox="1"/>
          </xdr:nvSpPr>
          <xdr:spPr>
            <a:xfrm>
              <a:off x="4801554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FDCF56C0-8752-5048-B4C1-92DD5829EF82}"/>
                </a:ext>
              </a:extLst>
            </xdr:cNvPr>
            <xdr:cNvSpPr txBox="1"/>
          </xdr:nvSpPr>
          <xdr:spPr>
            <a:xfrm>
              <a:off x="4801554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DABF6BCF-2280-0A47-89E3-58AA28DE0D80}"/>
                </a:ext>
              </a:extLst>
            </xdr:cNvPr>
            <xdr:cNvSpPr txBox="1"/>
          </xdr:nvSpPr>
          <xdr:spPr>
            <a:xfrm>
              <a:off x="5081217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DABF6BCF-2280-0A47-89E3-58AA28DE0D80}"/>
                </a:ext>
              </a:extLst>
            </xdr:cNvPr>
            <xdr:cNvSpPr txBox="1"/>
          </xdr:nvSpPr>
          <xdr:spPr>
            <a:xfrm>
              <a:off x="5081217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F76138EE-C05E-CF47-B2F8-3F36A082D822}"/>
                </a:ext>
              </a:extLst>
            </xdr:cNvPr>
            <xdr:cNvSpPr txBox="1"/>
          </xdr:nvSpPr>
          <xdr:spPr>
            <a:xfrm>
              <a:off x="536088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F76138EE-C05E-CF47-B2F8-3F36A082D822}"/>
                </a:ext>
              </a:extLst>
            </xdr:cNvPr>
            <xdr:cNvSpPr txBox="1"/>
          </xdr:nvSpPr>
          <xdr:spPr>
            <a:xfrm>
              <a:off x="5360881" y="7573938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F06CDC6E-3074-4E40-BD70-CBE7E75863F4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F06CDC6E-3074-4E40-BD70-CBE7E75863F4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01831577-0710-FF4C-B7BC-C7089DD73BE2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01831577-0710-FF4C-B7BC-C7089DD73BE2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EA33545A-8541-6C4F-867A-BC1CD1CF5E72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EA33545A-8541-6C4F-867A-BC1CD1CF5E72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0D6F6FD1-9CEB-D046-A598-F723AB9541E4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0D6F6FD1-9CEB-D046-A598-F723AB9541E4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E0B9DF0B-F91D-E143-9A0A-833A1D828C54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E0B9DF0B-F91D-E143-9A0A-833A1D828C54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EFD715C9-6048-6D42-8F27-54BFC3538B37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EFD715C9-6048-6D42-8F27-54BFC3538B37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15C46576-5A6A-9F4A-820E-F02E71F873C5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15C46576-5A6A-9F4A-820E-F02E71F873C5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ABB87644-AD79-8740-AFDE-4A01EA690D37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ABB87644-AD79-8740-AFDE-4A01EA690D37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5E60A09C-1994-7B46-9AB7-A8205F17A24C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5E60A09C-1994-7B46-9AB7-A8205F17A24C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D5D9842C-978F-1540-935B-AB2FC7ABB6C7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D5D9842C-978F-1540-935B-AB2FC7ABB6C7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70265AC0-E1A8-0841-B8D1-8C018C13FE6A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70265AC0-E1A8-0841-B8D1-8C018C13FE6A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67E39087-FB24-CC49-874C-F4E8C7A1141F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67E39087-FB24-CC49-874C-F4E8C7A1141F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94C4D398-42D3-0647-BC2B-41C886337153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94C4D398-42D3-0647-BC2B-41C886337153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4FA6A900-2BDA-FC4A-A93D-9F1682BF9866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4FA6A900-2BDA-FC4A-A93D-9F1682BF9866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C6D7E191-B781-B143-8571-E51F5A2ED61D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C6D7E191-B781-B143-8571-E51F5A2ED61D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8AA494CF-7632-BF4D-98D8-1B9024AAD9EB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8AA494CF-7632-BF4D-98D8-1B9024AAD9EB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313D8CB8-8A4C-CB4F-96DF-51EC3AD0BF75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313D8CB8-8A4C-CB4F-96DF-51EC3AD0BF75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AB3376C0-4C2C-4E48-8F98-12A4ED2F2E2D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AB3376C0-4C2C-4E48-8F98-12A4ED2F2E2D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1B88B551-E7A3-7A48-B55B-62D644D169A9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1B88B551-E7A3-7A48-B55B-62D644D169A9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1EB8ACD9-602D-944B-AC9E-14ACEE0BFD5C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1EB8ACD9-602D-944B-AC9E-14ACEE0BFD5C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173FB273-CCEF-EA4C-8921-3F1CAE5C8EC0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173FB273-CCEF-EA4C-8921-3F1CAE5C8EC0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43A7D9B0-0797-3545-92E7-E2AF3EA187D5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43A7D9B0-0797-3545-92E7-E2AF3EA187D5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0" name="CuadroTexto 189">
              <a:extLst>
                <a:ext uri="{FF2B5EF4-FFF2-40B4-BE49-F238E27FC236}">
                  <a16:creationId xmlns:a16="http://schemas.microsoft.com/office/drawing/2014/main" id="{4878AABA-DE14-9E47-81E9-CF2BB6BA0949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0" name="CuadroTexto 189">
              <a:extLst>
                <a:ext uri="{FF2B5EF4-FFF2-40B4-BE49-F238E27FC236}">
                  <a16:creationId xmlns:a16="http://schemas.microsoft.com/office/drawing/2014/main" id="{4878AABA-DE14-9E47-81E9-CF2BB6BA0949}"/>
                </a:ext>
              </a:extLst>
            </xdr:cNvPr>
            <xdr:cNvSpPr txBox="1"/>
          </xdr:nvSpPr>
          <xdr:spPr>
            <a:xfrm>
              <a:off x="2560864" y="7968343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466725</xdr:colOff>
      <xdr:row>26</xdr:row>
      <xdr:rowOff>152400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F979AA8-5B70-3B4F-86B6-E7C1A21E57C6}"/>
                </a:ext>
              </a:extLst>
            </xdr:cNvPr>
            <xdr:cNvSpPr txBox="1"/>
          </xdr:nvSpPr>
          <xdr:spPr>
            <a:xfrm>
              <a:off x="1685925" y="48768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AF979AA8-5B70-3B4F-86B6-E7C1A21E57C6}"/>
                </a:ext>
              </a:extLst>
            </xdr:cNvPr>
            <xdr:cNvSpPr txBox="1"/>
          </xdr:nvSpPr>
          <xdr:spPr>
            <a:xfrm>
              <a:off x="1685925" y="48768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30</xdr:col>
      <xdr:colOff>85725</xdr:colOff>
      <xdr:row>17</xdr:row>
      <xdr:rowOff>57150</xdr:rowOff>
    </xdr:from>
    <xdr:ext cx="150811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58E75EE-727D-3342-854E-EBE87E1BDBB8}"/>
                </a:ext>
              </a:extLst>
            </xdr:cNvPr>
            <xdr:cNvSpPr txBox="1"/>
          </xdr:nvSpPr>
          <xdr:spPr>
            <a:xfrm>
              <a:off x="9598025" y="3194050"/>
              <a:ext cx="15081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A58E75EE-727D-3342-854E-EBE87E1BDBB8}"/>
                </a:ext>
              </a:extLst>
            </xdr:cNvPr>
            <xdr:cNvSpPr txBox="1"/>
          </xdr:nvSpPr>
          <xdr:spPr>
            <a:xfrm>
              <a:off x="9598025" y="3194050"/>
              <a:ext cx="15081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𝑥_𝑗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361950</xdr:colOff>
      <xdr:row>13</xdr:row>
      <xdr:rowOff>8164</xdr:rowOff>
    </xdr:from>
    <xdr:ext cx="36421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F410FBB-08B4-924A-9AA1-6DDC726A2DC3}"/>
                </a:ext>
              </a:extLst>
            </xdr:cNvPr>
            <xdr:cNvSpPr txBox="1"/>
          </xdr:nvSpPr>
          <xdr:spPr>
            <a:xfrm>
              <a:off x="11233150" y="2383064"/>
              <a:ext cx="36421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𝐿</m:t>
                    </m:r>
                    <m:d>
                      <m:d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6F410FBB-08B4-924A-9AA1-6DDC726A2DC3}"/>
                </a:ext>
              </a:extLst>
            </xdr:cNvPr>
            <xdr:cNvSpPr txBox="1"/>
          </xdr:nvSpPr>
          <xdr:spPr>
            <a:xfrm>
              <a:off x="11233150" y="2383064"/>
              <a:ext cx="36421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𝐿(𝜇)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33</xdr:col>
      <xdr:colOff>457200</xdr:colOff>
      <xdr:row>13</xdr:row>
      <xdr:rowOff>199197</xdr:rowOff>
    </xdr:from>
    <xdr:ext cx="14908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28E8E56-3D0C-2841-9E49-52286218E10B}"/>
                </a:ext>
              </a:extLst>
            </xdr:cNvPr>
            <xdr:cNvSpPr txBox="1"/>
          </xdr:nvSpPr>
          <xdr:spPr>
            <a:xfrm>
              <a:off x="11328400" y="2574097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228E8E56-3D0C-2841-9E49-52286218E10B}"/>
                </a:ext>
              </a:extLst>
            </xdr:cNvPr>
            <xdr:cNvSpPr txBox="1"/>
          </xdr:nvSpPr>
          <xdr:spPr>
            <a:xfrm>
              <a:off x="11328400" y="2574097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𝑧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438151</xdr:colOff>
      <xdr:row>13</xdr:row>
      <xdr:rowOff>1</xdr:rowOff>
    </xdr:from>
    <xdr:ext cx="190500" cy="227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5BA5DE18-011A-D341-980A-CD9C0DD67A31}"/>
                </a:ext>
              </a:extLst>
            </xdr:cNvPr>
            <xdr:cNvSpPr txBox="1"/>
          </xdr:nvSpPr>
          <xdr:spPr>
            <a:xfrm>
              <a:off x="1657351" y="23749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5BA5DE18-011A-D341-980A-CD9C0DD67A31}"/>
                </a:ext>
              </a:extLst>
            </xdr:cNvPr>
            <xdr:cNvSpPr txBox="1"/>
          </xdr:nvSpPr>
          <xdr:spPr>
            <a:xfrm>
              <a:off x="1657351" y="23749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𝜇^𝑘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27</xdr:row>
      <xdr:rowOff>171450</xdr:rowOff>
    </xdr:from>
    <xdr:ext cx="4499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32AA480-2138-7847-8102-F2F7BC9831D6}"/>
                </a:ext>
              </a:extLst>
            </xdr:cNvPr>
            <xdr:cNvSpPr txBox="1"/>
          </xdr:nvSpPr>
          <xdr:spPr>
            <a:xfrm>
              <a:off x="1543050" y="5022850"/>
              <a:ext cx="4499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632AA480-2138-7847-8102-F2F7BC9831D6}"/>
                </a:ext>
              </a:extLst>
            </xdr:cNvPr>
            <xdr:cNvSpPr txBox="1"/>
          </xdr:nvSpPr>
          <xdr:spPr>
            <a:xfrm>
              <a:off x="1543050" y="5022850"/>
              <a:ext cx="4499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𝑑_𝑖−𝜇_𝑖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31</xdr:col>
      <xdr:colOff>28575</xdr:colOff>
      <xdr:row>16</xdr:row>
      <xdr:rowOff>152400</xdr:rowOff>
    </xdr:from>
    <xdr:ext cx="517321" cy="4107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4450C5C-D4F6-514A-8256-E1D357C88187}"/>
                </a:ext>
              </a:extLst>
            </xdr:cNvPr>
            <xdr:cNvSpPr txBox="1"/>
          </xdr:nvSpPr>
          <xdr:spPr>
            <a:xfrm>
              <a:off x="9947275" y="3111500"/>
              <a:ext cx="517321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</m:t>
                            </m:r>
                          </m:sub>
                        </m:sSub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D4450C5C-D4F6-514A-8256-E1D357C88187}"/>
                </a:ext>
              </a:extLst>
            </xdr:cNvPr>
            <xdr:cNvSpPr txBox="1"/>
          </xdr:nvSpPr>
          <xdr:spPr>
            <a:xfrm>
              <a:off x="9947275" y="3111500"/>
              <a:ext cx="517321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∑_(𝑖∈𝐶)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▒〖𝑎_𝑖𝑗 𝜇_𝑖 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400050</xdr:colOff>
      <xdr:row>11</xdr:row>
      <xdr:rowOff>314325</xdr:rowOff>
    </xdr:from>
    <xdr:ext cx="1774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EF5B3C8-EEFB-EA48-8B4A-E7BB64165B1A}"/>
                </a:ext>
              </a:extLst>
            </xdr:cNvPr>
            <xdr:cNvSpPr txBox="1"/>
          </xdr:nvSpPr>
          <xdr:spPr>
            <a:xfrm>
              <a:off x="11271250" y="2181225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0EF5B3C8-EEFB-EA48-8B4A-E7BB64165B1A}"/>
                </a:ext>
              </a:extLst>
            </xdr:cNvPr>
            <xdr:cNvSpPr txBox="1"/>
          </xdr:nvSpPr>
          <xdr:spPr>
            <a:xfrm>
              <a:off x="11271250" y="2181225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𝜃_𝑘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238125</xdr:colOff>
      <xdr:row>30</xdr:row>
      <xdr:rowOff>190500</xdr:rowOff>
    </xdr:from>
    <xdr:ext cx="539058" cy="4299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F20710C-DDEE-9045-A7A0-A29C30BE5565}"/>
                </a:ext>
              </a:extLst>
            </xdr:cNvPr>
            <xdr:cNvSpPr txBox="1"/>
          </xdr:nvSpPr>
          <xdr:spPr>
            <a:xfrm>
              <a:off x="1457325" y="5524500"/>
              <a:ext cx="539058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</m:t>
                            </m:r>
                          </m:sub>
                        </m:sSub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4F20710C-DDEE-9045-A7A0-A29C30BE5565}"/>
                </a:ext>
              </a:extLst>
            </xdr:cNvPr>
            <xdr:cNvSpPr txBox="1"/>
          </xdr:nvSpPr>
          <xdr:spPr>
            <a:xfrm>
              <a:off x="1457325" y="5524500"/>
              <a:ext cx="539058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∑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MX" sz="1100" b="0" i="0">
                  <a:latin typeface="Cambria Math" panose="02040503050406030204" pitchFamily="18" charset="0"/>
                </a:rPr>
                <a:t>(𝑗∈</a:t>
              </a:r>
              <a:r>
                <a:rPr lang="es-CO" sz="1100" b="0" i="0">
                  <a:latin typeface="Cambria Math" panose="02040503050406030204" pitchFamily="18" charset="0"/>
                </a:rPr>
                <a:t>𝐷</a:t>
              </a:r>
              <a:r>
                <a:rPr lang="es-MX" sz="1100" b="0" i="0">
                  <a:latin typeface="Cambria Math" panose="02040503050406030204" pitchFamily="18" charset="0"/>
                </a:rPr>
                <a:t>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▒〖𝑎_𝑖𝑗 𝑥_𝑗 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523875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7ED559E-077C-504A-B6EC-3E16B0E16A0A}"/>
                </a:ext>
              </a:extLst>
            </xdr:cNvPr>
            <xdr:cNvSpPr txBox="1"/>
          </xdr:nvSpPr>
          <xdr:spPr>
            <a:xfrm>
              <a:off x="1743075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27ED559E-077C-504A-B6EC-3E16B0E16A0A}"/>
                </a:ext>
              </a:extLst>
            </xdr:cNvPr>
            <xdr:cNvSpPr txBox="1"/>
          </xdr:nvSpPr>
          <xdr:spPr>
            <a:xfrm>
              <a:off x="1743075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A5750EC-5648-CC4A-9E3C-6FD9290EE916}"/>
                </a:ext>
              </a:extLst>
            </xdr:cNvPr>
            <xdr:cNvSpPr txBox="1"/>
          </xdr:nvSpPr>
          <xdr:spPr>
            <a:xfrm>
              <a:off x="2559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8A5750EC-5648-CC4A-9E3C-6FD9290EE916}"/>
                </a:ext>
              </a:extLst>
            </xdr:cNvPr>
            <xdr:cNvSpPr txBox="1"/>
          </xdr:nvSpPr>
          <xdr:spPr>
            <a:xfrm>
              <a:off x="2559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9A9A2B33-1C51-7743-B0D7-3A301A3721C9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9A9A2B33-1C51-7743-B0D7-3A301A3721C9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8BAE279-49FE-834B-81C1-C9DDEA7192EE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D8BAE279-49FE-834B-81C1-C9DDEA7192EE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E9B8114-F0A3-594E-AB2A-DFBF3EE22CAF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AE9B8114-F0A3-594E-AB2A-DFBF3EE22CAF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DE8809A-3A70-1D4D-B587-E49A82470B49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ADE8809A-3A70-1D4D-B587-E49A82470B49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4A532AEF-8569-3547-B226-3E58677089B1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4A532AEF-8569-3547-B226-3E58677089B1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43D34581-B5AD-DB41-A3AF-713BAEDAE86F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43D34581-B5AD-DB41-A3AF-713BAEDAE86F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157F717-9B70-6949-8B08-3E9B53CE641F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0157F717-9B70-6949-8B08-3E9B53CE641F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D02CBFC-2F79-6F45-872F-6AEFB704BA9A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FD02CBFC-2F79-6F45-872F-6AEFB704BA9A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C4BB7229-2788-B84F-81A5-CDF84C9318DA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C4BB7229-2788-B84F-81A5-CDF84C9318DA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756C916-58DC-904D-9592-2908B457E8A4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7756C916-58DC-904D-9592-2908B457E8A4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E15A210D-10CF-AF43-BACA-2B9DC12D59BF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E15A210D-10CF-AF43-BACA-2B9DC12D59BF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17E7D60-76AD-EC49-98F5-02D6AB3251C2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817E7D60-76AD-EC49-98F5-02D6AB3251C2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609CFA5-703A-D549-A318-C23AC05A91A8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F609CFA5-703A-D549-A318-C23AC05A91A8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5EEDEDB-BD65-A445-B182-D1021E1B69CD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E5EEDEDB-BD65-A445-B182-D1021E1B69CD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9F001383-810B-C74A-9531-764B43C8F6B7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9F001383-810B-C74A-9531-764B43C8F6B7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74E8317D-74F1-A048-9DBB-49E9CC1CF6ED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74E8317D-74F1-A048-9DBB-49E9CC1CF6ED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AD7E0EA-712E-8549-ADC1-88B54D26D191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4AD7E0EA-712E-8549-ADC1-88B54D26D191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FA19D305-E6D9-984B-8C41-172716C470E1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FA19D305-E6D9-984B-8C41-172716C470E1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4176492-3EA7-7846-8D3E-51A0FD3C1A3E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64176492-3EA7-7846-8D3E-51A0FD3C1A3E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D485D69-AC9F-A24A-9CC5-8E655F7F6706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FD485D69-AC9F-A24A-9CC5-8E655F7F6706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6CE9DDE8-FFBE-6640-B9C2-7E3F66385F76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6CE9DDE8-FFBE-6640-B9C2-7E3F66385F76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2F75C566-2E8A-BA45-A04F-55C558D8859C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2F75C566-2E8A-BA45-A04F-55C558D8859C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C420DA9-73E9-8A48-AB5E-B14B25C10FF3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C420DA9-73E9-8A48-AB5E-B14B25C10FF3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504825</xdr:colOff>
      <xdr:row>32</xdr:row>
      <xdr:rowOff>142875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FA470BB9-B577-F040-BAD1-246352444B52}"/>
                </a:ext>
              </a:extLst>
            </xdr:cNvPr>
            <xdr:cNvSpPr txBox="1"/>
          </xdr:nvSpPr>
          <xdr:spPr>
            <a:xfrm>
              <a:off x="1724025" y="6099175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FA470BB9-B577-F040-BAD1-246352444B52}"/>
                </a:ext>
              </a:extLst>
            </xdr:cNvPr>
            <xdr:cNvSpPr txBox="1"/>
          </xdr:nvSpPr>
          <xdr:spPr>
            <a:xfrm>
              <a:off x="1724025" y="6099175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AADA1A7D-0D93-B843-8D77-CAE8A2B8F396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AADA1A7D-0D93-B843-8D77-CAE8A2B8F396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AE16CF80-FE35-E742-A62C-512E818DF1B7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AE16CF80-FE35-E742-A62C-512E818DF1B7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DC58BE4-2B05-D64D-B82B-3ED07441B0AD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3DC58BE4-2B05-D64D-B82B-3ED07441B0AD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54E54946-4731-DF44-B141-F3BB3AD569A2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54E54946-4731-DF44-B141-F3BB3AD569A2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72A3AED-BEAC-3940-9D53-187BD2C52A01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B72A3AED-BEAC-3940-9D53-187BD2C52A01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6D61EDD-20AC-B240-8F34-C6127CB3D5A7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76D61EDD-20AC-B240-8F34-C6127CB3D5A7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E4D28D98-E6DC-2C45-82BC-1AAFE693CD8C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E4D28D98-E6DC-2C45-82BC-1AAFE693CD8C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2FB0C67B-00BB-FC40-BBCD-D0F0518B8D96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2FB0C67B-00BB-FC40-BBCD-D0F0518B8D96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685DB721-BA8A-534D-A6D0-B37732CDE30B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685DB721-BA8A-534D-A6D0-B37732CDE30B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2AC597B3-8B14-A84E-A1F8-8FDE989E37AE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2AC597B3-8B14-A84E-A1F8-8FDE989E37AE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D74D6DA7-D7F3-A74B-916A-F31784409F54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D74D6DA7-D7F3-A74B-916A-F31784409F54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47837FB0-086C-8F44-B0AE-9D5E2538F4B4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47837FB0-086C-8F44-B0AE-9D5E2538F4B4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BF8E0126-8275-EB4D-90FD-49A4C1F8D5A4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BF8E0126-8275-EB4D-90FD-49A4C1F8D5A4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D00C5657-3373-FD4E-9C82-0BAABE462964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D00C5657-3373-FD4E-9C82-0BAABE462964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9371BB17-4D13-224E-A2DA-5B463DB27E11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9371BB17-4D13-224E-A2DA-5B463DB27E11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DA009E91-CF94-A14E-8FA7-E2458732F4B9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DA009E91-CF94-A14E-8FA7-E2458732F4B9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56E45F8-9BDB-DA4E-99E3-2A1E4E8E3CB1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F56E45F8-9BDB-DA4E-99E3-2A1E4E8E3CB1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94A5F44-5070-D044-AC38-653AE3AE657C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E94A5F44-5070-D044-AC38-653AE3AE657C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D840C4-B55F-F94E-B227-DA797B9B515C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82D840C4-B55F-F94E-B227-DA797B9B515C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B9717560-3CB8-CA4A-AA8A-997A636B5AE5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B9717560-3CB8-CA4A-AA8A-997A636B5AE5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37849A7A-34CA-3548-8D7B-6D354383E0DD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37849A7A-34CA-3548-8D7B-6D354383E0DD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2557BDDA-753F-5C4B-BB37-3492DF465E0C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2557BDDA-753F-5C4B-BB37-3492DF465E0C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9CD9591-8B1B-2F40-BF97-9A9F19393588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E9CD9591-8B1B-2F40-BF97-9A9F19393588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34</xdr:col>
      <xdr:colOff>85725</xdr:colOff>
      <xdr:row>19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0A569E44-B3B8-9841-B02B-2CA3C5869686}"/>
                </a:ext>
              </a:extLst>
            </xdr:cNvPr>
            <xdr:cNvSpPr txBox="1"/>
          </xdr:nvSpPr>
          <xdr:spPr>
            <a:xfrm>
              <a:off x="11642725" y="37211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0A569E44-B3B8-9841-B02B-2CA3C5869686}"/>
                </a:ext>
              </a:extLst>
            </xdr:cNvPr>
            <xdr:cNvSpPr txBox="1"/>
          </xdr:nvSpPr>
          <xdr:spPr>
            <a:xfrm>
              <a:off x="11642725" y="37211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≤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466725</xdr:colOff>
      <xdr:row>36</xdr:row>
      <xdr:rowOff>152400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7B70FDE8-87A8-D34B-B74A-7009215502D3}"/>
                </a:ext>
              </a:extLst>
            </xdr:cNvPr>
            <xdr:cNvSpPr txBox="1"/>
          </xdr:nvSpPr>
          <xdr:spPr>
            <a:xfrm>
              <a:off x="1685925" y="67183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7B70FDE8-87A8-D34B-B74A-7009215502D3}"/>
                </a:ext>
              </a:extLst>
            </xdr:cNvPr>
            <xdr:cNvSpPr txBox="1"/>
          </xdr:nvSpPr>
          <xdr:spPr>
            <a:xfrm>
              <a:off x="1685925" y="67183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235391</xdr:colOff>
      <xdr:row>39</xdr:row>
      <xdr:rowOff>20624</xdr:rowOff>
    </xdr:from>
    <xdr:ext cx="1908792" cy="227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50CB20CF-3ADC-E142-831E-08B638B578EB}"/>
                </a:ext>
              </a:extLst>
            </xdr:cNvPr>
            <xdr:cNvSpPr txBox="1"/>
          </xdr:nvSpPr>
          <xdr:spPr>
            <a:xfrm>
              <a:off x="4413691" y="7069124"/>
              <a:ext cx="1908792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lit/>
                      </m:rP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400" b="0" i="1">
                        <a:latin typeface="Cambria Math" panose="02040503050406030204" pitchFamily="18" charset="0"/>
                      </a:rPr>
                      <m:t>  = 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  <m:sup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p>
                            </m:s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m:rPr>
                                <m:sty m:val="p"/>
                              </m:r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∇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  <m:d>
                              <m:d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50CB20CF-3ADC-E142-831E-08B638B578EB}"/>
                </a:ext>
              </a:extLst>
            </xdr:cNvPr>
            <xdr:cNvSpPr txBox="1"/>
          </xdr:nvSpPr>
          <xdr:spPr>
            <a:xfrm>
              <a:off x="4413691" y="7069124"/>
              <a:ext cx="1908792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\ 𝜇^(𝑘+1)   =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[𝜇^𝑘  −𝜃_𝑘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∇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𝐿(𝜇)]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^+ 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321116</xdr:colOff>
      <xdr:row>40</xdr:row>
      <xdr:rowOff>11099</xdr:rowOff>
    </xdr:from>
    <xdr:ext cx="445185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95BF663F-6A67-BB4B-AD3C-D481950CA775}"/>
                </a:ext>
              </a:extLst>
            </xdr:cNvPr>
            <xdr:cNvSpPr txBox="1"/>
          </xdr:nvSpPr>
          <xdr:spPr>
            <a:xfrm>
              <a:off x="1540316" y="7326299"/>
              <a:ext cx="44518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lit/>
                      </m:rP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95BF663F-6A67-BB4B-AD3C-D481950CA775}"/>
                </a:ext>
              </a:extLst>
            </xdr:cNvPr>
            <xdr:cNvSpPr txBox="1"/>
          </xdr:nvSpPr>
          <xdr:spPr>
            <a:xfrm>
              <a:off x="1540316" y="7326299"/>
              <a:ext cx="44518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\ 𝜇</a:t>
              </a:r>
              <a:r>
                <a:rPr lang="es-MX" sz="1400" b="0" i="0">
                  <a:latin typeface="Cambria Math" panose="02040503050406030204" pitchFamily="18" charset="0"/>
                </a:rPr>
                <a:t>_𝑖^(</a:t>
              </a:r>
              <a:r>
                <a:rPr lang="es-CO" sz="1400" b="0" i="0">
                  <a:latin typeface="Cambria Math" panose="02040503050406030204" pitchFamily="18" charset="0"/>
                </a:rPr>
                <a:t>𝑘+1</a:t>
              </a:r>
              <a:r>
                <a:rPr lang="es-MX" sz="1400" b="0" i="0">
                  <a:latin typeface="Cambria Math" panose="02040503050406030204" pitchFamily="18" charset="0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7F69D43D-C401-A04D-AE2E-778DED9E0811}"/>
                </a:ext>
              </a:extLst>
            </xdr:cNvPr>
            <xdr:cNvSpPr txBox="1"/>
          </xdr:nvSpPr>
          <xdr:spPr>
            <a:xfrm>
              <a:off x="2559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7F69D43D-C401-A04D-AE2E-778DED9E0811}"/>
                </a:ext>
              </a:extLst>
            </xdr:cNvPr>
            <xdr:cNvSpPr txBox="1"/>
          </xdr:nvSpPr>
          <xdr:spPr>
            <a:xfrm>
              <a:off x="2559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438151</xdr:colOff>
      <xdr:row>42</xdr:row>
      <xdr:rowOff>1</xdr:rowOff>
    </xdr:from>
    <xdr:ext cx="190500" cy="227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2D05165C-4CBD-DC41-8BCB-08181FB8CFED}"/>
                </a:ext>
              </a:extLst>
            </xdr:cNvPr>
            <xdr:cNvSpPr txBox="1"/>
          </xdr:nvSpPr>
          <xdr:spPr>
            <a:xfrm>
              <a:off x="1657351" y="77343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2D05165C-4CBD-DC41-8BCB-08181FB8CFED}"/>
                </a:ext>
              </a:extLst>
            </xdr:cNvPr>
            <xdr:cNvSpPr txBox="1"/>
          </xdr:nvSpPr>
          <xdr:spPr>
            <a:xfrm>
              <a:off x="1657351" y="77343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𝜇^𝑘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E7930473-407F-AE42-BAF5-AB449BF34EB4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E7930473-407F-AE42-BAF5-AB449BF34EB4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125FEC73-9C6B-1941-8C3A-4AE30E4C41C4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125FEC73-9C6B-1941-8C3A-4AE30E4C41C4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A229498C-30B2-2F40-8E91-AC0179195922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A229498C-30B2-2F40-8E91-AC0179195922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0121B63-9541-9542-B244-539DB341E8F3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10121B63-9541-9542-B244-539DB341E8F3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41020EA7-9C6D-994B-B306-879D3EB12059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41020EA7-9C6D-994B-B306-879D3EB12059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9F7F3314-3FF4-1445-A7A1-F9037BB3C855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9F7F3314-3FF4-1445-A7A1-F9037BB3C855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E583FB78-195F-1944-BFBB-4AF89AEF82D4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E583FB78-195F-1944-BFBB-4AF89AEF82D4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3AA137E5-8C8E-E449-AE35-4C57D7AD21F5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3AA137E5-8C8E-E449-AE35-4C57D7AD21F5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D0661BB6-8D1B-ED40-9B78-99F3D1172E59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D0661BB6-8D1B-ED40-9B78-99F3D1172E59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838626CD-D95A-584C-BB83-A917504E104C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838626CD-D95A-584C-BB83-A917504E104C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947F6DB6-7D71-CF49-AEF6-03762B22C860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947F6DB6-7D71-CF49-AEF6-03762B22C860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D23C0308-6D3A-DF4F-BC76-87CF59C21B0C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D23C0308-6D3A-DF4F-BC76-87CF59C21B0C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6A621CB-924B-434C-85DE-A56FF02BDE89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6A621CB-924B-434C-85DE-A56FF02BDE89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6BC424DF-758C-4D44-AB4A-704FC2DC186E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6BC424DF-758C-4D44-AB4A-704FC2DC186E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E1ECF261-EA5F-8141-8916-A4F1A7318CBD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E1ECF261-EA5F-8141-8916-A4F1A7318CBD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AA66E63B-DB42-9842-888A-AF150294D844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AA66E63B-DB42-9842-888A-AF150294D844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F543ECD4-15DD-4E48-9EA3-FBFE52478ACC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F543ECD4-15DD-4E48-9EA3-FBFE52478ACC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33C1CE3D-ED5F-F447-9203-65287E32264B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33C1CE3D-ED5F-F447-9203-65287E32264B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00FE3C25-96FF-8346-831B-452AAB56811B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00FE3C25-96FF-8346-831B-452AAB56811B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EABA8AE0-4A90-6642-9BEB-934CDE5A2704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EABA8AE0-4A90-6642-9BEB-934CDE5A2704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736825CA-D85E-4242-8D68-AD32EC31846F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736825CA-D85E-4242-8D68-AD32EC31846F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FC01EE57-FEFE-A342-A9CA-ECD01F2A4B46}"/>
                </a:ext>
              </a:extLst>
            </xdr:cNvPr>
            <xdr:cNvSpPr txBox="1"/>
          </xdr:nvSpPr>
          <xdr:spPr>
            <a:xfrm>
              <a:off x="8705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FC01EE57-FEFE-A342-A9CA-ECD01F2A4B46}"/>
                </a:ext>
              </a:extLst>
            </xdr:cNvPr>
            <xdr:cNvSpPr txBox="1"/>
          </xdr:nvSpPr>
          <xdr:spPr>
            <a:xfrm>
              <a:off x="8705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FEF9D07B-A0A3-A14D-AEF9-880C9394B0DB}"/>
                </a:ext>
              </a:extLst>
            </xdr:cNvPr>
            <xdr:cNvSpPr txBox="1"/>
          </xdr:nvSpPr>
          <xdr:spPr>
            <a:xfrm>
              <a:off x="8985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FEF9D07B-A0A3-A14D-AEF9-880C9394B0DB}"/>
                </a:ext>
              </a:extLst>
            </xdr:cNvPr>
            <xdr:cNvSpPr txBox="1"/>
          </xdr:nvSpPr>
          <xdr:spPr>
            <a:xfrm>
              <a:off x="8985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03D370BD-C0F1-5F40-8994-8E3677C9440A}"/>
                </a:ext>
              </a:extLst>
            </xdr:cNvPr>
            <xdr:cNvSpPr txBox="1"/>
          </xdr:nvSpPr>
          <xdr:spPr>
            <a:xfrm>
              <a:off x="2559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03D370BD-C0F1-5F40-8994-8E3677C9440A}"/>
                </a:ext>
              </a:extLst>
            </xdr:cNvPr>
            <xdr:cNvSpPr txBox="1"/>
          </xdr:nvSpPr>
          <xdr:spPr>
            <a:xfrm>
              <a:off x="2559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CuadroTexto 89">
              <a:extLst>
                <a:ext uri="{FF2B5EF4-FFF2-40B4-BE49-F238E27FC236}">
                  <a16:creationId xmlns:a16="http://schemas.microsoft.com/office/drawing/2014/main" id="{35CC851C-3CE9-304F-B798-102D0C5F4539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0" name="CuadroTexto 89">
              <a:extLst>
                <a:ext uri="{FF2B5EF4-FFF2-40B4-BE49-F238E27FC236}">
                  <a16:creationId xmlns:a16="http://schemas.microsoft.com/office/drawing/2014/main" id="{35CC851C-3CE9-304F-B798-102D0C5F4539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A5849D51-BCF0-AC48-85ED-2AA511F2F228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A5849D51-BCF0-AC48-85ED-2AA511F2F228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C3FBB3C9-AA40-1740-B119-96C1EFE288FF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C3FBB3C9-AA40-1740-B119-96C1EFE288FF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D13424BC-76E3-5843-8968-1EDC99BE3ACF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D13424BC-76E3-5843-8968-1EDC99BE3ACF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92A4B53A-8C4E-AC4A-B9C1-5BB568BBA7A3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92A4B53A-8C4E-AC4A-B9C1-5BB568BBA7A3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E6212188-AADD-FD42-AEBD-ED428196EF8B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E6212188-AADD-FD42-AEBD-ED428196EF8B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F5EC079F-802C-FB48-A03D-5C51069EB226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F5EC079F-802C-FB48-A03D-5C51069EB226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490D1FAA-D0D6-1A4D-8BFA-07D87B9B4113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490D1FAA-D0D6-1A4D-8BFA-07D87B9B4113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3F6F2DD2-1EA0-6A41-9E99-A8084A68EDC5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3F6F2DD2-1EA0-6A41-9E99-A8084A68EDC5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DAC6F3D4-AC24-8443-A15B-F87A96C47B66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DAC6F3D4-AC24-8443-A15B-F87A96C47B66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3A108A50-DFB0-7D42-91D1-7B4ADB0801E6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3A108A50-DFB0-7D42-91D1-7B4ADB0801E6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870FD5A8-B46A-BD4F-9289-3F689DDA46AD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870FD5A8-B46A-BD4F-9289-3F689DDA46AD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3F5822E9-910C-3D40-B85F-19CBF9E5392D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3F5822E9-910C-3D40-B85F-19CBF9E5392D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91239E87-112C-F04B-B9D5-301BE7840F80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91239E87-112C-F04B-B9D5-301BE7840F80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4E8B39DC-F3B6-AB41-9009-A4B96EDBB15A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4E8B39DC-F3B6-AB41-9009-A4B96EDBB15A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C106A414-3C91-DE4B-8F95-7A3FA7B5C051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C106A414-3C91-DE4B-8F95-7A3FA7B5C051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A6EF15CD-1013-584B-9C5D-3F38BE55D5B6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A6EF15CD-1013-584B-9C5D-3F38BE55D5B6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7BA3B9BE-9CE6-A645-99D1-0F41C7C25381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7BA3B9BE-9CE6-A645-99D1-0F41C7C25381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AEB439D2-418C-2A48-B09E-FA6F505ACCB1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AEB439D2-418C-2A48-B09E-FA6F505ACCB1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1F558BC1-9C5F-944C-AC95-C9C3BBF7F529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1F558BC1-9C5F-944C-AC95-C9C3BBF7F529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C1C0900F-A647-F646-84E4-584A8DE91D7E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C1C0900F-A647-F646-84E4-584A8DE91D7E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1E3CD5BD-58BF-F44F-967D-B43DF15246A4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1E3CD5BD-58BF-F44F-967D-B43DF15246A4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AC1B02A3-0DFF-4347-93E2-48EF8C4BBAB4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AC1B02A3-0DFF-4347-93E2-48EF8C4BBAB4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247650</xdr:colOff>
      <xdr:row>43</xdr:row>
      <xdr:rowOff>152400</xdr:rowOff>
    </xdr:from>
    <xdr:ext cx="1163717" cy="4374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21662618-C4AE-514E-8C2A-7482A055E03D}"/>
                </a:ext>
              </a:extLst>
            </xdr:cNvPr>
            <xdr:cNvSpPr txBox="1"/>
          </xdr:nvSpPr>
          <xdr:spPr>
            <a:xfrm>
              <a:off x="1162050" y="8115300"/>
              <a:ext cx="1163717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d>
                      <m:d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21662618-C4AE-514E-8C2A-7482A055E03D}"/>
                </a:ext>
              </a:extLst>
            </xdr:cNvPr>
            <xdr:cNvSpPr txBox="1"/>
          </xdr:nvSpPr>
          <xdr:spPr>
            <a:xfrm>
              <a:off x="1162050" y="8115300"/>
              <a:ext cx="1163717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𝜃_𝑘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(𝑗∈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)▒〖𝑎_𝑖𝑗 𝑥_𝑗 〗−𝑦_𝑖 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BF1B2DA3-3A28-4C4E-8687-67CD04B70CDF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BF1B2DA3-3A28-4C4E-8687-67CD04B70CDF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4286BB84-2727-9E42-9659-604D91757497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4286BB84-2727-9E42-9659-604D91757497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5BB0E2A5-8DC1-5F4C-9D65-D8B69082428F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5BB0E2A5-8DC1-5F4C-9D65-D8B69082428F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94EC53D1-7CB4-4E44-BF3F-4278CCDDF09F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94EC53D1-7CB4-4E44-BF3F-4278CCDDF09F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07099059-9E2F-DB4D-A50C-3E0161F7B016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07099059-9E2F-DB4D-A50C-3E0161F7B016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C63223DE-2EE1-EB4E-8793-405EC14AC148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C63223DE-2EE1-EB4E-8793-405EC14AC148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3A7901A7-842F-AF45-9F39-44F1902E6943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3A7901A7-842F-AF45-9F39-44F1902E6943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947CEB29-A4A7-5943-989F-B8D2BD29C378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947CEB29-A4A7-5943-989F-B8D2BD29C378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4419E140-6548-3940-8EE3-6DA468BD2250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4419E140-6548-3940-8EE3-6DA468BD2250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91A7EFCF-9BA6-F045-9654-D7105DA90564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91A7EFCF-9BA6-F045-9654-D7105DA90564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426DB786-0759-1744-9688-7A3354EEF727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426DB786-0759-1744-9688-7A3354EEF727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CC8FB3CE-AFE1-BF46-A7A3-C6AF54B1AB9E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CC8FB3CE-AFE1-BF46-A7A3-C6AF54B1AB9E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D12AA8CE-3A98-7441-9BC6-46B18DCA8A99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D12AA8CE-3A98-7441-9BC6-46B18DCA8A99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57D25A7E-CF45-854F-8D58-F70003C434D8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57D25A7E-CF45-854F-8D58-F70003C434D8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340A6703-DAB4-454F-B4D8-0CC1772AC3AB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340A6703-DAB4-454F-B4D8-0CC1772AC3AB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2D97DD41-ACF1-FF4A-80B5-F71A48EDE4D2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2D97DD41-ACF1-FF4A-80B5-F71A48EDE4D2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765A9F3D-E8F9-804C-9DF7-63D3AC5399F2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765A9F3D-E8F9-804C-9DF7-63D3AC5399F2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02FECE04-68F2-824B-BEBF-155F409A4E5C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02FECE04-68F2-824B-BEBF-155F409A4E5C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B13ED4F5-281B-804B-9236-B25713FB9275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B13ED4F5-281B-804B-9236-B25713FB9275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59578F35-A546-8449-8874-D32DD930AB06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59578F35-A546-8449-8874-D32DD930AB06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5A44653C-1185-C642-94CD-D76384362BAA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5A44653C-1185-C642-94CD-D76384362BAA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DA919BAC-F598-954B-849B-4001844FF50E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DA919BAC-F598-954B-849B-4001844FF50E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4AB546CC-52A5-7F42-8158-7687B26BD648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4AB546CC-52A5-7F42-8158-7687B26BD648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BA666D19-624A-6440-BD1F-8A2002CD6333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BA666D19-624A-6440-BD1F-8A2002CD6333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8E7FA181-1845-EE4D-9F50-CCC83D6E7EF1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8E7FA181-1845-EE4D-9F50-CCC83D6E7EF1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CFDB3B30-CE86-4B47-B737-C570C585DFBF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CFDB3B30-CE86-4B47-B737-C570C585DFBF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411CC9E9-2C1F-C942-9AD7-9B1AE9681E93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411CC9E9-2C1F-C942-9AD7-9B1AE9681E93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A021CA4F-3860-DF42-B446-E2A778895654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A021CA4F-3860-DF42-B446-E2A778895654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7A32DD9B-4411-D348-B8D2-345DA0A8F3B4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7A32DD9B-4411-D348-B8D2-345DA0A8F3B4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E960231E-A3CC-BB42-965E-4F66FE885B97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E960231E-A3CC-BB42-965E-4F66FE885B97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22FA4100-325D-844A-8C1F-879508A41F0C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22FA4100-325D-844A-8C1F-879508A41F0C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495333B6-6C32-5F48-8823-B5778489D998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495333B6-6C32-5F48-8823-B5778489D998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2D103A88-3162-EF41-B97F-81E43786815C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2D103A88-3162-EF41-B97F-81E43786815C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A8EA84CD-F4EB-6749-8A2B-AE643E5C8C67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A8EA84CD-F4EB-6749-8A2B-AE643E5C8C67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F5D3A92D-6B33-AA42-BDDE-35AB36868406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F5D3A92D-6B33-AA42-BDDE-35AB36868406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6549B770-C98F-7C48-880A-F2652658D7F7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6549B770-C98F-7C48-880A-F2652658D7F7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7EC34960-0490-0B4D-992B-E648D50819E2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7EC34960-0490-0B4D-992B-E648D50819E2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D06625C7-1FA5-5D40-A243-FD6F6066B2EF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D06625C7-1FA5-5D40-A243-FD6F6066B2EF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2" name="CuadroTexto 151">
              <a:extLst>
                <a:ext uri="{FF2B5EF4-FFF2-40B4-BE49-F238E27FC236}">
                  <a16:creationId xmlns:a16="http://schemas.microsoft.com/office/drawing/2014/main" id="{D642B776-8376-3C4B-B172-AF561BAD1139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2" name="CuadroTexto 151">
              <a:extLst>
                <a:ext uri="{FF2B5EF4-FFF2-40B4-BE49-F238E27FC236}">
                  <a16:creationId xmlns:a16="http://schemas.microsoft.com/office/drawing/2014/main" id="{D642B776-8376-3C4B-B172-AF561BAD1139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3" name="CuadroTexto 152">
              <a:extLst>
                <a:ext uri="{FF2B5EF4-FFF2-40B4-BE49-F238E27FC236}">
                  <a16:creationId xmlns:a16="http://schemas.microsoft.com/office/drawing/2014/main" id="{1442D4E9-F04C-B54C-8905-B2A0CF014124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3" name="CuadroTexto 152">
              <a:extLst>
                <a:ext uri="{FF2B5EF4-FFF2-40B4-BE49-F238E27FC236}">
                  <a16:creationId xmlns:a16="http://schemas.microsoft.com/office/drawing/2014/main" id="{1442D4E9-F04C-B54C-8905-B2A0CF014124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4" name="CuadroTexto 153">
              <a:extLst>
                <a:ext uri="{FF2B5EF4-FFF2-40B4-BE49-F238E27FC236}">
                  <a16:creationId xmlns:a16="http://schemas.microsoft.com/office/drawing/2014/main" id="{B8353649-0AB4-3242-A4A2-E493FFFCACE9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4" name="CuadroTexto 153">
              <a:extLst>
                <a:ext uri="{FF2B5EF4-FFF2-40B4-BE49-F238E27FC236}">
                  <a16:creationId xmlns:a16="http://schemas.microsoft.com/office/drawing/2014/main" id="{B8353649-0AB4-3242-A4A2-E493FFFCACE9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5" name="CuadroTexto 154">
              <a:extLst>
                <a:ext uri="{FF2B5EF4-FFF2-40B4-BE49-F238E27FC236}">
                  <a16:creationId xmlns:a16="http://schemas.microsoft.com/office/drawing/2014/main" id="{5D9287DC-1179-2B4E-922E-B85D2C86602B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5" name="CuadroTexto 154">
              <a:extLst>
                <a:ext uri="{FF2B5EF4-FFF2-40B4-BE49-F238E27FC236}">
                  <a16:creationId xmlns:a16="http://schemas.microsoft.com/office/drawing/2014/main" id="{5D9287DC-1179-2B4E-922E-B85D2C86602B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6" name="CuadroTexto 155">
              <a:extLst>
                <a:ext uri="{FF2B5EF4-FFF2-40B4-BE49-F238E27FC236}">
                  <a16:creationId xmlns:a16="http://schemas.microsoft.com/office/drawing/2014/main" id="{086868E7-51E3-784F-9B2B-CBA2B68D1EF0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6" name="CuadroTexto 155">
              <a:extLst>
                <a:ext uri="{FF2B5EF4-FFF2-40B4-BE49-F238E27FC236}">
                  <a16:creationId xmlns:a16="http://schemas.microsoft.com/office/drawing/2014/main" id="{086868E7-51E3-784F-9B2B-CBA2B68D1EF0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7" name="CuadroTexto 156">
              <a:extLst>
                <a:ext uri="{FF2B5EF4-FFF2-40B4-BE49-F238E27FC236}">
                  <a16:creationId xmlns:a16="http://schemas.microsoft.com/office/drawing/2014/main" id="{66D8785C-0171-F840-BB4D-F406ECFB8C94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7" name="CuadroTexto 156">
              <a:extLst>
                <a:ext uri="{FF2B5EF4-FFF2-40B4-BE49-F238E27FC236}">
                  <a16:creationId xmlns:a16="http://schemas.microsoft.com/office/drawing/2014/main" id="{66D8785C-0171-F840-BB4D-F406ECFB8C94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8" name="CuadroTexto 157">
              <a:extLst>
                <a:ext uri="{FF2B5EF4-FFF2-40B4-BE49-F238E27FC236}">
                  <a16:creationId xmlns:a16="http://schemas.microsoft.com/office/drawing/2014/main" id="{200B59BF-0802-454B-93ED-78844A99F3B2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8" name="CuadroTexto 157">
              <a:extLst>
                <a:ext uri="{FF2B5EF4-FFF2-40B4-BE49-F238E27FC236}">
                  <a16:creationId xmlns:a16="http://schemas.microsoft.com/office/drawing/2014/main" id="{200B59BF-0802-454B-93ED-78844A99F3B2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9" name="CuadroTexto 158">
              <a:extLst>
                <a:ext uri="{FF2B5EF4-FFF2-40B4-BE49-F238E27FC236}">
                  <a16:creationId xmlns:a16="http://schemas.microsoft.com/office/drawing/2014/main" id="{9D53660D-5DA8-E546-8A96-BBD8BA890DD9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9" name="CuadroTexto 158">
              <a:extLst>
                <a:ext uri="{FF2B5EF4-FFF2-40B4-BE49-F238E27FC236}">
                  <a16:creationId xmlns:a16="http://schemas.microsoft.com/office/drawing/2014/main" id="{9D53660D-5DA8-E546-8A96-BBD8BA890DD9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0" name="CuadroTexto 159">
              <a:extLst>
                <a:ext uri="{FF2B5EF4-FFF2-40B4-BE49-F238E27FC236}">
                  <a16:creationId xmlns:a16="http://schemas.microsoft.com/office/drawing/2014/main" id="{A5B951DC-DB66-364D-8FAC-9412A935712A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0" name="CuadroTexto 159">
              <a:extLst>
                <a:ext uri="{FF2B5EF4-FFF2-40B4-BE49-F238E27FC236}">
                  <a16:creationId xmlns:a16="http://schemas.microsoft.com/office/drawing/2014/main" id="{A5B951DC-DB66-364D-8FAC-9412A935712A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1" name="CuadroTexto 160">
              <a:extLst>
                <a:ext uri="{FF2B5EF4-FFF2-40B4-BE49-F238E27FC236}">
                  <a16:creationId xmlns:a16="http://schemas.microsoft.com/office/drawing/2014/main" id="{C2870622-BACE-D842-ABA9-93E0224E515E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1" name="CuadroTexto 160">
              <a:extLst>
                <a:ext uri="{FF2B5EF4-FFF2-40B4-BE49-F238E27FC236}">
                  <a16:creationId xmlns:a16="http://schemas.microsoft.com/office/drawing/2014/main" id="{C2870622-BACE-D842-ABA9-93E0224E515E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2" name="CuadroTexto 161">
              <a:extLst>
                <a:ext uri="{FF2B5EF4-FFF2-40B4-BE49-F238E27FC236}">
                  <a16:creationId xmlns:a16="http://schemas.microsoft.com/office/drawing/2014/main" id="{68450617-74AF-184B-AB31-4FEE77493279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2" name="CuadroTexto 161">
              <a:extLst>
                <a:ext uri="{FF2B5EF4-FFF2-40B4-BE49-F238E27FC236}">
                  <a16:creationId xmlns:a16="http://schemas.microsoft.com/office/drawing/2014/main" id="{68450617-74AF-184B-AB31-4FEE77493279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3" name="CuadroTexto 162">
              <a:extLst>
                <a:ext uri="{FF2B5EF4-FFF2-40B4-BE49-F238E27FC236}">
                  <a16:creationId xmlns:a16="http://schemas.microsoft.com/office/drawing/2014/main" id="{C89A7448-A91E-8740-9B86-4001A6367A9E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3" name="CuadroTexto 162">
              <a:extLst>
                <a:ext uri="{FF2B5EF4-FFF2-40B4-BE49-F238E27FC236}">
                  <a16:creationId xmlns:a16="http://schemas.microsoft.com/office/drawing/2014/main" id="{C89A7448-A91E-8740-9B86-4001A6367A9E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448CA5EC-DD6A-364D-B56D-3106513DC815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448CA5EC-DD6A-364D-B56D-3106513DC815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26A51810-E74F-234C-B069-A462061CE88E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26A51810-E74F-234C-B069-A462061CE88E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7B01A1A2-9F34-9A43-84BB-72C9E6B5E617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7B01A1A2-9F34-9A43-84BB-72C9E6B5E617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BC9DF342-EA0F-AD41-9C36-8A1D78146288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BC9DF342-EA0F-AD41-9C36-8A1D78146288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589E2BCD-157C-4E43-A082-A5CA0786F80F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589E2BCD-157C-4E43-A082-A5CA0786F80F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EAEA8ED6-1D69-AD49-9E39-01AE03538236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EAEA8ED6-1D69-AD49-9E39-01AE03538236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ECEE9C7B-D159-6C4C-ADC6-38EB334E2B58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ECEE9C7B-D159-6C4C-ADC6-38EB334E2B58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B44E4058-9CAB-6140-82F8-0268153FB720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B44E4058-9CAB-6140-82F8-0268153FB720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BB413F06-E366-7E48-BB24-1B283C2DA1C0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BB413F06-E366-7E48-BB24-1B283C2DA1C0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7881C879-20AC-EE47-B720-A635D8646D4B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7881C879-20AC-EE47-B720-A635D8646D4B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1C5006AC-9598-4445-ADAB-8D01B2CBDEF9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1C5006AC-9598-4445-ADAB-8D01B2CBDEF9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21B95E30-98CF-714F-B050-AE35CF31C187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21B95E30-98CF-714F-B050-AE35CF31C187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C9301373-814E-F44F-83C6-526EA83A240C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C9301373-814E-F44F-83C6-526EA83A240C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14818A90-5F77-1C40-802F-312F240EA04A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14818A90-5F77-1C40-802F-312F240EA04A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28BDF1F4-49A3-7440-900E-C89D8D9BF498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28BDF1F4-49A3-7440-900E-C89D8D9BF498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FD5C8A96-A7C0-954E-90F9-C106C0463261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FD5C8A96-A7C0-954E-90F9-C106C0463261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8840EFEB-A607-824B-9D92-72636BE614FA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8840EFEB-A607-824B-9D92-72636BE614FA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E69A5628-A5E1-274D-980F-15C6A6FB1127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E69A5628-A5E1-274D-980F-15C6A6FB1127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394EDB8D-9449-B648-8B4A-1CF741642909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394EDB8D-9449-B648-8B4A-1CF741642909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C187DE98-F758-DB47-A8DB-1877A213BCB1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C187DE98-F758-DB47-A8DB-1877A213BCB1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BCCB6079-6AD2-D24E-B152-A4E70AB79A4C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BCCB6079-6AD2-D24E-B152-A4E70AB79A4C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4BF4A5AE-5836-B848-B988-10A888D3C7E6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4BF4A5AE-5836-B848-B988-10A888D3C7E6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4D6C9676-408B-4549-8701-B063C242A809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4D6C9676-408B-4549-8701-B063C242A809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0FDC8FE9-80A9-2942-80E1-92A0D2AD8D82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0FDC8FE9-80A9-2942-80E1-92A0D2AD8D82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FC6DF5F3-A48E-594B-B410-55B1A1CD15D9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FC6DF5F3-A48E-594B-B410-55B1A1CD15D9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0E7CB70F-A475-7740-8BAA-6E235A371E3B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0E7CB70F-A475-7740-8BAA-6E235A371E3B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0" name="CuadroTexto 189">
              <a:extLst>
                <a:ext uri="{FF2B5EF4-FFF2-40B4-BE49-F238E27FC236}">
                  <a16:creationId xmlns:a16="http://schemas.microsoft.com/office/drawing/2014/main" id="{E80B4F4F-5498-1F43-A750-92F6343B85CD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0" name="CuadroTexto 189">
              <a:extLst>
                <a:ext uri="{FF2B5EF4-FFF2-40B4-BE49-F238E27FC236}">
                  <a16:creationId xmlns:a16="http://schemas.microsoft.com/office/drawing/2014/main" id="{E80B4F4F-5498-1F43-A750-92F6343B85CD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466725</xdr:colOff>
      <xdr:row>26</xdr:row>
      <xdr:rowOff>152400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6E8093D-44AE-0F44-A164-BD37275D5A53}"/>
                </a:ext>
              </a:extLst>
            </xdr:cNvPr>
            <xdr:cNvSpPr txBox="1"/>
          </xdr:nvSpPr>
          <xdr:spPr>
            <a:xfrm>
              <a:off x="1685925" y="48768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" name="CuadroTexto 1">
              <a:extLst>
                <a:ext uri="{FF2B5EF4-FFF2-40B4-BE49-F238E27FC236}">
                  <a16:creationId xmlns:a16="http://schemas.microsoft.com/office/drawing/2014/main" id="{06E8093D-44AE-0F44-A164-BD37275D5A53}"/>
                </a:ext>
              </a:extLst>
            </xdr:cNvPr>
            <xdr:cNvSpPr txBox="1"/>
          </xdr:nvSpPr>
          <xdr:spPr>
            <a:xfrm>
              <a:off x="1685925" y="48768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30</xdr:col>
      <xdr:colOff>85725</xdr:colOff>
      <xdr:row>17</xdr:row>
      <xdr:rowOff>57150</xdr:rowOff>
    </xdr:from>
    <xdr:ext cx="150811" cy="1831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501222D-B016-5E4E-BFCE-F69424017436}"/>
                </a:ext>
              </a:extLst>
            </xdr:cNvPr>
            <xdr:cNvSpPr txBox="1"/>
          </xdr:nvSpPr>
          <xdr:spPr>
            <a:xfrm>
              <a:off x="9598025" y="3194050"/>
              <a:ext cx="15081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𝑗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" name="CuadroTexto 2">
              <a:extLst>
                <a:ext uri="{FF2B5EF4-FFF2-40B4-BE49-F238E27FC236}">
                  <a16:creationId xmlns:a16="http://schemas.microsoft.com/office/drawing/2014/main" id="{0501222D-B016-5E4E-BFCE-F69424017436}"/>
                </a:ext>
              </a:extLst>
            </xdr:cNvPr>
            <xdr:cNvSpPr txBox="1"/>
          </xdr:nvSpPr>
          <xdr:spPr>
            <a:xfrm>
              <a:off x="9598025" y="3194050"/>
              <a:ext cx="150811" cy="1831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𝑥_𝑗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361950</xdr:colOff>
      <xdr:row>13</xdr:row>
      <xdr:rowOff>8164</xdr:rowOff>
    </xdr:from>
    <xdr:ext cx="364218" cy="2191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408E12-E9C3-1B4E-95BB-4EA40B02C54E}"/>
                </a:ext>
              </a:extLst>
            </xdr:cNvPr>
            <xdr:cNvSpPr txBox="1"/>
          </xdr:nvSpPr>
          <xdr:spPr>
            <a:xfrm>
              <a:off x="11233150" y="2383064"/>
              <a:ext cx="36421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400" b="0" i="1">
                        <a:latin typeface="Cambria Math" panose="02040503050406030204" pitchFamily="18" charset="0"/>
                      </a:rPr>
                      <m:t>𝐿</m:t>
                    </m:r>
                    <m:d>
                      <m:d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</m:d>
                  </m:oMath>
                </m:oMathPara>
              </a14:m>
              <a:endParaRPr lang="es-CO" sz="1400"/>
            </a:p>
          </xdr:txBody>
        </xdr:sp>
      </mc:Choice>
      <mc:Fallback>
        <xdr:sp macro="" textlink="">
          <xdr:nvSpPr>
            <xdr:cNvPr id="4" name="CuadroTexto 3">
              <a:extLst>
                <a:ext uri="{FF2B5EF4-FFF2-40B4-BE49-F238E27FC236}">
                  <a16:creationId xmlns:a16="http://schemas.microsoft.com/office/drawing/2014/main" id="{32408E12-E9C3-1B4E-95BB-4EA40B02C54E}"/>
                </a:ext>
              </a:extLst>
            </xdr:cNvPr>
            <xdr:cNvSpPr txBox="1"/>
          </xdr:nvSpPr>
          <xdr:spPr>
            <a:xfrm>
              <a:off x="11233150" y="2383064"/>
              <a:ext cx="364218" cy="2191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𝐿(𝜇)</a:t>
              </a:r>
              <a:endParaRPr lang="es-CO" sz="1400"/>
            </a:p>
          </xdr:txBody>
        </xdr:sp>
      </mc:Fallback>
    </mc:AlternateContent>
    <xdr:clientData/>
  </xdr:oneCellAnchor>
  <xdr:oneCellAnchor>
    <xdr:from>
      <xdr:col>33</xdr:col>
      <xdr:colOff>457200</xdr:colOff>
      <xdr:row>13</xdr:row>
      <xdr:rowOff>199197</xdr:rowOff>
    </xdr:from>
    <xdr:ext cx="149080" cy="2504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96B9DF0-015B-2947-AC12-E4D5B0490E96}"/>
                </a:ext>
              </a:extLst>
            </xdr:cNvPr>
            <xdr:cNvSpPr txBox="1"/>
          </xdr:nvSpPr>
          <xdr:spPr>
            <a:xfrm>
              <a:off x="11328400" y="2574097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CO" sz="1600" b="0" i="1">
                        <a:latin typeface="Cambria Math" panose="02040503050406030204" pitchFamily="18" charset="0"/>
                      </a:rPr>
                      <m:t>𝑧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" name="CuadroTexto 4">
              <a:extLst>
                <a:ext uri="{FF2B5EF4-FFF2-40B4-BE49-F238E27FC236}">
                  <a16:creationId xmlns:a16="http://schemas.microsoft.com/office/drawing/2014/main" id="{C96B9DF0-015B-2947-AC12-E4D5B0490E96}"/>
                </a:ext>
              </a:extLst>
            </xdr:cNvPr>
            <xdr:cNvSpPr txBox="1"/>
          </xdr:nvSpPr>
          <xdr:spPr>
            <a:xfrm>
              <a:off x="11328400" y="2574097"/>
              <a:ext cx="149080" cy="2504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600" b="0" i="0">
                  <a:latin typeface="Cambria Math" panose="02040503050406030204" pitchFamily="18" charset="0"/>
                </a:rPr>
                <a:t>𝑧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438151</xdr:colOff>
      <xdr:row>13</xdr:row>
      <xdr:rowOff>1</xdr:rowOff>
    </xdr:from>
    <xdr:ext cx="190500" cy="227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57C63E7-D1CA-2A48-896D-915566AC020C}"/>
                </a:ext>
              </a:extLst>
            </xdr:cNvPr>
            <xdr:cNvSpPr txBox="1"/>
          </xdr:nvSpPr>
          <xdr:spPr>
            <a:xfrm>
              <a:off x="1657351" y="23749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" name="CuadroTexto 5">
              <a:extLst>
                <a:ext uri="{FF2B5EF4-FFF2-40B4-BE49-F238E27FC236}">
                  <a16:creationId xmlns:a16="http://schemas.microsoft.com/office/drawing/2014/main" id="{457C63E7-D1CA-2A48-896D-915566AC020C}"/>
                </a:ext>
              </a:extLst>
            </xdr:cNvPr>
            <xdr:cNvSpPr txBox="1"/>
          </xdr:nvSpPr>
          <xdr:spPr>
            <a:xfrm>
              <a:off x="1657351" y="23749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𝜇^𝑘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323850</xdr:colOff>
      <xdr:row>27</xdr:row>
      <xdr:rowOff>171450</xdr:rowOff>
    </xdr:from>
    <xdr:ext cx="44999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1A10AF5-BD69-CE41-8EE5-739A7E78F66A}"/>
                </a:ext>
              </a:extLst>
            </xdr:cNvPr>
            <xdr:cNvSpPr txBox="1"/>
          </xdr:nvSpPr>
          <xdr:spPr>
            <a:xfrm>
              <a:off x="1543050" y="5022850"/>
              <a:ext cx="4499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𝑑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" name="CuadroTexto 6">
              <a:extLst>
                <a:ext uri="{FF2B5EF4-FFF2-40B4-BE49-F238E27FC236}">
                  <a16:creationId xmlns:a16="http://schemas.microsoft.com/office/drawing/2014/main" id="{01A10AF5-BD69-CE41-8EE5-739A7E78F66A}"/>
                </a:ext>
              </a:extLst>
            </xdr:cNvPr>
            <xdr:cNvSpPr txBox="1"/>
          </xdr:nvSpPr>
          <xdr:spPr>
            <a:xfrm>
              <a:off x="1543050" y="5022850"/>
              <a:ext cx="44999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𝑑_𝑖−𝜇_𝑖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31</xdr:col>
      <xdr:colOff>28575</xdr:colOff>
      <xdr:row>16</xdr:row>
      <xdr:rowOff>152400</xdr:rowOff>
    </xdr:from>
    <xdr:ext cx="517321" cy="41075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94E53EAC-9828-CB49-AC27-13566B870C81}"/>
                </a:ext>
              </a:extLst>
            </xdr:cNvPr>
            <xdr:cNvSpPr txBox="1"/>
          </xdr:nvSpPr>
          <xdr:spPr>
            <a:xfrm>
              <a:off x="9947275" y="3111500"/>
              <a:ext cx="517321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𝐶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</m:t>
                            </m:r>
                          </m:sub>
                        </m:sSub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𝜇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" name="CuadroTexto 7">
              <a:extLst>
                <a:ext uri="{FF2B5EF4-FFF2-40B4-BE49-F238E27FC236}">
                  <a16:creationId xmlns:a16="http://schemas.microsoft.com/office/drawing/2014/main" id="{94E53EAC-9828-CB49-AC27-13566B870C81}"/>
                </a:ext>
              </a:extLst>
            </xdr:cNvPr>
            <xdr:cNvSpPr txBox="1"/>
          </xdr:nvSpPr>
          <xdr:spPr>
            <a:xfrm>
              <a:off x="9947275" y="3111500"/>
              <a:ext cx="517321" cy="41075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∑_(𝑖∈𝐶)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▒〖𝑎_𝑖𝑗 𝜇_𝑖 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33</xdr:col>
      <xdr:colOff>400050</xdr:colOff>
      <xdr:row>11</xdr:row>
      <xdr:rowOff>314325</xdr:rowOff>
    </xdr:from>
    <xdr:ext cx="177484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A7B25D3-BE02-DB43-AEA7-5693557E46D0}"/>
                </a:ext>
              </a:extLst>
            </xdr:cNvPr>
            <xdr:cNvSpPr txBox="1"/>
          </xdr:nvSpPr>
          <xdr:spPr>
            <a:xfrm>
              <a:off x="11271250" y="2181225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𝜃</m:t>
                        </m:r>
                      </m:e>
                      <m:sub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𝑘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" name="CuadroTexto 8">
              <a:extLst>
                <a:ext uri="{FF2B5EF4-FFF2-40B4-BE49-F238E27FC236}">
                  <a16:creationId xmlns:a16="http://schemas.microsoft.com/office/drawing/2014/main" id="{6A7B25D3-BE02-DB43-AEA7-5693557E46D0}"/>
                </a:ext>
              </a:extLst>
            </xdr:cNvPr>
            <xdr:cNvSpPr txBox="1"/>
          </xdr:nvSpPr>
          <xdr:spPr>
            <a:xfrm>
              <a:off x="11271250" y="2181225"/>
              <a:ext cx="17748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latin typeface="Cambria Math" panose="02040503050406030204" pitchFamily="18" charset="0"/>
                </a:rPr>
                <a:t>𝜃_𝑘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238125</xdr:colOff>
      <xdr:row>30</xdr:row>
      <xdr:rowOff>190500</xdr:rowOff>
    </xdr:from>
    <xdr:ext cx="539058" cy="429926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727AD1F-8920-234E-A94A-763B91B568FC}"/>
                </a:ext>
              </a:extLst>
            </xdr:cNvPr>
            <xdr:cNvSpPr txBox="1"/>
          </xdr:nvSpPr>
          <xdr:spPr>
            <a:xfrm>
              <a:off x="1457325" y="5524500"/>
              <a:ext cx="539058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nary>
                      <m:naryPr>
                        <m:chr m:val="∑"/>
                        <m:supHide m:val="on"/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7"/>
                          </m:rPr>
                          <a:rPr lang="es-MX" sz="1100" b="0" i="1">
                            <a:latin typeface="Cambria Math" panose="02040503050406030204" pitchFamily="18" charset="0"/>
                          </a:rPr>
                          <m:t>𝑗</m:t>
                        </m:r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∈</m:t>
                        </m:r>
                        <m:r>
                          <a:rPr lang="es-CO" sz="1100" b="0" i="1">
                            <a:latin typeface="Cambria Math" panose="02040503050406030204" pitchFamily="18" charset="0"/>
                          </a:rPr>
                          <m:t>𝐷</m:t>
                        </m:r>
                      </m:sub>
                      <m:sup/>
                      <m:e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𝑎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𝑖𝑗</m:t>
                            </m:r>
                          </m:sub>
                        </m:sSub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𝑥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</m:sub>
                        </m:sSub>
                      </m:e>
                    </m:nary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" name="CuadroTexto 9">
              <a:extLst>
                <a:ext uri="{FF2B5EF4-FFF2-40B4-BE49-F238E27FC236}">
                  <a16:creationId xmlns:a16="http://schemas.microsoft.com/office/drawing/2014/main" id="{5727AD1F-8920-234E-A94A-763B91B568FC}"/>
                </a:ext>
              </a:extLst>
            </xdr:cNvPr>
            <xdr:cNvSpPr txBox="1"/>
          </xdr:nvSpPr>
          <xdr:spPr>
            <a:xfrm>
              <a:off x="1457325" y="5524500"/>
              <a:ext cx="539058" cy="429926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∑</a:t>
              </a:r>
              <a:r>
                <a:rPr lang="es-CO" sz="1100" b="0" i="0">
                  <a:latin typeface="Cambria Math" panose="02040503050406030204" pitchFamily="18" charset="0"/>
                </a:rPr>
                <a:t>_</a:t>
              </a:r>
              <a:r>
                <a:rPr lang="es-MX" sz="1100" b="0" i="0">
                  <a:latin typeface="Cambria Math" panose="02040503050406030204" pitchFamily="18" charset="0"/>
                </a:rPr>
                <a:t>(𝑗∈</a:t>
              </a:r>
              <a:r>
                <a:rPr lang="es-CO" sz="1100" b="0" i="0">
                  <a:latin typeface="Cambria Math" panose="02040503050406030204" pitchFamily="18" charset="0"/>
                </a:rPr>
                <a:t>𝐷</a:t>
              </a:r>
              <a:r>
                <a:rPr lang="es-MX" sz="1100" b="0" i="0">
                  <a:latin typeface="Cambria Math" panose="02040503050406030204" pitchFamily="18" charset="0"/>
                </a:rPr>
                <a:t>)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▒〖𝑎_𝑖𝑗 𝑥_𝑗 〗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523875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0430843-DDC5-A043-B7FE-9E3A78CE714F}"/>
                </a:ext>
              </a:extLst>
            </xdr:cNvPr>
            <xdr:cNvSpPr txBox="1"/>
          </xdr:nvSpPr>
          <xdr:spPr>
            <a:xfrm>
              <a:off x="1743075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" name="CuadroTexto 10">
              <a:extLst>
                <a:ext uri="{FF2B5EF4-FFF2-40B4-BE49-F238E27FC236}">
                  <a16:creationId xmlns:a16="http://schemas.microsoft.com/office/drawing/2014/main" id="{90430843-DDC5-A043-B7FE-9E3A78CE714F}"/>
                </a:ext>
              </a:extLst>
            </xdr:cNvPr>
            <xdr:cNvSpPr txBox="1"/>
          </xdr:nvSpPr>
          <xdr:spPr>
            <a:xfrm>
              <a:off x="1743075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18A9C7F8-B094-AB48-9D26-50A7AB19146F}"/>
                </a:ext>
              </a:extLst>
            </xdr:cNvPr>
            <xdr:cNvSpPr txBox="1"/>
          </xdr:nvSpPr>
          <xdr:spPr>
            <a:xfrm>
              <a:off x="2559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" name="CuadroTexto 11">
              <a:extLst>
                <a:ext uri="{FF2B5EF4-FFF2-40B4-BE49-F238E27FC236}">
                  <a16:creationId xmlns:a16="http://schemas.microsoft.com/office/drawing/2014/main" id="{18A9C7F8-B094-AB48-9D26-50A7AB19146F}"/>
                </a:ext>
              </a:extLst>
            </xdr:cNvPr>
            <xdr:cNvSpPr txBox="1"/>
          </xdr:nvSpPr>
          <xdr:spPr>
            <a:xfrm>
              <a:off x="2559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6B6F466-6412-E249-8F8F-3615AF92C88B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" name="CuadroTexto 12">
              <a:extLst>
                <a:ext uri="{FF2B5EF4-FFF2-40B4-BE49-F238E27FC236}">
                  <a16:creationId xmlns:a16="http://schemas.microsoft.com/office/drawing/2014/main" id="{06B6F466-6412-E249-8F8F-3615AF92C88B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1512CFA-64BC-FE43-893C-BC92C030FFBE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" name="CuadroTexto 13">
              <a:extLst>
                <a:ext uri="{FF2B5EF4-FFF2-40B4-BE49-F238E27FC236}">
                  <a16:creationId xmlns:a16="http://schemas.microsoft.com/office/drawing/2014/main" id="{51512CFA-64BC-FE43-893C-BC92C030FFBE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E832A8DE-F49B-8F4D-ABDD-5B44B5069F33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" name="CuadroTexto 14">
              <a:extLst>
                <a:ext uri="{FF2B5EF4-FFF2-40B4-BE49-F238E27FC236}">
                  <a16:creationId xmlns:a16="http://schemas.microsoft.com/office/drawing/2014/main" id="{E832A8DE-F49B-8F4D-ABDD-5B44B5069F33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DFAFFB1C-7E6C-3244-9E29-19CF9FC135E4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" name="CuadroTexto 15">
              <a:extLst>
                <a:ext uri="{FF2B5EF4-FFF2-40B4-BE49-F238E27FC236}">
                  <a16:creationId xmlns:a16="http://schemas.microsoft.com/office/drawing/2014/main" id="{DFAFFB1C-7E6C-3244-9E29-19CF9FC135E4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FB3038C-665E-D74A-86F4-1319751EA6C9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" name="CuadroTexto 16">
              <a:extLst>
                <a:ext uri="{FF2B5EF4-FFF2-40B4-BE49-F238E27FC236}">
                  <a16:creationId xmlns:a16="http://schemas.microsoft.com/office/drawing/2014/main" id="{7FB3038C-665E-D74A-86F4-1319751EA6C9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20B29E4-D3B6-CF44-84D2-94FAFB26771E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" name="CuadroTexto 17">
              <a:extLst>
                <a:ext uri="{FF2B5EF4-FFF2-40B4-BE49-F238E27FC236}">
                  <a16:creationId xmlns:a16="http://schemas.microsoft.com/office/drawing/2014/main" id="{620B29E4-D3B6-CF44-84D2-94FAFB26771E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40F31ACC-1ED6-9944-9DE0-E9A065A5960C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" name="CuadroTexto 18">
              <a:extLst>
                <a:ext uri="{FF2B5EF4-FFF2-40B4-BE49-F238E27FC236}">
                  <a16:creationId xmlns:a16="http://schemas.microsoft.com/office/drawing/2014/main" id="{40F31ACC-1ED6-9944-9DE0-E9A065A5960C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DD72669-E591-E849-AA8E-A3EA396C01CD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0" name="CuadroTexto 19">
              <a:extLst>
                <a:ext uri="{FF2B5EF4-FFF2-40B4-BE49-F238E27FC236}">
                  <a16:creationId xmlns:a16="http://schemas.microsoft.com/office/drawing/2014/main" id="{8DD72669-E591-E849-AA8E-A3EA396C01CD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18D0DC57-B08A-084B-BBE5-02202FCC363A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1" name="CuadroTexto 20">
              <a:extLst>
                <a:ext uri="{FF2B5EF4-FFF2-40B4-BE49-F238E27FC236}">
                  <a16:creationId xmlns:a16="http://schemas.microsoft.com/office/drawing/2014/main" id="{18D0DC57-B08A-084B-BBE5-02202FCC363A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DE1A4FA1-39AD-1449-AB02-FEB270904B37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2" name="CuadroTexto 21">
              <a:extLst>
                <a:ext uri="{FF2B5EF4-FFF2-40B4-BE49-F238E27FC236}">
                  <a16:creationId xmlns:a16="http://schemas.microsoft.com/office/drawing/2014/main" id="{DE1A4FA1-39AD-1449-AB02-FEB270904B37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C6D8A20-038E-4C42-896B-BB0751479439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3" name="CuadroTexto 22">
              <a:extLst>
                <a:ext uri="{FF2B5EF4-FFF2-40B4-BE49-F238E27FC236}">
                  <a16:creationId xmlns:a16="http://schemas.microsoft.com/office/drawing/2014/main" id="{7C6D8A20-038E-4C42-896B-BB0751479439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442C964-8480-084A-B2DB-A5D9EEEC5020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4" name="CuadroTexto 23">
              <a:extLst>
                <a:ext uri="{FF2B5EF4-FFF2-40B4-BE49-F238E27FC236}">
                  <a16:creationId xmlns:a16="http://schemas.microsoft.com/office/drawing/2014/main" id="{6442C964-8480-084A-B2DB-A5D9EEEC5020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D222FC3-2B53-E74C-9539-ED6BFE67D923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5" name="CuadroTexto 24">
              <a:extLst>
                <a:ext uri="{FF2B5EF4-FFF2-40B4-BE49-F238E27FC236}">
                  <a16:creationId xmlns:a16="http://schemas.microsoft.com/office/drawing/2014/main" id="{4D222FC3-2B53-E74C-9539-ED6BFE67D923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14DADE8-38DC-E046-BFB6-CD58F5707F64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6" name="CuadroTexto 25">
              <a:extLst>
                <a:ext uri="{FF2B5EF4-FFF2-40B4-BE49-F238E27FC236}">
                  <a16:creationId xmlns:a16="http://schemas.microsoft.com/office/drawing/2014/main" id="{814DADE8-38DC-E046-BFB6-CD58F5707F64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3FFDF324-CA91-B849-AE58-C4D9E07916B6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7" name="CuadroTexto 26">
              <a:extLst>
                <a:ext uri="{FF2B5EF4-FFF2-40B4-BE49-F238E27FC236}">
                  <a16:creationId xmlns:a16="http://schemas.microsoft.com/office/drawing/2014/main" id="{3FFDF324-CA91-B849-AE58-C4D9E07916B6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2F1BBC2-58CF-D944-A36D-33C4CE3DB177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8" name="CuadroTexto 27">
              <a:extLst>
                <a:ext uri="{FF2B5EF4-FFF2-40B4-BE49-F238E27FC236}">
                  <a16:creationId xmlns:a16="http://schemas.microsoft.com/office/drawing/2014/main" id="{32F1BBC2-58CF-D944-A36D-33C4CE3DB177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2DAD2E1C-80B1-2A45-9281-499B412E40FF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29" name="CuadroTexto 28">
              <a:extLst>
                <a:ext uri="{FF2B5EF4-FFF2-40B4-BE49-F238E27FC236}">
                  <a16:creationId xmlns:a16="http://schemas.microsoft.com/office/drawing/2014/main" id="{2DAD2E1C-80B1-2A45-9281-499B412E40FF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4EF8EFF-1F8D-DE42-AD4E-4D245522C4E5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0" name="CuadroTexto 29">
              <a:extLst>
                <a:ext uri="{FF2B5EF4-FFF2-40B4-BE49-F238E27FC236}">
                  <a16:creationId xmlns:a16="http://schemas.microsoft.com/office/drawing/2014/main" id="{44EF8EFF-1F8D-DE42-AD4E-4D245522C4E5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F83DF083-363C-5B41-9C4B-DB3DEE519498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1" name="CuadroTexto 30">
              <a:extLst>
                <a:ext uri="{FF2B5EF4-FFF2-40B4-BE49-F238E27FC236}">
                  <a16:creationId xmlns:a16="http://schemas.microsoft.com/office/drawing/2014/main" id="{F83DF083-363C-5B41-9C4B-DB3DEE519498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AE4A94E1-AAFD-3D4C-8577-E2D93AC606F4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2" name="CuadroTexto 31">
              <a:extLst>
                <a:ext uri="{FF2B5EF4-FFF2-40B4-BE49-F238E27FC236}">
                  <a16:creationId xmlns:a16="http://schemas.microsoft.com/office/drawing/2014/main" id="{AE4A94E1-AAFD-3D4C-8577-E2D93AC606F4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E13D62AC-A927-684A-BEAE-59D97D3BFA3E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3" name="CuadroTexto 32">
              <a:extLst>
                <a:ext uri="{FF2B5EF4-FFF2-40B4-BE49-F238E27FC236}">
                  <a16:creationId xmlns:a16="http://schemas.microsoft.com/office/drawing/2014/main" id="{E13D62AC-A927-684A-BEAE-59D97D3BFA3E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472151A-4AAA-9543-9E34-3B4ADA15CF2B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4" name="CuadroTexto 33">
              <a:extLst>
                <a:ext uri="{FF2B5EF4-FFF2-40B4-BE49-F238E27FC236}">
                  <a16:creationId xmlns:a16="http://schemas.microsoft.com/office/drawing/2014/main" id="{8472151A-4AAA-9543-9E34-3B4ADA15CF2B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4C5F54A-67E8-CB46-8D82-A2EE14D5D21D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5" name="CuadroTexto 34">
              <a:extLst>
                <a:ext uri="{FF2B5EF4-FFF2-40B4-BE49-F238E27FC236}">
                  <a16:creationId xmlns:a16="http://schemas.microsoft.com/office/drawing/2014/main" id="{64C5F54A-67E8-CB46-8D82-A2EE14D5D21D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504825</xdr:colOff>
      <xdr:row>32</xdr:row>
      <xdr:rowOff>142875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CEC23CC-A182-424C-B2E2-964880F746A1}"/>
                </a:ext>
              </a:extLst>
            </xdr:cNvPr>
            <xdr:cNvSpPr txBox="1"/>
          </xdr:nvSpPr>
          <xdr:spPr>
            <a:xfrm>
              <a:off x="1724025" y="6099175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6" name="CuadroTexto 35">
              <a:extLst>
                <a:ext uri="{FF2B5EF4-FFF2-40B4-BE49-F238E27FC236}">
                  <a16:creationId xmlns:a16="http://schemas.microsoft.com/office/drawing/2014/main" id="{DCEC23CC-A182-424C-B2E2-964880F746A1}"/>
                </a:ext>
              </a:extLst>
            </xdr:cNvPr>
            <xdr:cNvSpPr txBox="1"/>
          </xdr:nvSpPr>
          <xdr:spPr>
            <a:xfrm>
              <a:off x="1724025" y="6099175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3EB5ACCC-90CF-7847-A061-6D911CC1CB56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7" name="CuadroTexto 36">
              <a:extLst>
                <a:ext uri="{FF2B5EF4-FFF2-40B4-BE49-F238E27FC236}">
                  <a16:creationId xmlns:a16="http://schemas.microsoft.com/office/drawing/2014/main" id="{3EB5ACCC-90CF-7847-A061-6D911CC1CB56}"/>
                </a:ext>
              </a:extLst>
            </xdr:cNvPr>
            <xdr:cNvSpPr txBox="1"/>
          </xdr:nvSpPr>
          <xdr:spPr>
            <a:xfrm>
              <a:off x="2838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AC46EC73-3B22-D442-B354-42A532D4A278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8" name="CuadroTexto 37">
              <a:extLst>
                <a:ext uri="{FF2B5EF4-FFF2-40B4-BE49-F238E27FC236}">
                  <a16:creationId xmlns:a16="http://schemas.microsoft.com/office/drawing/2014/main" id="{AC46EC73-3B22-D442-B354-42A532D4A278}"/>
                </a:ext>
              </a:extLst>
            </xdr:cNvPr>
            <xdr:cNvSpPr txBox="1"/>
          </xdr:nvSpPr>
          <xdr:spPr>
            <a:xfrm>
              <a:off x="3117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2B26B153-3225-524D-A56A-8996A6517848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39" name="CuadroTexto 38">
              <a:extLst>
                <a:ext uri="{FF2B5EF4-FFF2-40B4-BE49-F238E27FC236}">
                  <a16:creationId xmlns:a16="http://schemas.microsoft.com/office/drawing/2014/main" id="{2B26B153-3225-524D-A56A-8996A6517848}"/>
                </a:ext>
              </a:extLst>
            </xdr:cNvPr>
            <xdr:cNvSpPr txBox="1"/>
          </xdr:nvSpPr>
          <xdr:spPr>
            <a:xfrm>
              <a:off x="3397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FE3979E-F019-624F-8C01-BD190FFADF66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0" name="CuadroTexto 39">
              <a:extLst>
                <a:ext uri="{FF2B5EF4-FFF2-40B4-BE49-F238E27FC236}">
                  <a16:creationId xmlns:a16="http://schemas.microsoft.com/office/drawing/2014/main" id="{3FE3979E-F019-624F-8C01-BD190FFADF66}"/>
                </a:ext>
              </a:extLst>
            </xdr:cNvPr>
            <xdr:cNvSpPr txBox="1"/>
          </xdr:nvSpPr>
          <xdr:spPr>
            <a:xfrm>
              <a:off x="3676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6C6D0420-66A7-684A-865B-D7FCA8F07BE5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1" name="CuadroTexto 40">
              <a:extLst>
                <a:ext uri="{FF2B5EF4-FFF2-40B4-BE49-F238E27FC236}">
                  <a16:creationId xmlns:a16="http://schemas.microsoft.com/office/drawing/2014/main" id="{6C6D0420-66A7-684A-865B-D7FCA8F07BE5}"/>
                </a:ext>
              </a:extLst>
            </xdr:cNvPr>
            <xdr:cNvSpPr txBox="1"/>
          </xdr:nvSpPr>
          <xdr:spPr>
            <a:xfrm>
              <a:off x="3956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300819FD-9ECD-044E-8235-AC930E20FAB8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2" name="CuadroTexto 41">
              <a:extLst>
                <a:ext uri="{FF2B5EF4-FFF2-40B4-BE49-F238E27FC236}">
                  <a16:creationId xmlns:a16="http://schemas.microsoft.com/office/drawing/2014/main" id="{300819FD-9ECD-044E-8235-AC930E20FAB8}"/>
                </a:ext>
              </a:extLst>
            </xdr:cNvPr>
            <xdr:cNvSpPr txBox="1"/>
          </xdr:nvSpPr>
          <xdr:spPr>
            <a:xfrm>
              <a:off x="4235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17685B03-6423-5645-A64E-2F47A5408A5B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3" name="CuadroTexto 42">
              <a:extLst>
                <a:ext uri="{FF2B5EF4-FFF2-40B4-BE49-F238E27FC236}">
                  <a16:creationId xmlns:a16="http://schemas.microsoft.com/office/drawing/2014/main" id="{17685B03-6423-5645-A64E-2F47A5408A5B}"/>
                </a:ext>
              </a:extLst>
            </xdr:cNvPr>
            <xdr:cNvSpPr txBox="1"/>
          </xdr:nvSpPr>
          <xdr:spPr>
            <a:xfrm>
              <a:off x="4514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280FEBA1-BAC8-7544-90E2-D43B91FBA1F4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4" name="CuadroTexto 43">
              <a:extLst>
                <a:ext uri="{FF2B5EF4-FFF2-40B4-BE49-F238E27FC236}">
                  <a16:creationId xmlns:a16="http://schemas.microsoft.com/office/drawing/2014/main" id="{280FEBA1-BAC8-7544-90E2-D43B91FBA1F4}"/>
                </a:ext>
              </a:extLst>
            </xdr:cNvPr>
            <xdr:cNvSpPr txBox="1"/>
          </xdr:nvSpPr>
          <xdr:spPr>
            <a:xfrm>
              <a:off x="4794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B2B84030-5C0B-A940-A6F9-A3AB967AAFE9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5" name="CuadroTexto 44">
              <a:extLst>
                <a:ext uri="{FF2B5EF4-FFF2-40B4-BE49-F238E27FC236}">
                  <a16:creationId xmlns:a16="http://schemas.microsoft.com/office/drawing/2014/main" id="{B2B84030-5C0B-A940-A6F9-A3AB967AAFE9}"/>
                </a:ext>
              </a:extLst>
            </xdr:cNvPr>
            <xdr:cNvSpPr txBox="1"/>
          </xdr:nvSpPr>
          <xdr:spPr>
            <a:xfrm>
              <a:off x="5073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A5C8B5BA-3E36-5A4E-9C89-84EFB4A67D74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6" name="CuadroTexto 45">
              <a:extLst>
                <a:ext uri="{FF2B5EF4-FFF2-40B4-BE49-F238E27FC236}">
                  <a16:creationId xmlns:a16="http://schemas.microsoft.com/office/drawing/2014/main" id="{A5C8B5BA-3E36-5A4E-9C89-84EFB4A67D74}"/>
                </a:ext>
              </a:extLst>
            </xdr:cNvPr>
            <xdr:cNvSpPr txBox="1"/>
          </xdr:nvSpPr>
          <xdr:spPr>
            <a:xfrm>
              <a:off x="5353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346939BC-47B6-264F-96BA-C775ED869C62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7" name="CuadroTexto 46">
              <a:extLst>
                <a:ext uri="{FF2B5EF4-FFF2-40B4-BE49-F238E27FC236}">
                  <a16:creationId xmlns:a16="http://schemas.microsoft.com/office/drawing/2014/main" id="{346939BC-47B6-264F-96BA-C775ED869C62}"/>
                </a:ext>
              </a:extLst>
            </xdr:cNvPr>
            <xdr:cNvSpPr txBox="1"/>
          </xdr:nvSpPr>
          <xdr:spPr>
            <a:xfrm>
              <a:off x="5632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BB1DE0E5-5332-854F-81C5-E31BD979FE88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8" name="CuadroTexto 47">
              <a:extLst>
                <a:ext uri="{FF2B5EF4-FFF2-40B4-BE49-F238E27FC236}">
                  <a16:creationId xmlns:a16="http://schemas.microsoft.com/office/drawing/2014/main" id="{BB1DE0E5-5332-854F-81C5-E31BD979FE88}"/>
                </a:ext>
              </a:extLst>
            </xdr:cNvPr>
            <xdr:cNvSpPr txBox="1"/>
          </xdr:nvSpPr>
          <xdr:spPr>
            <a:xfrm>
              <a:off x="5911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3A678F19-3C29-9241-B3DB-12850FE575FC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49" name="CuadroTexto 48">
              <a:extLst>
                <a:ext uri="{FF2B5EF4-FFF2-40B4-BE49-F238E27FC236}">
                  <a16:creationId xmlns:a16="http://schemas.microsoft.com/office/drawing/2014/main" id="{3A678F19-3C29-9241-B3DB-12850FE575FC}"/>
                </a:ext>
              </a:extLst>
            </xdr:cNvPr>
            <xdr:cNvSpPr txBox="1"/>
          </xdr:nvSpPr>
          <xdr:spPr>
            <a:xfrm>
              <a:off x="6191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2BD5A15A-AF04-D240-B8E6-081D589BA216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0" name="CuadroTexto 49">
              <a:extLst>
                <a:ext uri="{FF2B5EF4-FFF2-40B4-BE49-F238E27FC236}">
                  <a16:creationId xmlns:a16="http://schemas.microsoft.com/office/drawing/2014/main" id="{2BD5A15A-AF04-D240-B8E6-081D589BA216}"/>
                </a:ext>
              </a:extLst>
            </xdr:cNvPr>
            <xdr:cNvSpPr txBox="1"/>
          </xdr:nvSpPr>
          <xdr:spPr>
            <a:xfrm>
              <a:off x="6470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35D5BDD4-9C1B-FE4B-A995-51E89A6F510D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1" name="CuadroTexto 50">
              <a:extLst>
                <a:ext uri="{FF2B5EF4-FFF2-40B4-BE49-F238E27FC236}">
                  <a16:creationId xmlns:a16="http://schemas.microsoft.com/office/drawing/2014/main" id="{35D5BDD4-9C1B-FE4B-A995-51E89A6F510D}"/>
                </a:ext>
              </a:extLst>
            </xdr:cNvPr>
            <xdr:cNvSpPr txBox="1"/>
          </xdr:nvSpPr>
          <xdr:spPr>
            <a:xfrm>
              <a:off x="6750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0B98FCE1-8AA0-E54B-9D1E-0F5D7FC898E2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2" name="CuadroTexto 51">
              <a:extLst>
                <a:ext uri="{FF2B5EF4-FFF2-40B4-BE49-F238E27FC236}">
                  <a16:creationId xmlns:a16="http://schemas.microsoft.com/office/drawing/2014/main" id="{0B98FCE1-8AA0-E54B-9D1E-0F5D7FC898E2}"/>
                </a:ext>
              </a:extLst>
            </xdr:cNvPr>
            <xdr:cNvSpPr txBox="1"/>
          </xdr:nvSpPr>
          <xdr:spPr>
            <a:xfrm>
              <a:off x="7029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A0FB4A50-ED3E-CA46-8E2D-6054959FDFAB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3" name="CuadroTexto 52">
              <a:extLst>
                <a:ext uri="{FF2B5EF4-FFF2-40B4-BE49-F238E27FC236}">
                  <a16:creationId xmlns:a16="http://schemas.microsoft.com/office/drawing/2014/main" id="{A0FB4A50-ED3E-CA46-8E2D-6054959FDFAB}"/>
                </a:ext>
              </a:extLst>
            </xdr:cNvPr>
            <xdr:cNvSpPr txBox="1"/>
          </xdr:nvSpPr>
          <xdr:spPr>
            <a:xfrm>
              <a:off x="7308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B1642D37-CFEE-1549-8376-DB161B30B790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4" name="CuadroTexto 53">
              <a:extLst>
                <a:ext uri="{FF2B5EF4-FFF2-40B4-BE49-F238E27FC236}">
                  <a16:creationId xmlns:a16="http://schemas.microsoft.com/office/drawing/2014/main" id="{B1642D37-CFEE-1549-8376-DB161B30B790}"/>
                </a:ext>
              </a:extLst>
            </xdr:cNvPr>
            <xdr:cNvSpPr txBox="1"/>
          </xdr:nvSpPr>
          <xdr:spPr>
            <a:xfrm>
              <a:off x="7588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C21AF4F1-E207-5149-8B4A-EF71219E3372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5" name="CuadroTexto 54">
              <a:extLst>
                <a:ext uri="{FF2B5EF4-FFF2-40B4-BE49-F238E27FC236}">
                  <a16:creationId xmlns:a16="http://schemas.microsoft.com/office/drawing/2014/main" id="{C21AF4F1-E207-5149-8B4A-EF71219E3372}"/>
                </a:ext>
              </a:extLst>
            </xdr:cNvPr>
            <xdr:cNvSpPr txBox="1"/>
          </xdr:nvSpPr>
          <xdr:spPr>
            <a:xfrm>
              <a:off x="78676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C5D252B3-A474-B44F-9226-BE8ED79A08C0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6" name="CuadroTexto 55">
              <a:extLst>
                <a:ext uri="{FF2B5EF4-FFF2-40B4-BE49-F238E27FC236}">
                  <a16:creationId xmlns:a16="http://schemas.microsoft.com/office/drawing/2014/main" id="{C5D252B3-A474-B44F-9226-BE8ED79A08C0}"/>
                </a:ext>
              </a:extLst>
            </xdr:cNvPr>
            <xdr:cNvSpPr txBox="1"/>
          </xdr:nvSpPr>
          <xdr:spPr>
            <a:xfrm>
              <a:off x="81470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BA91C32-06DE-2A42-B011-4296D51844F7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7" name="CuadroTexto 56">
              <a:extLst>
                <a:ext uri="{FF2B5EF4-FFF2-40B4-BE49-F238E27FC236}">
                  <a16:creationId xmlns:a16="http://schemas.microsoft.com/office/drawing/2014/main" id="{5BA91C32-06DE-2A42-B011-4296D51844F7}"/>
                </a:ext>
              </a:extLst>
            </xdr:cNvPr>
            <xdr:cNvSpPr txBox="1"/>
          </xdr:nvSpPr>
          <xdr:spPr>
            <a:xfrm>
              <a:off x="84264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E90BC7AF-C504-8544-9D56-95BA126C4973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8" name="CuadroTexto 57">
              <a:extLst>
                <a:ext uri="{FF2B5EF4-FFF2-40B4-BE49-F238E27FC236}">
                  <a16:creationId xmlns:a16="http://schemas.microsoft.com/office/drawing/2014/main" id="{E90BC7AF-C504-8544-9D56-95BA126C4973}"/>
                </a:ext>
              </a:extLst>
            </xdr:cNvPr>
            <xdr:cNvSpPr txBox="1"/>
          </xdr:nvSpPr>
          <xdr:spPr>
            <a:xfrm>
              <a:off x="87058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32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772DF83-3E32-6148-A12A-83E919476E33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≥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59" name="CuadroTexto 58">
              <a:extLst>
                <a:ext uri="{FF2B5EF4-FFF2-40B4-BE49-F238E27FC236}">
                  <a16:creationId xmlns:a16="http://schemas.microsoft.com/office/drawing/2014/main" id="{C772DF83-3E32-6148-A12A-83E919476E33}"/>
                </a:ext>
              </a:extLst>
            </xdr:cNvPr>
            <xdr:cNvSpPr txBox="1"/>
          </xdr:nvSpPr>
          <xdr:spPr>
            <a:xfrm>
              <a:off x="8985250" y="59563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≥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34</xdr:col>
      <xdr:colOff>85725</xdr:colOff>
      <xdr:row>19</xdr:row>
      <xdr:rowOff>0</xdr:rowOff>
    </xdr:from>
    <xdr:ext cx="137537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E46785BA-6944-D74D-A39A-609DAE059F09}"/>
                </a:ext>
              </a:extLst>
            </xdr:cNvPr>
            <xdr:cNvSpPr txBox="1"/>
          </xdr:nvSpPr>
          <xdr:spPr>
            <a:xfrm>
              <a:off x="11642725" y="37211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≤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0" name="CuadroTexto 59">
              <a:extLst>
                <a:ext uri="{FF2B5EF4-FFF2-40B4-BE49-F238E27FC236}">
                  <a16:creationId xmlns:a16="http://schemas.microsoft.com/office/drawing/2014/main" id="{E46785BA-6944-D74D-A39A-609DAE059F09}"/>
                </a:ext>
              </a:extLst>
            </xdr:cNvPr>
            <xdr:cNvSpPr txBox="1"/>
          </xdr:nvSpPr>
          <xdr:spPr>
            <a:xfrm>
              <a:off x="11642725" y="3721100"/>
              <a:ext cx="137537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≤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466725</xdr:colOff>
      <xdr:row>36</xdr:row>
      <xdr:rowOff>152400</xdr:rowOff>
    </xdr:from>
    <xdr:ext cx="151965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DFEC2C0B-1AAF-D54D-AB5F-CA853EA99BE7}"/>
                </a:ext>
              </a:extLst>
            </xdr:cNvPr>
            <xdr:cNvSpPr txBox="1"/>
          </xdr:nvSpPr>
          <xdr:spPr>
            <a:xfrm>
              <a:off x="1685925" y="67183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MX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𝑦</m:t>
                        </m:r>
                      </m:e>
                      <m:sub>
                        <m:r>
                          <a:rPr lang="es-MX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1" name="CuadroTexto 60">
              <a:extLst>
                <a:ext uri="{FF2B5EF4-FFF2-40B4-BE49-F238E27FC236}">
                  <a16:creationId xmlns:a16="http://schemas.microsoft.com/office/drawing/2014/main" id="{DFEC2C0B-1AAF-D54D-AB5F-CA853EA99BE7}"/>
                </a:ext>
              </a:extLst>
            </xdr:cNvPr>
            <xdr:cNvSpPr txBox="1"/>
          </xdr:nvSpPr>
          <xdr:spPr>
            <a:xfrm>
              <a:off x="1685925" y="6718300"/>
              <a:ext cx="1519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𝑦_𝑖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235391</xdr:colOff>
      <xdr:row>39</xdr:row>
      <xdr:rowOff>20624</xdr:rowOff>
    </xdr:from>
    <xdr:ext cx="1908792" cy="227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EEEA954D-ADD4-EF4B-93AB-D19EF7416BBA}"/>
                </a:ext>
              </a:extLst>
            </xdr:cNvPr>
            <xdr:cNvSpPr txBox="1"/>
          </xdr:nvSpPr>
          <xdr:spPr>
            <a:xfrm>
              <a:off x="4413691" y="7069124"/>
              <a:ext cx="1908792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lit/>
                      </m:rP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p>
                    <m:r>
                      <a:rPr lang="es-CO" sz="1400" b="0" i="1">
                        <a:latin typeface="Cambria Math" panose="02040503050406030204" pitchFamily="18" charset="0"/>
                      </a:rPr>
                      <m:t>  = </m:t>
                    </m:r>
                    <m:sSup>
                      <m:sSup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pPr>
                      <m:e>
                        <m:d>
                          <m:dPr>
                            <m:begChr m:val="["/>
                            <m:endChr m:val="]"/>
                            <m:ctrl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dPr>
                          <m:e>
                            <m:sSup>
                              <m:sSup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p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  <m:sup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p>
                            </m:sSup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 −</m:t>
                            </m:r>
                            <m:sSub>
                              <m:sSubPr>
                                <m:ctrlP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𝜃</m:t>
                                </m:r>
                              </m:e>
                              <m:sub>
                                <m:r>
                                  <a:rPr lang="es-CO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𝑘</m:t>
                                </m:r>
                              </m:sub>
                            </m:sSub>
                            <m:r>
                              <m:rPr>
                                <m:sty m:val="p"/>
                              </m:rP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Cambria Math" panose="02040503050406030204" pitchFamily="18" charset="0"/>
                                <a:cs typeface="+mn-cs"/>
                              </a:rPr>
                              <m:t>∇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𝐿</m:t>
                            </m:r>
                            <m:d>
                              <m:d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d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𝜇</m:t>
                                </m:r>
                              </m:e>
                            </m:d>
                          </m:e>
                        </m:d>
                      </m:e>
                      <m:sup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</m:sup>
                    </m:sSup>
                    <m:r>
                      <a:rPr lang="es-CO" sz="1100" b="0" i="1">
                        <a:solidFill>
                          <a:schemeClr val="tx1"/>
                        </a:solidFill>
                        <a:effectLst/>
                        <a:latin typeface="Cambria Math" panose="02040503050406030204" pitchFamily="18" charset="0"/>
                        <a:ea typeface="+mn-ea"/>
                        <a:cs typeface="+mn-cs"/>
                      </a:rPr>
                      <m:t> </m:t>
                    </m:r>
                    <m: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2" name="CuadroTexto 61">
              <a:extLst>
                <a:ext uri="{FF2B5EF4-FFF2-40B4-BE49-F238E27FC236}">
                  <a16:creationId xmlns:a16="http://schemas.microsoft.com/office/drawing/2014/main" id="{EEEA954D-ADD4-EF4B-93AB-D19EF7416BBA}"/>
                </a:ext>
              </a:extLst>
            </xdr:cNvPr>
            <xdr:cNvSpPr txBox="1"/>
          </xdr:nvSpPr>
          <xdr:spPr>
            <a:xfrm>
              <a:off x="4413691" y="7069124"/>
              <a:ext cx="1908792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\ 𝜇^(𝑘+1)   = 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[𝜇^𝑘  −𝜃_𝑘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Cambria Math" panose="02040503050406030204" pitchFamily="18" charset="0"/>
                  <a:cs typeface="+mn-cs"/>
                </a:rPr>
                <a:t> ∇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𝐿(𝜇)]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^+  </a:t>
              </a:r>
              <a:r>
                <a:rPr lang="es-CO" sz="1400" b="0" i="0">
                  <a:latin typeface="Cambria Math" panose="02040503050406030204" pitchFamily="18" charset="0"/>
                </a:rPr>
                <a:t> 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321116</xdr:colOff>
      <xdr:row>40</xdr:row>
      <xdr:rowOff>11099</xdr:rowOff>
    </xdr:from>
    <xdr:ext cx="445185" cy="235321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01C5A2E6-DCC9-8D46-B509-542FDB188D8D}"/>
                </a:ext>
              </a:extLst>
            </xdr:cNvPr>
            <xdr:cNvSpPr txBox="1"/>
          </xdr:nvSpPr>
          <xdr:spPr>
            <a:xfrm>
              <a:off x="1540316" y="7326299"/>
              <a:ext cx="44518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m:rPr>
                        <m:lit/>
                      </m:rPr>
                      <a:rPr lang="es-CO" sz="1400" b="0" i="1">
                        <a:latin typeface="Cambria Math" panose="02040503050406030204" pitchFamily="18" charset="0"/>
                      </a:rPr>
                      <m:t> </m:t>
                    </m:r>
                    <m:sSubSup>
                      <m:sSubSupPr>
                        <m:ctrlPr>
                          <a:rPr lang="es-MX" sz="1400" b="0" i="1">
                            <a:latin typeface="Cambria Math" panose="02040503050406030204" pitchFamily="18" charset="0"/>
                          </a:rPr>
                        </m:ctrlPr>
                      </m:sSub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b>
                        <m:r>
                          <a:rPr lang="es-MX" sz="14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+1</m:t>
                        </m:r>
                      </m:sup>
                    </m:sSub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3" name="CuadroTexto 62">
              <a:extLst>
                <a:ext uri="{FF2B5EF4-FFF2-40B4-BE49-F238E27FC236}">
                  <a16:creationId xmlns:a16="http://schemas.microsoft.com/office/drawing/2014/main" id="{01C5A2E6-DCC9-8D46-B509-542FDB188D8D}"/>
                </a:ext>
              </a:extLst>
            </xdr:cNvPr>
            <xdr:cNvSpPr txBox="1"/>
          </xdr:nvSpPr>
          <xdr:spPr>
            <a:xfrm>
              <a:off x="1540316" y="7326299"/>
              <a:ext cx="445185" cy="235321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\ 𝜇</a:t>
              </a:r>
              <a:r>
                <a:rPr lang="es-MX" sz="1400" b="0" i="0">
                  <a:latin typeface="Cambria Math" panose="02040503050406030204" pitchFamily="18" charset="0"/>
                </a:rPr>
                <a:t>_𝑖^(</a:t>
              </a:r>
              <a:r>
                <a:rPr lang="es-CO" sz="1400" b="0" i="0">
                  <a:latin typeface="Cambria Math" panose="02040503050406030204" pitchFamily="18" charset="0"/>
                </a:rPr>
                <a:t>𝑘+1</a:t>
              </a:r>
              <a:r>
                <a:rPr lang="es-MX" sz="1400" b="0" i="0">
                  <a:latin typeface="Cambria Math" panose="02040503050406030204" pitchFamily="18" charset="0"/>
                </a:rPr>
                <a:t>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54675FC2-FDEA-DB45-AECD-4CC637383413}"/>
                </a:ext>
              </a:extLst>
            </xdr:cNvPr>
            <xdr:cNvSpPr txBox="1"/>
          </xdr:nvSpPr>
          <xdr:spPr>
            <a:xfrm>
              <a:off x="2559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4" name="CuadroTexto 63">
              <a:extLst>
                <a:ext uri="{FF2B5EF4-FFF2-40B4-BE49-F238E27FC236}">
                  <a16:creationId xmlns:a16="http://schemas.microsoft.com/office/drawing/2014/main" id="{54675FC2-FDEA-DB45-AECD-4CC637383413}"/>
                </a:ext>
              </a:extLst>
            </xdr:cNvPr>
            <xdr:cNvSpPr txBox="1"/>
          </xdr:nvSpPr>
          <xdr:spPr>
            <a:xfrm>
              <a:off x="2559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4</xdr:col>
      <xdr:colOff>438151</xdr:colOff>
      <xdr:row>42</xdr:row>
      <xdr:rowOff>1</xdr:rowOff>
    </xdr:from>
    <xdr:ext cx="190500" cy="227563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A4C02B05-8589-854C-8A4E-A2DD3F98972E}"/>
                </a:ext>
              </a:extLst>
            </xdr:cNvPr>
            <xdr:cNvSpPr txBox="1"/>
          </xdr:nvSpPr>
          <xdr:spPr>
            <a:xfrm>
              <a:off x="1657351" y="77343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s-CO" sz="14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𝜇</m:t>
                        </m:r>
                      </m:e>
                      <m:sup>
                        <m:r>
                          <a:rPr lang="es-CO" sz="1400" b="0" i="1">
                            <a:latin typeface="Cambria Math" panose="02040503050406030204" pitchFamily="18" charset="0"/>
                          </a:rPr>
                          <m:t>𝑘</m:t>
                        </m:r>
                      </m:sup>
                    </m:sSup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5" name="CuadroTexto 64">
              <a:extLst>
                <a:ext uri="{FF2B5EF4-FFF2-40B4-BE49-F238E27FC236}">
                  <a16:creationId xmlns:a16="http://schemas.microsoft.com/office/drawing/2014/main" id="{A4C02B05-8589-854C-8A4E-A2DD3F98972E}"/>
                </a:ext>
              </a:extLst>
            </xdr:cNvPr>
            <xdr:cNvSpPr txBox="1"/>
          </xdr:nvSpPr>
          <xdr:spPr>
            <a:xfrm>
              <a:off x="1657351" y="7734301"/>
              <a:ext cx="190500" cy="22756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es-CO" sz="1400" b="0" i="0">
                  <a:latin typeface="Cambria Math" panose="02040503050406030204" pitchFamily="18" charset="0"/>
                </a:rPr>
                <a:t>𝜇^𝑘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054F3EFB-80C2-3644-AEF9-E7660646043A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6" name="CuadroTexto 65">
              <a:extLst>
                <a:ext uri="{FF2B5EF4-FFF2-40B4-BE49-F238E27FC236}">
                  <a16:creationId xmlns:a16="http://schemas.microsoft.com/office/drawing/2014/main" id="{054F3EFB-80C2-3644-AEF9-E7660646043A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A621E55-03DC-884B-9CEE-819F4EFC69FE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7" name="CuadroTexto 66">
              <a:extLst>
                <a:ext uri="{FF2B5EF4-FFF2-40B4-BE49-F238E27FC236}">
                  <a16:creationId xmlns:a16="http://schemas.microsoft.com/office/drawing/2014/main" id="{BA621E55-03DC-884B-9CEE-819F4EFC69FE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7797BD6B-B5AF-244F-9BA8-3985E78DAFF8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8" name="CuadroTexto 67">
              <a:extLst>
                <a:ext uri="{FF2B5EF4-FFF2-40B4-BE49-F238E27FC236}">
                  <a16:creationId xmlns:a16="http://schemas.microsoft.com/office/drawing/2014/main" id="{7797BD6B-B5AF-244F-9BA8-3985E78DAFF8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29190D56-A211-F64D-8D76-E2AE519312B1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69" name="CuadroTexto 68">
              <a:extLst>
                <a:ext uri="{FF2B5EF4-FFF2-40B4-BE49-F238E27FC236}">
                  <a16:creationId xmlns:a16="http://schemas.microsoft.com/office/drawing/2014/main" id="{29190D56-A211-F64D-8D76-E2AE519312B1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E6A7381-24AD-9246-9BD3-9C446B5CBCCB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0" name="CuadroTexto 69">
              <a:extLst>
                <a:ext uri="{FF2B5EF4-FFF2-40B4-BE49-F238E27FC236}">
                  <a16:creationId xmlns:a16="http://schemas.microsoft.com/office/drawing/2014/main" id="{6E6A7381-24AD-9246-9BD3-9C446B5CBCCB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0E94062A-3CB9-714C-853E-E961EEBB5415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1" name="CuadroTexto 70">
              <a:extLst>
                <a:ext uri="{FF2B5EF4-FFF2-40B4-BE49-F238E27FC236}">
                  <a16:creationId xmlns:a16="http://schemas.microsoft.com/office/drawing/2014/main" id="{0E94062A-3CB9-714C-853E-E961EEBB5415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4DA82F27-C222-764D-983A-494CEA0343CA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2" name="CuadroTexto 71">
              <a:extLst>
                <a:ext uri="{FF2B5EF4-FFF2-40B4-BE49-F238E27FC236}">
                  <a16:creationId xmlns:a16="http://schemas.microsoft.com/office/drawing/2014/main" id="{4DA82F27-C222-764D-983A-494CEA0343CA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F929D226-848E-474C-8794-4095D201FB66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3" name="CuadroTexto 72">
              <a:extLst>
                <a:ext uri="{FF2B5EF4-FFF2-40B4-BE49-F238E27FC236}">
                  <a16:creationId xmlns:a16="http://schemas.microsoft.com/office/drawing/2014/main" id="{F929D226-848E-474C-8794-4095D201FB66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84052F7B-35D9-B845-B349-5DF4072AB4BB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4" name="CuadroTexto 73">
              <a:extLst>
                <a:ext uri="{FF2B5EF4-FFF2-40B4-BE49-F238E27FC236}">
                  <a16:creationId xmlns:a16="http://schemas.microsoft.com/office/drawing/2014/main" id="{84052F7B-35D9-B845-B349-5DF4072AB4BB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AD1801A7-1864-BA40-92C5-61699D2037E2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5" name="CuadroTexto 74">
              <a:extLst>
                <a:ext uri="{FF2B5EF4-FFF2-40B4-BE49-F238E27FC236}">
                  <a16:creationId xmlns:a16="http://schemas.microsoft.com/office/drawing/2014/main" id="{AD1801A7-1864-BA40-92C5-61699D2037E2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3054DF3A-BBEE-4948-B5AE-6D10CC4A5961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6" name="CuadroTexto 75">
              <a:extLst>
                <a:ext uri="{FF2B5EF4-FFF2-40B4-BE49-F238E27FC236}">
                  <a16:creationId xmlns:a16="http://schemas.microsoft.com/office/drawing/2014/main" id="{3054DF3A-BBEE-4948-B5AE-6D10CC4A5961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AABF95AA-3529-B349-9971-A7411704E730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7" name="CuadroTexto 76">
              <a:extLst>
                <a:ext uri="{FF2B5EF4-FFF2-40B4-BE49-F238E27FC236}">
                  <a16:creationId xmlns:a16="http://schemas.microsoft.com/office/drawing/2014/main" id="{AABF95AA-3529-B349-9971-A7411704E730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66499BE-5EC1-3643-98F2-30AA73609F60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8" name="CuadroTexto 77">
              <a:extLst>
                <a:ext uri="{FF2B5EF4-FFF2-40B4-BE49-F238E27FC236}">
                  <a16:creationId xmlns:a16="http://schemas.microsoft.com/office/drawing/2014/main" id="{866499BE-5EC1-3643-98F2-30AA73609F60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3FFC6ACD-7764-D942-A649-F35436E91FCE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79" name="CuadroTexto 78">
              <a:extLst>
                <a:ext uri="{FF2B5EF4-FFF2-40B4-BE49-F238E27FC236}">
                  <a16:creationId xmlns:a16="http://schemas.microsoft.com/office/drawing/2014/main" id="{3FFC6ACD-7764-D942-A649-F35436E91FCE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92AB53FF-D99E-8342-8F28-34E9F05D7F31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0" name="CuadroTexto 79">
              <a:extLst>
                <a:ext uri="{FF2B5EF4-FFF2-40B4-BE49-F238E27FC236}">
                  <a16:creationId xmlns:a16="http://schemas.microsoft.com/office/drawing/2014/main" id="{92AB53FF-D99E-8342-8F28-34E9F05D7F31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8342CC7-BC21-324D-8315-42776E58F0C5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1" name="CuadroTexto 80">
              <a:extLst>
                <a:ext uri="{FF2B5EF4-FFF2-40B4-BE49-F238E27FC236}">
                  <a16:creationId xmlns:a16="http://schemas.microsoft.com/office/drawing/2014/main" id="{08342CC7-BC21-324D-8315-42776E58F0C5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B1B0701A-92EE-AF40-AFAF-AFEDBFFC8BB3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2" name="CuadroTexto 81">
              <a:extLst>
                <a:ext uri="{FF2B5EF4-FFF2-40B4-BE49-F238E27FC236}">
                  <a16:creationId xmlns:a16="http://schemas.microsoft.com/office/drawing/2014/main" id="{B1B0701A-92EE-AF40-AFAF-AFEDBFFC8BB3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E7C44F34-E9E4-C742-9901-54D52EA2F2B6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3" name="CuadroTexto 82">
              <a:extLst>
                <a:ext uri="{FF2B5EF4-FFF2-40B4-BE49-F238E27FC236}">
                  <a16:creationId xmlns:a16="http://schemas.microsoft.com/office/drawing/2014/main" id="{E7C44F34-E9E4-C742-9901-54D52EA2F2B6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8E6BFBAF-2C5A-974E-A86E-E6979436B193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4" name="CuadroTexto 83">
              <a:extLst>
                <a:ext uri="{FF2B5EF4-FFF2-40B4-BE49-F238E27FC236}">
                  <a16:creationId xmlns:a16="http://schemas.microsoft.com/office/drawing/2014/main" id="{8E6BFBAF-2C5A-974E-A86E-E6979436B193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268D72B3-9C82-394E-BCD7-A3A3A6A2D1E2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5" name="CuadroTexto 84">
              <a:extLst>
                <a:ext uri="{FF2B5EF4-FFF2-40B4-BE49-F238E27FC236}">
                  <a16:creationId xmlns:a16="http://schemas.microsoft.com/office/drawing/2014/main" id="{268D72B3-9C82-394E-BCD7-A3A3A6A2D1E2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2A2ACBC4-DD22-344E-A160-07DFFC97C231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6" name="CuadroTexto 85">
              <a:extLst>
                <a:ext uri="{FF2B5EF4-FFF2-40B4-BE49-F238E27FC236}">
                  <a16:creationId xmlns:a16="http://schemas.microsoft.com/office/drawing/2014/main" id="{2A2ACBC4-DD22-344E-A160-07DFFC97C231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2E06B71B-FEED-0B43-B93F-D715396E564B}"/>
                </a:ext>
              </a:extLst>
            </xdr:cNvPr>
            <xdr:cNvSpPr txBox="1"/>
          </xdr:nvSpPr>
          <xdr:spPr>
            <a:xfrm>
              <a:off x="8705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7" name="CuadroTexto 86">
              <a:extLst>
                <a:ext uri="{FF2B5EF4-FFF2-40B4-BE49-F238E27FC236}">
                  <a16:creationId xmlns:a16="http://schemas.microsoft.com/office/drawing/2014/main" id="{2E06B71B-FEED-0B43-B93F-D715396E564B}"/>
                </a:ext>
              </a:extLst>
            </xdr:cNvPr>
            <xdr:cNvSpPr txBox="1"/>
          </xdr:nvSpPr>
          <xdr:spPr>
            <a:xfrm>
              <a:off x="8705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E3789CE8-0E74-5B4D-9C47-E4DB0C1ECB27}"/>
                </a:ext>
              </a:extLst>
            </xdr:cNvPr>
            <xdr:cNvSpPr txBox="1"/>
          </xdr:nvSpPr>
          <xdr:spPr>
            <a:xfrm>
              <a:off x="8985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8" name="CuadroTexto 87">
              <a:extLst>
                <a:ext uri="{FF2B5EF4-FFF2-40B4-BE49-F238E27FC236}">
                  <a16:creationId xmlns:a16="http://schemas.microsoft.com/office/drawing/2014/main" id="{E3789CE8-0E74-5B4D-9C47-E4DB0C1ECB27}"/>
                </a:ext>
              </a:extLst>
            </xdr:cNvPr>
            <xdr:cNvSpPr txBox="1"/>
          </xdr:nvSpPr>
          <xdr:spPr>
            <a:xfrm>
              <a:off x="8985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B2118D26-940F-9B49-895D-1F32F2B48D03}"/>
                </a:ext>
              </a:extLst>
            </xdr:cNvPr>
            <xdr:cNvSpPr txBox="1"/>
          </xdr:nvSpPr>
          <xdr:spPr>
            <a:xfrm>
              <a:off x="2559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89" name="CuadroTexto 88">
              <a:extLst>
                <a:ext uri="{FF2B5EF4-FFF2-40B4-BE49-F238E27FC236}">
                  <a16:creationId xmlns:a16="http://schemas.microsoft.com/office/drawing/2014/main" id="{B2118D26-940F-9B49-895D-1F32F2B48D03}"/>
                </a:ext>
              </a:extLst>
            </xdr:cNvPr>
            <xdr:cNvSpPr txBox="1"/>
          </xdr:nvSpPr>
          <xdr:spPr>
            <a:xfrm>
              <a:off x="2559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0" name="CuadroTexto 89">
              <a:extLst>
                <a:ext uri="{FF2B5EF4-FFF2-40B4-BE49-F238E27FC236}">
                  <a16:creationId xmlns:a16="http://schemas.microsoft.com/office/drawing/2014/main" id="{8BA4D8FC-152A-F846-A405-9447A5409AA3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0" name="CuadroTexto 89">
              <a:extLst>
                <a:ext uri="{FF2B5EF4-FFF2-40B4-BE49-F238E27FC236}">
                  <a16:creationId xmlns:a16="http://schemas.microsoft.com/office/drawing/2014/main" id="{8BA4D8FC-152A-F846-A405-9447A5409AA3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7B0C99B9-E186-204C-A0C5-F62EC033A336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1" name="CuadroTexto 90">
              <a:extLst>
                <a:ext uri="{FF2B5EF4-FFF2-40B4-BE49-F238E27FC236}">
                  <a16:creationId xmlns:a16="http://schemas.microsoft.com/office/drawing/2014/main" id="{7B0C99B9-E186-204C-A0C5-F62EC033A336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BC2BEB4A-522A-4A4A-9E13-580E52CDF6FC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2" name="CuadroTexto 91">
              <a:extLst>
                <a:ext uri="{FF2B5EF4-FFF2-40B4-BE49-F238E27FC236}">
                  <a16:creationId xmlns:a16="http://schemas.microsoft.com/office/drawing/2014/main" id="{BC2BEB4A-522A-4A4A-9E13-580E52CDF6FC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D4BE48F2-FDD3-2948-97C1-0DEA5C0280AB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3" name="CuadroTexto 92">
              <a:extLst>
                <a:ext uri="{FF2B5EF4-FFF2-40B4-BE49-F238E27FC236}">
                  <a16:creationId xmlns:a16="http://schemas.microsoft.com/office/drawing/2014/main" id="{D4BE48F2-FDD3-2948-97C1-0DEA5C0280AB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D6D2B10E-D8E5-BD4A-A238-8FAB652D4B64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4" name="CuadroTexto 93">
              <a:extLst>
                <a:ext uri="{FF2B5EF4-FFF2-40B4-BE49-F238E27FC236}">
                  <a16:creationId xmlns:a16="http://schemas.microsoft.com/office/drawing/2014/main" id="{D6D2B10E-D8E5-BD4A-A238-8FAB652D4B64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73F2B7D1-BBA2-AB41-ABD1-AAF0482FF966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5" name="CuadroTexto 94">
              <a:extLst>
                <a:ext uri="{FF2B5EF4-FFF2-40B4-BE49-F238E27FC236}">
                  <a16:creationId xmlns:a16="http://schemas.microsoft.com/office/drawing/2014/main" id="{73F2B7D1-BBA2-AB41-ABD1-AAF0482FF966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273C7689-70FF-434A-968B-A183E2737C13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6" name="CuadroTexto 95">
              <a:extLst>
                <a:ext uri="{FF2B5EF4-FFF2-40B4-BE49-F238E27FC236}">
                  <a16:creationId xmlns:a16="http://schemas.microsoft.com/office/drawing/2014/main" id="{273C7689-70FF-434A-968B-A183E2737C13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5E6E9CB5-F408-9B44-96E0-C30CDD141533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7" name="CuadroTexto 96">
              <a:extLst>
                <a:ext uri="{FF2B5EF4-FFF2-40B4-BE49-F238E27FC236}">
                  <a16:creationId xmlns:a16="http://schemas.microsoft.com/office/drawing/2014/main" id="{5E6E9CB5-F408-9B44-96E0-C30CDD141533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332C1708-FA76-B240-9C73-035EA1F82EB3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8" name="CuadroTexto 97">
              <a:extLst>
                <a:ext uri="{FF2B5EF4-FFF2-40B4-BE49-F238E27FC236}">
                  <a16:creationId xmlns:a16="http://schemas.microsoft.com/office/drawing/2014/main" id="{332C1708-FA76-B240-9C73-035EA1F82EB3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9802145B-EBCD-2B4E-9C06-34C9E09707DD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99" name="CuadroTexto 98">
              <a:extLst>
                <a:ext uri="{FF2B5EF4-FFF2-40B4-BE49-F238E27FC236}">
                  <a16:creationId xmlns:a16="http://schemas.microsoft.com/office/drawing/2014/main" id="{9802145B-EBCD-2B4E-9C06-34C9E09707DD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BC479986-BC5A-164F-9B95-363C712A616B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0" name="CuadroTexto 99">
              <a:extLst>
                <a:ext uri="{FF2B5EF4-FFF2-40B4-BE49-F238E27FC236}">
                  <a16:creationId xmlns:a16="http://schemas.microsoft.com/office/drawing/2014/main" id="{BC479986-BC5A-164F-9B95-363C712A616B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93A5D1C-5D42-844F-81A8-4CAD11790EF5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1" name="CuadroTexto 100">
              <a:extLst>
                <a:ext uri="{FF2B5EF4-FFF2-40B4-BE49-F238E27FC236}">
                  <a16:creationId xmlns:a16="http://schemas.microsoft.com/office/drawing/2014/main" id="{D93A5D1C-5D42-844F-81A8-4CAD11790EF5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6D6AE4A7-B475-9B45-BED8-16BE976F5B82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2" name="CuadroTexto 101">
              <a:extLst>
                <a:ext uri="{FF2B5EF4-FFF2-40B4-BE49-F238E27FC236}">
                  <a16:creationId xmlns:a16="http://schemas.microsoft.com/office/drawing/2014/main" id="{6D6AE4A7-B475-9B45-BED8-16BE976F5B82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3D12A7EC-6FCB-9649-A08A-A158DD32B61A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3" name="CuadroTexto 102">
              <a:extLst>
                <a:ext uri="{FF2B5EF4-FFF2-40B4-BE49-F238E27FC236}">
                  <a16:creationId xmlns:a16="http://schemas.microsoft.com/office/drawing/2014/main" id="{3D12A7EC-6FCB-9649-A08A-A158DD32B61A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8A4B0C64-DB0D-3445-A5B9-C0DB8FEB98DD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4" name="CuadroTexto 103">
              <a:extLst>
                <a:ext uri="{FF2B5EF4-FFF2-40B4-BE49-F238E27FC236}">
                  <a16:creationId xmlns:a16="http://schemas.microsoft.com/office/drawing/2014/main" id="{8A4B0C64-DB0D-3445-A5B9-C0DB8FEB98DD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C359E12E-F8BB-4F43-B6F0-3D826258AEF2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5" name="CuadroTexto 104">
              <a:extLst>
                <a:ext uri="{FF2B5EF4-FFF2-40B4-BE49-F238E27FC236}">
                  <a16:creationId xmlns:a16="http://schemas.microsoft.com/office/drawing/2014/main" id="{C359E12E-F8BB-4F43-B6F0-3D826258AEF2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7F229CCA-416C-BF40-A9E6-8C4B6C834615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6" name="CuadroTexto 105">
              <a:extLst>
                <a:ext uri="{FF2B5EF4-FFF2-40B4-BE49-F238E27FC236}">
                  <a16:creationId xmlns:a16="http://schemas.microsoft.com/office/drawing/2014/main" id="{7F229CCA-416C-BF40-A9E6-8C4B6C834615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E2067063-0936-304F-BFA9-E81AE8E89C69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7" name="CuadroTexto 106">
              <a:extLst>
                <a:ext uri="{FF2B5EF4-FFF2-40B4-BE49-F238E27FC236}">
                  <a16:creationId xmlns:a16="http://schemas.microsoft.com/office/drawing/2014/main" id="{E2067063-0936-304F-BFA9-E81AE8E89C69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438E968D-29F8-A341-BEC0-C53BCF2C7F35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8" name="CuadroTexto 107">
              <a:extLst>
                <a:ext uri="{FF2B5EF4-FFF2-40B4-BE49-F238E27FC236}">
                  <a16:creationId xmlns:a16="http://schemas.microsoft.com/office/drawing/2014/main" id="{438E968D-29F8-A341-BEC0-C53BCF2C7F35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FF333FAF-46CE-EF46-9E6B-B7024819FC75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09" name="CuadroTexto 108">
              <a:extLst>
                <a:ext uri="{FF2B5EF4-FFF2-40B4-BE49-F238E27FC236}">
                  <a16:creationId xmlns:a16="http://schemas.microsoft.com/office/drawing/2014/main" id="{FF333FAF-46CE-EF46-9E6B-B7024819FC75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B851730F-FD30-604C-8F99-986F4E35FD89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0" name="CuadroTexto 109">
              <a:extLst>
                <a:ext uri="{FF2B5EF4-FFF2-40B4-BE49-F238E27FC236}">
                  <a16:creationId xmlns:a16="http://schemas.microsoft.com/office/drawing/2014/main" id="{B851730F-FD30-604C-8F99-986F4E35FD89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EA2E6228-E9CB-0345-83C7-F18410E22164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1" name="CuadroTexto 110">
              <a:extLst>
                <a:ext uri="{FF2B5EF4-FFF2-40B4-BE49-F238E27FC236}">
                  <a16:creationId xmlns:a16="http://schemas.microsoft.com/office/drawing/2014/main" id="{EA2E6228-E9CB-0345-83C7-F18410E22164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7338EFA6-8EBD-404A-AC61-142400FC962C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2" name="CuadroTexto 111">
              <a:extLst>
                <a:ext uri="{FF2B5EF4-FFF2-40B4-BE49-F238E27FC236}">
                  <a16:creationId xmlns:a16="http://schemas.microsoft.com/office/drawing/2014/main" id="{7338EFA6-8EBD-404A-AC61-142400FC962C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3</xdr:col>
      <xdr:colOff>247650</xdr:colOff>
      <xdr:row>43</xdr:row>
      <xdr:rowOff>152400</xdr:rowOff>
    </xdr:from>
    <xdr:ext cx="1163717" cy="437492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B9F86B2-6377-1846-84C9-D60E2C7D01E4}"/>
                </a:ext>
              </a:extLst>
            </xdr:cNvPr>
            <xdr:cNvSpPr txBox="1"/>
          </xdr:nvSpPr>
          <xdr:spPr>
            <a:xfrm>
              <a:off x="1162050" y="8115300"/>
              <a:ext cx="1163717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𝜃</m:t>
                        </m:r>
                      </m:e>
                      <m:sub>
                        <m:r>
                          <a:rPr lang="es-CO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𝑘</m:t>
                        </m:r>
                      </m:sub>
                    </m:sSub>
                    <m:d>
                      <m:dPr>
                        <m:ctrlP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dPr>
                      <m:e>
                        <m:nary>
                          <m:naryPr>
                            <m:chr m:val="∑"/>
                            <m:supHide m:val="on"/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naryPr>
                          <m:sub>
                            <m:r>
                              <m:rPr>
                                <m:brk m:alnAt="7"/>
                              </m:r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𝑗</m:t>
                            </m:r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∈</m:t>
                            </m:r>
                            <m:r>
                              <a:rPr lang="es-CO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𝐷</m:t>
                            </m:r>
                          </m:sub>
                          <m:sup/>
                          <m:e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𝑎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𝑖𝑗</m:t>
                                </m:r>
                              </m:sub>
                            </m:sSub>
                            <m:sSub>
                              <m:sSubPr>
                                <m:ctrlP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</m:ctrlPr>
                              </m:sSubPr>
                              <m:e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𝑥</m:t>
                                </m:r>
                              </m:e>
                              <m:sub>
                                <m:r>
                                  <a:rPr lang="es-MX" sz="1100" b="0" i="1">
                                    <a:solidFill>
                                      <a:schemeClr val="tx1"/>
                                    </a:solidFill>
                                    <a:effectLst/>
                                    <a:latin typeface="Cambria Math" panose="02040503050406030204" pitchFamily="18" charset="0"/>
                                    <a:ea typeface="+mn-ea"/>
                                    <a:cs typeface="+mn-cs"/>
                                  </a:rPr>
                                  <m:t>𝑗</m:t>
                                </m:r>
                              </m:sub>
                            </m:sSub>
                          </m:e>
                        </m:nary>
                        <m:r>
                          <a:rPr lang="es-MX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−</m:t>
                        </m:r>
                        <m:sSub>
                          <m:sSubPr>
                            <m:ctrlP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Pr>
                          <m:e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𝑦</m:t>
                            </m:r>
                          </m:e>
                          <m:sub>
                            <m:r>
                              <a:rPr lang="es-MX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𝑖</m:t>
                            </m:r>
                          </m:sub>
                        </m:sSub>
                      </m:e>
                    </m:d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3" name="CuadroTexto 112">
              <a:extLst>
                <a:ext uri="{FF2B5EF4-FFF2-40B4-BE49-F238E27FC236}">
                  <a16:creationId xmlns:a16="http://schemas.microsoft.com/office/drawing/2014/main" id="{AB9F86B2-6377-1846-84C9-D60E2C7D01E4}"/>
                </a:ext>
              </a:extLst>
            </xdr:cNvPr>
            <xdr:cNvSpPr txBox="1"/>
          </xdr:nvSpPr>
          <xdr:spPr>
            <a:xfrm>
              <a:off x="1162050" y="8115300"/>
              <a:ext cx="1163717" cy="43749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𝜃_𝑘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(∑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(𝑗∈</a:t>
              </a:r>
              <a:r>
                <a:rPr lang="es-CO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</a:t>
              </a:r>
              <a:r>
                <a:rPr lang="es-MX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)▒〖𝑎_𝑖𝑗 𝑥_𝑗 〗−𝑦_𝑖 )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53480858-29F7-4A48-92B0-4F0DAEDAB0EC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4" name="CuadroTexto 113">
              <a:extLst>
                <a:ext uri="{FF2B5EF4-FFF2-40B4-BE49-F238E27FC236}">
                  <a16:creationId xmlns:a16="http://schemas.microsoft.com/office/drawing/2014/main" id="{53480858-29F7-4A48-92B0-4F0DAEDAB0EC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045CC552-5A0B-224B-8D5B-83DA74D51CB9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5" name="CuadroTexto 114">
              <a:extLst>
                <a:ext uri="{FF2B5EF4-FFF2-40B4-BE49-F238E27FC236}">
                  <a16:creationId xmlns:a16="http://schemas.microsoft.com/office/drawing/2014/main" id="{045CC552-5A0B-224B-8D5B-83DA74D51CB9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71336204-F6C5-1243-B529-9BE2DCD8AD5D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6" name="CuadroTexto 115">
              <a:extLst>
                <a:ext uri="{FF2B5EF4-FFF2-40B4-BE49-F238E27FC236}">
                  <a16:creationId xmlns:a16="http://schemas.microsoft.com/office/drawing/2014/main" id="{71336204-F6C5-1243-B529-9BE2DCD8AD5D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3C1265D3-65F8-0D4B-B6A5-09410139A3F8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7" name="CuadroTexto 116">
              <a:extLst>
                <a:ext uri="{FF2B5EF4-FFF2-40B4-BE49-F238E27FC236}">
                  <a16:creationId xmlns:a16="http://schemas.microsoft.com/office/drawing/2014/main" id="{3C1265D3-65F8-0D4B-B6A5-09410139A3F8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20FFE3D3-7FD0-494F-8D81-72D63EC088B1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8" name="CuadroTexto 117">
              <a:extLst>
                <a:ext uri="{FF2B5EF4-FFF2-40B4-BE49-F238E27FC236}">
                  <a16:creationId xmlns:a16="http://schemas.microsoft.com/office/drawing/2014/main" id="{20FFE3D3-7FD0-494F-8D81-72D63EC088B1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533A184A-F727-854F-B94F-8EA2BF26A55A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19" name="CuadroTexto 118">
              <a:extLst>
                <a:ext uri="{FF2B5EF4-FFF2-40B4-BE49-F238E27FC236}">
                  <a16:creationId xmlns:a16="http://schemas.microsoft.com/office/drawing/2014/main" id="{533A184A-F727-854F-B94F-8EA2BF26A55A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445F2F3B-2139-CA4F-B28B-187A1C21ED69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0" name="CuadroTexto 119">
              <a:extLst>
                <a:ext uri="{FF2B5EF4-FFF2-40B4-BE49-F238E27FC236}">
                  <a16:creationId xmlns:a16="http://schemas.microsoft.com/office/drawing/2014/main" id="{445F2F3B-2139-CA4F-B28B-187A1C21ED69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2A2510E8-8078-DA42-B4B1-D69E7745C561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1" name="CuadroTexto 120">
              <a:extLst>
                <a:ext uri="{FF2B5EF4-FFF2-40B4-BE49-F238E27FC236}">
                  <a16:creationId xmlns:a16="http://schemas.microsoft.com/office/drawing/2014/main" id="{2A2510E8-8078-DA42-B4B1-D69E7745C561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3176EEE8-E57E-674F-BE39-9B64EDAC17F6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2" name="CuadroTexto 121">
              <a:extLst>
                <a:ext uri="{FF2B5EF4-FFF2-40B4-BE49-F238E27FC236}">
                  <a16:creationId xmlns:a16="http://schemas.microsoft.com/office/drawing/2014/main" id="{3176EEE8-E57E-674F-BE39-9B64EDAC17F6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D10339E-A681-2048-B53F-AAC5B60CB1CE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3" name="CuadroTexto 122">
              <a:extLst>
                <a:ext uri="{FF2B5EF4-FFF2-40B4-BE49-F238E27FC236}">
                  <a16:creationId xmlns:a16="http://schemas.microsoft.com/office/drawing/2014/main" id="{AD10339E-A681-2048-B53F-AAC5B60CB1CE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8F182D0-47AB-9147-9EFB-30A11C98D95A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4" name="CuadroTexto 123">
              <a:extLst>
                <a:ext uri="{FF2B5EF4-FFF2-40B4-BE49-F238E27FC236}">
                  <a16:creationId xmlns:a16="http://schemas.microsoft.com/office/drawing/2014/main" id="{08F182D0-47AB-9147-9EFB-30A11C98D95A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CD236AD4-1533-D04B-B5E3-F3A2C8F3F359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5" name="CuadroTexto 124">
              <a:extLst>
                <a:ext uri="{FF2B5EF4-FFF2-40B4-BE49-F238E27FC236}">
                  <a16:creationId xmlns:a16="http://schemas.microsoft.com/office/drawing/2014/main" id="{CD236AD4-1533-D04B-B5E3-F3A2C8F3F359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C4148ECB-D027-8941-A915-E571180480DE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6" name="CuadroTexto 125">
              <a:extLst>
                <a:ext uri="{FF2B5EF4-FFF2-40B4-BE49-F238E27FC236}">
                  <a16:creationId xmlns:a16="http://schemas.microsoft.com/office/drawing/2014/main" id="{C4148ECB-D027-8941-A915-E571180480DE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D86E96EB-C15E-8A40-9970-DB2B626EAEC9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7" name="CuadroTexto 126">
              <a:extLst>
                <a:ext uri="{FF2B5EF4-FFF2-40B4-BE49-F238E27FC236}">
                  <a16:creationId xmlns:a16="http://schemas.microsoft.com/office/drawing/2014/main" id="{D86E96EB-C15E-8A40-9970-DB2B626EAEC9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76823F65-562E-434D-A45C-65935871B893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8" name="CuadroTexto 127">
              <a:extLst>
                <a:ext uri="{FF2B5EF4-FFF2-40B4-BE49-F238E27FC236}">
                  <a16:creationId xmlns:a16="http://schemas.microsoft.com/office/drawing/2014/main" id="{76823F65-562E-434D-A45C-65935871B893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64632C48-E4AA-9E49-9DF3-9B359B9508FD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29" name="CuadroTexto 128">
              <a:extLst>
                <a:ext uri="{FF2B5EF4-FFF2-40B4-BE49-F238E27FC236}">
                  <a16:creationId xmlns:a16="http://schemas.microsoft.com/office/drawing/2014/main" id="{64632C48-E4AA-9E49-9DF3-9B359B9508FD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FCE1E26B-93C5-1040-B07B-BF830C6924CA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0" name="CuadroTexto 129">
              <a:extLst>
                <a:ext uri="{FF2B5EF4-FFF2-40B4-BE49-F238E27FC236}">
                  <a16:creationId xmlns:a16="http://schemas.microsoft.com/office/drawing/2014/main" id="{FCE1E26B-93C5-1040-B07B-BF830C6924CA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9C431EFB-290C-DC4E-AD5A-71A1E0D34C9A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1" name="CuadroTexto 130">
              <a:extLst>
                <a:ext uri="{FF2B5EF4-FFF2-40B4-BE49-F238E27FC236}">
                  <a16:creationId xmlns:a16="http://schemas.microsoft.com/office/drawing/2014/main" id="{9C431EFB-290C-DC4E-AD5A-71A1E0D34C9A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C1DE577F-7725-1D4D-9B12-A7B46A37C2D7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2" name="CuadroTexto 131">
              <a:extLst>
                <a:ext uri="{FF2B5EF4-FFF2-40B4-BE49-F238E27FC236}">
                  <a16:creationId xmlns:a16="http://schemas.microsoft.com/office/drawing/2014/main" id="{C1DE577F-7725-1D4D-9B12-A7B46A37C2D7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03117370-4EF3-6241-9501-84B0C7978829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3" name="CuadroTexto 132">
              <a:extLst>
                <a:ext uri="{FF2B5EF4-FFF2-40B4-BE49-F238E27FC236}">
                  <a16:creationId xmlns:a16="http://schemas.microsoft.com/office/drawing/2014/main" id="{03117370-4EF3-6241-9501-84B0C7978829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B9F497DB-A910-AC41-88F3-36450C0DA878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4" name="CuadroTexto 133">
              <a:extLst>
                <a:ext uri="{FF2B5EF4-FFF2-40B4-BE49-F238E27FC236}">
                  <a16:creationId xmlns:a16="http://schemas.microsoft.com/office/drawing/2014/main" id="{B9F497DB-A910-AC41-88F3-36450C0DA878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312012FF-819B-604E-8836-4BF5D6F5BED5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5" name="CuadroTexto 134">
              <a:extLst>
                <a:ext uri="{FF2B5EF4-FFF2-40B4-BE49-F238E27FC236}">
                  <a16:creationId xmlns:a16="http://schemas.microsoft.com/office/drawing/2014/main" id="{312012FF-819B-604E-8836-4BF5D6F5BED5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6C520F9F-48D2-E048-B69B-C1BD8CE73501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6" name="CuadroTexto 135">
              <a:extLst>
                <a:ext uri="{FF2B5EF4-FFF2-40B4-BE49-F238E27FC236}">
                  <a16:creationId xmlns:a16="http://schemas.microsoft.com/office/drawing/2014/main" id="{6C520F9F-48D2-E048-B69B-C1BD8CE73501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028675E0-FFF6-7443-9513-80230C58FCA2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7" name="CuadroTexto 136">
              <a:extLst>
                <a:ext uri="{FF2B5EF4-FFF2-40B4-BE49-F238E27FC236}">
                  <a16:creationId xmlns:a16="http://schemas.microsoft.com/office/drawing/2014/main" id="{028675E0-FFF6-7443-9513-80230C58FCA2}"/>
                </a:ext>
              </a:extLst>
            </xdr:cNvPr>
            <xdr:cNvSpPr txBox="1"/>
          </xdr:nvSpPr>
          <xdr:spPr>
            <a:xfrm>
              <a:off x="2838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2F6EA79B-83C7-A046-AFD6-852EC52BD24D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8" name="CuadroTexto 137">
              <a:extLst>
                <a:ext uri="{FF2B5EF4-FFF2-40B4-BE49-F238E27FC236}">
                  <a16:creationId xmlns:a16="http://schemas.microsoft.com/office/drawing/2014/main" id="{2F6EA79B-83C7-A046-AFD6-852EC52BD24D}"/>
                </a:ext>
              </a:extLst>
            </xdr:cNvPr>
            <xdr:cNvSpPr txBox="1"/>
          </xdr:nvSpPr>
          <xdr:spPr>
            <a:xfrm>
              <a:off x="3117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CC4C5D17-7D12-254D-B98D-5FAF691EA51B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39" name="CuadroTexto 138">
              <a:extLst>
                <a:ext uri="{FF2B5EF4-FFF2-40B4-BE49-F238E27FC236}">
                  <a16:creationId xmlns:a16="http://schemas.microsoft.com/office/drawing/2014/main" id="{CC4C5D17-7D12-254D-B98D-5FAF691EA51B}"/>
                </a:ext>
              </a:extLst>
            </xdr:cNvPr>
            <xdr:cNvSpPr txBox="1"/>
          </xdr:nvSpPr>
          <xdr:spPr>
            <a:xfrm>
              <a:off x="3397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05D611C0-17DA-F14F-9B6A-BD5C428334E4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0" name="CuadroTexto 139">
              <a:extLst>
                <a:ext uri="{FF2B5EF4-FFF2-40B4-BE49-F238E27FC236}">
                  <a16:creationId xmlns:a16="http://schemas.microsoft.com/office/drawing/2014/main" id="{05D611C0-17DA-F14F-9B6A-BD5C428334E4}"/>
                </a:ext>
              </a:extLst>
            </xdr:cNvPr>
            <xdr:cNvSpPr txBox="1"/>
          </xdr:nvSpPr>
          <xdr:spPr>
            <a:xfrm>
              <a:off x="3676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773055BF-F9F9-4B43-B4CC-CEEF4DA9D51D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1" name="CuadroTexto 140">
              <a:extLst>
                <a:ext uri="{FF2B5EF4-FFF2-40B4-BE49-F238E27FC236}">
                  <a16:creationId xmlns:a16="http://schemas.microsoft.com/office/drawing/2014/main" id="{773055BF-F9F9-4B43-B4CC-CEEF4DA9D51D}"/>
                </a:ext>
              </a:extLst>
            </xdr:cNvPr>
            <xdr:cNvSpPr txBox="1"/>
          </xdr:nvSpPr>
          <xdr:spPr>
            <a:xfrm>
              <a:off x="3956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0791E36-ADC5-9247-B6A0-D7D7EAC03FB0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2" name="CuadroTexto 141">
              <a:extLst>
                <a:ext uri="{FF2B5EF4-FFF2-40B4-BE49-F238E27FC236}">
                  <a16:creationId xmlns:a16="http://schemas.microsoft.com/office/drawing/2014/main" id="{D0791E36-ADC5-9247-B6A0-D7D7EAC03FB0}"/>
                </a:ext>
              </a:extLst>
            </xdr:cNvPr>
            <xdr:cNvSpPr txBox="1"/>
          </xdr:nvSpPr>
          <xdr:spPr>
            <a:xfrm>
              <a:off x="4235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C96D482D-44C3-644A-A537-1797D2E352FD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3" name="CuadroTexto 142">
              <a:extLst>
                <a:ext uri="{FF2B5EF4-FFF2-40B4-BE49-F238E27FC236}">
                  <a16:creationId xmlns:a16="http://schemas.microsoft.com/office/drawing/2014/main" id="{C96D482D-44C3-644A-A537-1797D2E352FD}"/>
                </a:ext>
              </a:extLst>
            </xdr:cNvPr>
            <xdr:cNvSpPr txBox="1"/>
          </xdr:nvSpPr>
          <xdr:spPr>
            <a:xfrm>
              <a:off x="4514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6B4669DC-46DA-7044-945A-8F01807F6321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4" name="CuadroTexto 143">
              <a:extLst>
                <a:ext uri="{FF2B5EF4-FFF2-40B4-BE49-F238E27FC236}">
                  <a16:creationId xmlns:a16="http://schemas.microsoft.com/office/drawing/2014/main" id="{6B4669DC-46DA-7044-945A-8F01807F6321}"/>
                </a:ext>
              </a:extLst>
            </xdr:cNvPr>
            <xdr:cNvSpPr txBox="1"/>
          </xdr:nvSpPr>
          <xdr:spPr>
            <a:xfrm>
              <a:off x="4794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153095B2-3CDA-A64D-A46D-E9DF88E02C85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5" name="CuadroTexto 144">
              <a:extLst>
                <a:ext uri="{FF2B5EF4-FFF2-40B4-BE49-F238E27FC236}">
                  <a16:creationId xmlns:a16="http://schemas.microsoft.com/office/drawing/2014/main" id="{153095B2-3CDA-A64D-A46D-E9DF88E02C85}"/>
                </a:ext>
              </a:extLst>
            </xdr:cNvPr>
            <xdr:cNvSpPr txBox="1"/>
          </xdr:nvSpPr>
          <xdr:spPr>
            <a:xfrm>
              <a:off x="5073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0670A149-5DA8-E944-B9B3-CBB9A3B815AE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6" name="CuadroTexto 145">
              <a:extLst>
                <a:ext uri="{FF2B5EF4-FFF2-40B4-BE49-F238E27FC236}">
                  <a16:creationId xmlns:a16="http://schemas.microsoft.com/office/drawing/2014/main" id="{0670A149-5DA8-E944-B9B3-CBB9A3B815AE}"/>
                </a:ext>
              </a:extLst>
            </xdr:cNvPr>
            <xdr:cNvSpPr txBox="1"/>
          </xdr:nvSpPr>
          <xdr:spPr>
            <a:xfrm>
              <a:off x="5353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5275F0B3-256C-674C-BEF7-30CAAA4047DD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7" name="CuadroTexto 146">
              <a:extLst>
                <a:ext uri="{FF2B5EF4-FFF2-40B4-BE49-F238E27FC236}">
                  <a16:creationId xmlns:a16="http://schemas.microsoft.com/office/drawing/2014/main" id="{5275F0B3-256C-674C-BEF7-30CAAA4047DD}"/>
                </a:ext>
              </a:extLst>
            </xdr:cNvPr>
            <xdr:cNvSpPr txBox="1"/>
          </xdr:nvSpPr>
          <xdr:spPr>
            <a:xfrm>
              <a:off x="5632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981B4F14-54D8-8446-BCE7-D51BDF0B4516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8" name="CuadroTexto 147">
              <a:extLst>
                <a:ext uri="{FF2B5EF4-FFF2-40B4-BE49-F238E27FC236}">
                  <a16:creationId xmlns:a16="http://schemas.microsoft.com/office/drawing/2014/main" id="{981B4F14-54D8-8446-BCE7-D51BDF0B4516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72538072-6F3C-6D4A-BBBA-4C92F011FB41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49" name="CuadroTexto 148">
              <a:extLst>
                <a:ext uri="{FF2B5EF4-FFF2-40B4-BE49-F238E27FC236}">
                  <a16:creationId xmlns:a16="http://schemas.microsoft.com/office/drawing/2014/main" id="{72538072-6F3C-6D4A-BBBA-4C92F011FB41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189F6F5B-CEC8-FD41-9905-AAD96729021C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0" name="CuadroTexto 149">
              <a:extLst>
                <a:ext uri="{FF2B5EF4-FFF2-40B4-BE49-F238E27FC236}">
                  <a16:creationId xmlns:a16="http://schemas.microsoft.com/office/drawing/2014/main" id="{189F6F5B-CEC8-FD41-9905-AAD96729021C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37C14F84-BADC-3F41-8DF4-A3EC4AEDE033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1" name="CuadroTexto 150">
              <a:extLst>
                <a:ext uri="{FF2B5EF4-FFF2-40B4-BE49-F238E27FC236}">
                  <a16:creationId xmlns:a16="http://schemas.microsoft.com/office/drawing/2014/main" id="{37C14F84-BADC-3F41-8DF4-A3EC4AEDE033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2" name="CuadroTexto 151">
              <a:extLst>
                <a:ext uri="{FF2B5EF4-FFF2-40B4-BE49-F238E27FC236}">
                  <a16:creationId xmlns:a16="http://schemas.microsoft.com/office/drawing/2014/main" id="{2D8E37AC-AF04-9D4A-8CDB-06A087D22BD3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2" name="CuadroTexto 151">
              <a:extLst>
                <a:ext uri="{FF2B5EF4-FFF2-40B4-BE49-F238E27FC236}">
                  <a16:creationId xmlns:a16="http://schemas.microsoft.com/office/drawing/2014/main" id="{2D8E37AC-AF04-9D4A-8CDB-06A087D22BD3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3" name="CuadroTexto 152">
              <a:extLst>
                <a:ext uri="{FF2B5EF4-FFF2-40B4-BE49-F238E27FC236}">
                  <a16:creationId xmlns:a16="http://schemas.microsoft.com/office/drawing/2014/main" id="{B393E65F-7CF5-1A45-8F10-2C967DD7D52D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3" name="CuadroTexto 152">
              <a:extLst>
                <a:ext uri="{FF2B5EF4-FFF2-40B4-BE49-F238E27FC236}">
                  <a16:creationId xmlns:a16="http://schemas.microsoft.com/office/drawing/2014/main" id="{B393E65F-7CF5-1A45-8F10-2C967DD7D52D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4" name="CuadroTexto 153">
              <a:extLst>
                <a:ext uri="{FF2B5EF4-FFF2-40B4-BE49-F238E27FC236}">
                  <a16:creationId xmlns:a16="http://schemas.microsoft.com/office/drawing/2014/main" id="{C1A734C9-9080-EB46-9785-BB59B3B6DB0E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4" name="CuadroTexto 153">
              <a:extLst>
                <a:ext uri="{FF2B5EF4-FFF2-40B4-BE49-F238E27FC236}">
                  <a16:creationId xmlns:a16="http://schemas.microsoft.com/office/drawing/2014/main" id="{C1A734C9-9080-EB46-9785-BB59B3B6DB0E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5" name="CuadroTexto 154">
              <a:extLst>
                <a:ext uri="{FF2B5EF4-FFF2-40B4-BE49-F238E27FC236}">
                  <a16:creationId xmlns:a16="http://schemas.microsoft.com/office/drawing/2014/main" id="{2A4E0232-21F4-AA40-9B32-293877221B60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5" name="CuadroTexto 154">
              <a:extLst>
                <a:ext uri="{FF2B5EF4-FFF2-40B4-BE49-F238E27FC236}">
                  <a16:creationId xmlns:a16="http://schemas.microsoft.com/office/drawing/2014/main" id="{2A4E0232-21F4-AA40-9B32-293877221B60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6" name="CuadroTexto 155">
              <a:extLst>
                <a:ext uri="{FF2B5EF4-FFF2-40B4-BE49-F238E27FC236}">
                  <a16:creationId xmlns:a16="http://schemas.microsoft.com/office/drawing/2014/main" id="{091E6681-418F-6B44-A595-5D365A80D1D4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6" name="CuadroTexto 155">
              <a:extLst>
                <a:ext uri="{FF2B5EF4-FFF2-40B4-BE49-F238E27FC236}">
                  <a16:creationId xmlns:a16="http://schemas.microsoft.com/office/drawing/2014/main" id="{091E6681-418F-6B44-A595-5D365A80D1D4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7" name="CuadroTexto 156">
              <a:extLst>
                <a:ext uri="{FF2B5EF4-FFF2-40B4-BE49-F238E27FC236}">
                  <a16:creationId xmlns:a16="http://schemas.microsoft.com/office/drawing/2014/main" id="{8574D574-3163-5B4F-92FD-D2BBEB3B8656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7" name="CuadroTexto 156">
              <a:extLst>
                <a:ext uri="{FF2B5EF4-FFF2-40B4-BE49-F238E27FC236}">
                  <a16:creationId xmlns:a16="http://schemas.microsoft.com/office/drawing/2014/main" id="{8574D574-3163-5B4F-92FD-D2BBEB3B8656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8" name="CuadroTexto 157">
              <a:extLst>
                <a:ext uri="{FF2B5EF4-FFF2-40B4-BE49-F238E27FC236}">
                  <a16:creationId xmlns:a16="http://schemas.microsoft.com/office/drawing/2014/main" id="{1A04FEF8-5203-1D45-8F50-4735A3087EF8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8" name="CuadroTexto 157">
              <a:extLst>
                <a:ext uri="{FF2B5EF4-FFF2-40B4-BE49-F238E27FC236}">
                  <a16:creationId xmlns:a16="http://schemas.microsoft.com/office/drawing/2014/main" id="{1A04FEF8-5203-1D45-8F50-4735A3087EF8}"/>
                </a:ext>
              </a:extLst>
            </xdr:cNvPr>
            <xdr:cNvSpPr txBox="1"/>
          </xdr:nvSpPr>
          <xdr:spPr>
            <a:xfrm>
              <a:off x="5911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59" name="CuadroTexto 158">
              <a:extLst>
                <a:ext uri="{FF2B5EF4-FFF2-40B4-BE49-F238E27FC236}">
                  <a16:creationId xmlns:a16="http://schemas.microsoft.com/office/drawing/2014/main" id="{93F78357-864C-9D44-B06D-58898B51D168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59" name="CuadroTexto 158">
              <a:extLst>
                <a:ext uri="{FF2B5EF4-FFF2-40B4-BE49-F238E27FC236}">
                  <a16:creationId xmlns:a16="http://schemas.microsoft.com/office/drawing/2014/main" id="{93F78357-864C-9D44-B06D-58898B51D168}"/>
                </a:ext>
              </a:extLst>
            </xdr:cNvPr>
            <xdr:cNvSpPr txBox="1"/>
          </xdr:nvSpPr>
          <xdr:spPr>
            <a:xfrm>
              <a:off x="6191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0" name="CuadroTexto 159">
              <a:extLst>
                <a:ext uri="{FF2B5EF4-FFF2-40B4-BE49-F238E27FC236}">
                  <a16:creationId xmlns:a16="http://schemas.microsoft.com/office/drawing/2014/main" id="{8FFB8EFE-F9FE-804C-96DB-072770D32F6C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0" name="CuadroTexto 159">
              <a:extLst>
                <a:ext uri="{FF2B5EF4-FFF2-40B4-BE49-F238E27FC236}">
                  <a16:creationId xmlns:a16="http://schemas.microsoft.com/office/drawing/2014/main" id="{8FFB8EFE-F9FE-804C-96DB-072770D32F6C}"/>
                </a:ext>
              </a:extLst>
            </xdr:cNvPr>
            <xdr:cNvSpPr txBox="1"/>
          </xdr:nvSpPr>
          <xdr:spPr>
            <a:xfrm>
              <a:off x="6470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1" name="CuadroTexto 160">
              <a:extLst>
                <a:ext uri="{FF2B5EF4-FFF2-40B4-BE49-F238E27FC236}">
                  <a16:creationId xmlns:a16="http://schemas.microsoft.com/office/drawing/2014/main" id="{86AE92C7-F9EF-6643-A0DF-3A624C5E93DC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1" name="CuadroTexto 160">
              <a:extLst>
                <a:ext uri="{FF2B5EF4-FFF2-40B4-BE49-F238E27FC236}">
                  <a16:creationId xmlns:a16="http://schemas.microsoft.com/office/drawing/2014/main" id="{86AE92C7-F9EF-6643-A0DF-3A624C5E93DC}"/>
                </a:ext>
              </a:extLst>
            </xdr:cNvPr>
            <xdr:cNvSpPr txBox="1"/>
          </xdr:nvSpPr>
          <xdr:spPr>
            <a:xfrm>
              <a:off x="6750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2" name="CuadroTexto 161">
              <a:extLst>
                <a:ext uri="{FF2B5EF4-FFF2-40B4-BE49-F238E27FC236}">
                  <a16:creationId xmlns:a16="http://schemas.microsoft.com/office/drawing/2014/main" id="{9CA33109-7CDC-C147-BAFC-A10298D74700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2" name="CuadroTexto 161">
              <a:extLst>
                <a:ext uri="{FF2B5EF4-FFF2-40B4-BE49-F238E27FC236}">
                  <a16:creationId xmlns:a16="http://schemas.microsoft.com/office/drawing/2014/main" id="{9CA33109-7CDC-C147-BAFC-A10298D74700}"/>
                </a:ext>
              </a:extLst>
            </xdr:cNvPr>
            <xdr:cNvSpPr txBox="1"/>
          </xdr:nvSpPr>
          <xdr:spPr>
            <a:xfrm>
              <a:off x="7029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3" name="CuadroTexto 162">
              <a:extLst>
                <a:ext uri="{FF2B5EF4-FFF2-40B4-BE49-F238E27FC236}">
                  <a16:creationId xmlns:a16="http://schemas.microsoft.com/office/drawing/2014/main" id="{1C53918B-8B33-0C4C-97E9-A9138E0D8CD1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3" name="CuadroTexto 162">
              <a:extLst>
                <a:ext uri="{FF2B5EF4-FFF2-40B4-BE49-F238E27FC236}">
                  <a16:creationId xmlns:a16="http://schemas.microsoft.com/office/drawing/2014/main" id="{1C53918B-8B33-0C4C-97E9-A9138E0D8CD1}"/>
                </a:ext>
              </a:extLst>
            </xdr:cNvPr>
            <xdr:cNvSpPr txBox="1"/>
          </xdr:nvSpPr>
          <xdr:spPr>
            <a:xfrm>
              <a:off x="73088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9E447E4D-0BE1-2340-B34F-CD91BC19F87A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4" name="CuadroTexto 163">
              <a:extLst>
                <a:ext uri="{FF2B5EF4-FFF2-40B4-BE49-F238E27FC236}">
                  <a16:creationId xmlns:a16="http://schemas.microsoft.com/office/drawing/2014/main" id="{9E447E4D-0BE1-2340-B34F-CD91BC19F87A}"/>
                </a:ext>
              </a:extLst>
            </xdr:cNvPr>
            <xdr:cNvSpPr txBox="1"/>
          </xdr:nvSpPr>
          <xdr:spPr>
            <a:xfrm>
              <a:off x="75882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5C152353-21E2-154E-B2FA-AF25DE106B49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5" name="CuadroTexto 164">
              <a:extLst>
                <a:ext uri="{FF2B5EF4-FFF2-40B4-BE49-F238E27FC236}">
                  <a16:creationId xmlns:a16="http://schemas.microsoft.com/office/drawing/2014/main" id="{5C152353-21E2-154E-B2FA-AF25DE106B49}"/>
                </a:ext>
              </a:extLst>
            </xdr:cNvPr>
            <xdr:cNvSpPr txBox="1"/>
          </xdr:nvSpPr>
          <xdr:spPr>
            <a:xfrm>
              <a:off x="78676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63CB7AD3-5230-974B-80B9-B36040409108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6" name="CuadroTexto 165">
              <a:extLst>
                <a:ext uri="{FF2B5EF4-FFF2-40B4-BE49-F238E27FC236}">
                  <a16:creationId xmlns:a16="http://schemas.microsoft.com/office/drawing/2014/main" id="{63CB7AD3-5230-974B-80B9-B36040409108}"/>
                </a:ext>
              </a:extLst>
            </xdr:cNvPr>
            <xdr:cNvSpPr txBox="1"/>
          </xdr:nvSpPr>
          <xdr:spPr>
            <a:xfrm>
              <a:off x="81470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41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5B60EE2B-9580-914F-ADF0-FC0FBD32A471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7" name="CuadroTexto 166">
              <a:extLst>
                <a:ext uri="{FF2B5EF4-FFF2-40B4-BE49-F238E27FC236}">
                  <a16:creationId xmlns:a16="http://schemas.microsoft.com/office/drawing/2014/main" id="{5B60EE2B-9580-914F-ADF0-FC0FBD32A471}"/>
                </a:ext>
              </a:extLst>
            </xdr:cNvPr>
            <xdr:cNvSpPr txBox="1"/>
          </xdr:nvSpPr>
          <xdr:spPr>
            <a:xfrm>
              <a:off x="8426450" y="7594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=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06CCEAFF-0BF3-1349-8EAD-C2D00ED51398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8" name="CuadroTexto 167">
              <a:extLst>
                <a:ext uri="{FF2B5EF4-FFF2-40B4-BE49-F238E27FC236}">
                  <a16:creationId xmlns:a16="http://schemas.microsoft.com/office/drawing/2014/main" id="{06CCEAFF-0BF3-1349-8EAD-C2D00ED51398}"/>
                </a:ext>
              </a:extLst>
            </xdr:cNvPr>
            <xdr:cNvSpPr txBox="1"/>
          </xdr:nvSpPr>
          <xdr:spPr>
            <a:xfrm>
              <a:off x="2838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1E6A9BE6-F18C-9C45-BAEA-FC267558D869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69" name="CuadroTexto 168">
              <a:extLst>
                <a:ext uri="{FF2B5EF4-FFF2-40B4-BE49-F238E27FC236}">
                  <a16:creationId xmlns:a16="http://schemas.microsoft.com/office/drawing/2014/main" id="{1E6A9BE6-F18C-9C45-BAEA-FC267558D869}"/>
                </a:ext>
              </a:extLst>
            </xdr:cNvPr>
            <xdr:cNvSpPr txBox="1"/>
          </xdr:nvSpPr>
          <xdr:spPr>
            <a:xfrm>
              <a:off x="3117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46C7E614-B83C-5E4A-B910-B0F2F9113EA2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0" name="CuadroTexto 169">
              <a:extLst>
                <a:ext uri="{FF2B5EF4-FFF2-40B4-BE49-F238E27FC236}">
                  <a16:creationId xmlns:a16="http://schemas.microsoft.com/office/drawing/2014/main" id="{46C7E614-B83C-5E4A-B910-B0F2F9113EA2}"/>
                </a:ext>
              </a:extLst>
            </xdr:cNvPr>
            <xdr:cNvSpPr txBox="1"/>
          </xdr:nvSpPr>
          <xdr:spPr>
            <a:xfrm>
              <a:off x="3397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4B00BA7F-E7FC-4543-89A3-F3CB4A55FC14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1" name="CuadroTexto 170">
              <a:extLst>
                <a:ext uri="{FF2B5EF4-FFF2-40B4-BE49-F238E27FC236}">
                  <a16:creationId xmlns:a16="http://schemas.microsoft.com/office/drawing/2014/main" id="{4B00BA7F-E7FC-4543-89A3-F3CB4A55FC14}"/>
                </a:ext>
              </a:extLst>
            </xdr:cNvPr>
            <xdr:cNvSpPr txBox="1"/>
          </xdr:nvSpPr>
          <xdr:spPr>
            <a:xfrm>
              <a:off x="3676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D1ECEAF0-559E-3642-A70C-D95C444A788F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2" name="CuadroTexto 171">
              <a:extLst>
                <a:ext uri="{FF2B5EF4-FFF2-40B4-BE49-F238E27FC236}">
                  <a16:creationId xmlns:a16="http://schemas.microsoft.com/office/drawing/2014/main" id="{D1ECEAF0-559E-3642-A70C-D95C444A788F}"/>
                </a:ext>
              </a:extLst>
            </xdr:cNvPr>
            <xdr:cNvSpPr txBox="1"/>
          </xdr:nvSpPr>
          <xdr:spPr>
            <a:xfrm>
              <a:off x="3956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168B4069-659A-0E48-943E-B8E1D2CB535F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3" name="CuadroTexto 172">
              <a:extLst>
                <a:ext uri="{FF2B5EF4-FFF2-40B4-BE49-F238E27FC236}">
                  <a16:creationId xmlns:a16="http://schemas.microsoft.com/office/drawing/2014/main" id="{168B4069-659A-0E48-943E-B8E1D2CB535F}"/>
                </a:ext>
              </a:extLst>
            </xdr:cNvPr>
            <xdr:cNvSpPr txBox="1"/>
          </xdr:nvSpPr>
          <xdr:spPr>
            <a:xfrm>
              <a:off x="4235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9FCEEC78-6379-1545-892D-AEDAB07999F7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4" name="CuadroTexto 173">
              <a:extLst>
                <a:ext uri="{FF2B5EF4-FFF2-40B4-BE49-F238E27FC236}">
                  <a16:creationId xmlns:a16="http://schemas.microsoft.com/office/drawing/2014/main" id="{9FCEEC78-6379-1545-892D-AEDAB07999F7}"/>
                </a:ext>
              </a:extLst>
            </xdr:cNvPr>
            <xdr:cNvSpPr txBox="1"/>
          </xdr:nvSpPr>
          <xdr:spPr>
            <a:xfrm>
              <a:off x="4514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BE1BA11F-DE7E-0143-AB4C-400339928C29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5" name="CuadroTexto 174">
              <a:extLst>
                <a:ext uri="{FF2B5EF4-FFF2-40B4-BE49-F238E27FC236}">
                  <a16:creationId xmlns:a16="http://schemas.microsoft.com/office/drawing/2014/main" id="{BE1BA11F-DE7E-0143-AB4C-400339928C29}"/>
                </a:ext>
              </a:extLst>
            </xdr:cNvPr>
            <xdr:cNvSpPr txBox="1"/>
          </xdr:nvSpPr>
          <xdr:spPr>
            <a:xfrm>
              <a:off x="4794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B12A45E6-DF89-FC44-8CE6-2C5A60A05458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6" name="CuadroTexto 175">
              <a:extLst>
                <a:ext uri="{FF2B5EF4-FFF2-40B4-BE49-F238E27FC236}">
                  <a16:creationId xmlns:a16="http://schemas.microsoft.com/office/drawing/2014/main" id="{B12A45E6-DF89-FC44-8CE6-2C5A60A05458}"/>
                </a:ext>
              </a:extLst>
            </xdr:cNvPr>
            <xdr:cNvSpPr txBox="1"/>
          </xdr:nvSpPr>
          <xdr:spPr>
            <a:xfrm>
              <a:off x="5073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B882D067-6B75-1C4B-8168-29E44468CD54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7" name="CuadroTexto 176">
              <a:extLst>
                <a:ext uri="{FF2B5EF4-FFF2-40B4-BE49-F238E27FC236}">
                  <a16:creationId xmlns:a16="http://schemas.microsoft.com/office/drawing/2014/main" id="{B882D067-6B75-1C4B-8168-29E44468CD54}"/>
                </a:ext>
              </a:extLst>
            </xdr:cNvPr>
            <xdr:cNvSpPr txBox="1"/>
          </xdr:nvSpPr>
          <xdr:spPr>
            <a:xfrm>
              <a:off x="5353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362929B8-1367-B142-994F-CE0CE2CA7D0D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8" name="CuadroTexto 177">
              <a:extLst>
                <a:ext uri="{FF2B5EF4-FFF2-40B4-BE49-F238E27FC236}">
                  <a16:creationId xmlns:a16="http://schemas.microsoft.com/office/drawing/2014/main" id="{362929B8-1367-B142-994F-CE0CE2CA7D0D}"/>
                </a:ext>
              </a:extLst>
            </xdr:cNvPr>
            <xdr:cNvSpPr txBox="1"/>
          </xdr:nvSpPr>
          <xdr:spPr>
            <a:xfrm>
              <a:off x="5632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4D507E03-D035-7441-8D97-86EEADE7DFAD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79" name="CuadroTexto 178">
              <a:extLst>
                <a:ext uri="{FF2B5EF4-FFF2-40B4-BE49-F238E27FC236}">
                  <a16:creationId xmlns:a16="http://schemas.microsoft.com/office/drawing/2014/main" id="{4D507E03-D035-7441-8D97-86EEADE7DFAD}"/>
                </a:ext>
              </a:extLst>
            </xdr:cNvPr>
            <xdr:cNvSpPr txBox="1"/>
          </xdr:nvSpPr>
          <xdr:spPr>
            <a:xfrm>
              <a:off x="5911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A6139FD7-B9B0-B34B-AE80-E29D2A52E8E9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0" name="CuadroTexto 179">
              <a:extLst>
                <a:ext uri="{FF2B5EF4-FFF2-40B4-BE49-F238E27FC236}">
                  <a16:creationId xmlns:a16="http://schemas.microsoft.com/office/drawing/2014/main" id="{A6139FD7-B9B0-B34B-AE80-E29D2A52E8E9}"/>
                </a:ext>
              </a:extLst>
            </xdr:cNvPr>
            <xdr:cNvSpPr txBox="1"/>
          </xdr:nvSpPr>
          <xdr:spPr>
            <a:xfrm>
              <a:off x="6191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19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CE2E655D-51C2-4648-B8E0-00B3AC910023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1" name="CuadroTexto 180">
              <a:extLst>
                <a:ext uri="{FF2B5EF4-FFF2-40B4-BE49-F238E27FC236}">
                  <a16:creationId xmlns:a16="http://schemas.microsoft.com/office/drawing/2014/main" id="{CE2E655D-51C2-4648-B8E0-00B3AC910023}"/>
                </a:ext>
              </a:extLst>
            </xdr:cNvPr>
            <xdr:cNvSpPr txBox="1"/>
          </xdr:nvSpPr>
          <xdr:spPr>
            <a:xfrm>
              <a:off x="6470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20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A420D825-9372-614D-865C-9D81EA05C021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2" name="CuadroTexto 181">
              <a:extLst>
                <a:ext uri="{FF2B5EF4-FFF2-40B4-BE49-F238E27FC236}">
                  <a16:creationId xmlns:a16="http://schemas.microsoft.com/office/drawing/2014/main" id="{A420D825-9372-614D-865C-9D81EA05C021}"/>
                </a:ext>
              </a:extLst>
            </xdr:cNvPr>
            <xdr:cNvSpPr txBox="1"/>
          </xdr:nvSpPr>
          <xdr:spPr>
            <a:xfrm>
              <a:off x="6750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21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7FFB4087-F25A-4C46-BF87-6FB2886BE186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3" name="CuadroTexto 182">
              <a:extLst>
                <a:ext uri="{FF2B5EF4-FFF2-40B4-BE49-F238E27FC236}">
                  <a16:creationId xmlns:a16="http://schemas.microsoft.com/office/drawing/2014/main" id="{7FFB4087-F25A-4C46-BF87-6FB2886BE186}"/>
                </a:ext>
              </a:extLst>
            </xdr:cNvPr>
            <xdr:cNvSpPr txBox="1"/>
          </xdr:nvSpPr>
          <xdr:spPr>
            <a:xfrm>
              <a:off x="7029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22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6A190236-2517-B842-A652-2A2A22A4E8BD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4" name="CuadroTexto 183">
              <a:extLst>
                <a:ext uri="{FF2B5EF4-FFF2-40B4-BE49-F238E27FC236}">
                  <a16:creationId xmlns:a16="http://schemas.microsoft.com/office/drawing/2014/main" id="{6A190236-2517-B842-A652-2A2A22A4E8BD}"/>
                </a:ext>
              </a:extLst>
            </xdr:cNvPr>
            <xdr:cNvSpPr txBox="1"/>
          </xdr:nvSpPr>
          <xdr:spPr>
            <a:xfrm>
              <a:off x="7308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23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B01D6AA5-0E53-A443-95C3-479928A71798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5" name="CuadroTexto 184">
              <a:extLst>
                <a:ext uri="{FF2B5EF4-FFF2-40B4-BE49-F238E27FC236}">
                  <a16:creationId xmlns:a16="http://schemas.microsoft.com/office/drawing/2014/main" id="{B01D6AA5-0E53-A443-95C3-479928A71798}"/>
                </a:ext>
              </a:extLst>
            </xdr:cNvPr>
            <xdr:cNvSpPr txBox="1"/>
          </xdr:nvSpPr>
          <xdr:spPr>
            <a:xfrm>
              <a:off x="7588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24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3B3B7208-6356-AF4D-83BB-A2A22DA8172B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6" name="CuadroTexto 185">
              <a:extLst>
                <a:ext uri="{FF2B5EF4-FFF2-40B4-BE49-F238E27FC236}">
                  <a16:creationId xmlns:a16="http://schemas.microsoft.com/office/drawing/2014/main" id="{3B3B7208-6356-AF4D-83BB-A2A22DA8172B}"/>
                </a:ext>
              </a:extLst>
            </xdr:cNvPr>
            <xdr:cNvSpPr txBox="1"/>
          </xdr:nvSpPr>
          <xdr:spPr>
            <a:xfrm>
              <a:off x="78676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25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E89F40BB-4CB0-CD40-9DE3-8F3597C918C1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7" name="CuadroTexto 186">
              <a:extLst>
                <a:ext uri="{FF2B5EF4-FFF2-40B4-BE49-F238E27FC236}">
                  <a16:creationId xmlns:a16="http://schemas.microsoft.com/office/drawing/2014/main" id="{E89F40BB-4CB0-CD40-9DE3-8F3597C918C1}"/>
                </a:ext>
              </a:extLst>
            </xdr:cNvPr>
            <xdr:cNvSpPr txBox="1"/>
          </xdr:nvSpPr>
          <xdr:spPr>
            <a:xfrm>
              <a:off x="81470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26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A8F40D3C-FB93-EA4F-9E2F-4BE2CD5F34C7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8" name="CuadroTexto 187">
              <a:extLst>
                <a:ext uri="{FF2B5EF4-FFF2-40B4-BE49-F238E27FC236}">
                  <a16:creationId xmlns:a16="http://schemas.microsoft.com/office/drawing/2014/main" id="{A8F40D3C-FB93-EA4F-9E2F-4BE2CD5F34C7}"/>
                </a:ext>
              </a:extLst>
            </xdr:cNvPr>
            <xdr:cNvSpPr txBox="1"/>
          </xdr:nvSpPr>
          <xdr:spPr>
            <a:xfrm>
              <a:off x="84264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27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9357493F-F9D1-4C4E-A327-F1B110F47B12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89" name="CuadroTexto 188">
              <a:extLst>
                <a:ext uri="{FF2B5EF4-FFF2-40B4-BE49-F238E27FC236}">
                  <a16:creationId xmlns:a16="http://schemas.microsoft.com/office/drawing/2014/main" id="{9357493F-F9D1-4C4E-A327-F1B110F47B12}"/>
                </a:ext>
              </a:extLst>
            </xdr:cNvPr>
            <xdr:cNvSpPr txBox="1"/>
          </xdr:nvSpPr>
          <xdr:spPr>
            <a:xfrm>
              <a:off x="87058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  <xdr:oneCellAnchor>
    <xdr:from>
      <xdr:col>28</xdr:col>
      <xdr:colOff>57150</xdr:colOff>
      <xdr:row>43</xdr:row>
      <xdr:rowOff>0</xdr:rowOff>
    </xdr:from>
    <xdr:ext cx="137281" cy="172227"/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190" name="CuadroTexto 189">
              <a:extLst>
                <a:ext uri="{FF2B5EF4-FFF2-40B4-BE49-F238E27FC236}">
                  <a16:creationId xmlns:a16="http://schemas.microsoft.com/office/drawing/2014/main" id="{24D593A4-6FF0-BF40-96A3-0CD2EFE5BA36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s-MX" sz="1100" b="0" i="1">
                        <a:latin typeface="Cambria Math" panose="02040503050406030204" pitchFamily="18" charset="0"/>
                      </a:rPr>
                      <m:t>−</m:t>
                    </m:r>
                  </m:oMath>
                </m:oMathPara>
              </a14:m>
              <a:endParaRPr lang="es-CO" sz="1100"/>
            </a:p>
          </xdr:txBody>
        </xdr:sp>
      </mc:Choice>
      <mc:Fallback>
        <xdr:sp macro="" textlink="">
          <xdr:nvSpPr>
            <xdr:cNvPr id="190" name="CuadroTexto 189">
              <a:extLst>
                <a:ext uri="{FF2B5EF4-FFF2-40B4-BE49-F238E27FC236}">
                  <a16:creationId xmlns:a16="http://schemas.microsoft.com/office/drawing/2014/main" id="{24D593A4-6FF0-BF40-96A3-0CD2EFE5BA36}"/>
                </a:ext>
              </a:extLst>
            </xdr:cNvPr>
            <xdr:cNvSpPr txBox="1"/>
          </xdr:nvSpPr>
          <xdr:spPr>
            <a:xfrm>
              <a:off x="8985250" y="7975600"/>
              <a:ext cx="13728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s-MX" sz="1100" b="0" i="0">
                  <a:latin typeface="Cambria Math" panose="02040503050406030204" pitchFamily="18" charset="0"/>
                </a:rPr>
                <a:t>−</a:t>
              </a:r>
              <a:endParaRPr lang="es-CO" sz="1100"/>
            </a:p>
          </xdr:txBody>
        </xdr:sp>
      </mc:Fallback>
    </mc:AlternateContent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E6181-9AF1-4D97-8A3E-E529DCE396DF}">
  <dimension ref="A1:K37"/>
  <sheetViews>
    <sheetView workbookViewId="0">
      <selection activeCell="E18" sqref="E18"/>
    </sheetView>
  </sheetViews>
  <sheetFormatPr baseColWidth="10" defaultColWidth="11.5" defaultRowHeight="15" x14ac:dyDescent="0.2"/>
  <cols>
    <col min="1" max="5" width="11.5" style="34"/>
    <col min="6" max="6" width="12.5" style="34" bestFit="1" customWidth="1"/>
    <col min="7" max="7" width="12.5" style="34" customWidth="1"/>
    <col min="8" max="16384" width="11.5" style="34"/>
  </cols>
  <sheetData>
    <row r="1" spans="1:10" x14ac:dyDescent="0.2">
      <c r="A1" s="51" t="s">
        <v>0</v>
      </c>
      <c r="B1" s="51"/>
      <c r="C1" s="51"/>
      <c r="D1" s="51"/>
      <c r="E1" s="51"/>
      <c r="F1" s="51"/>
      <c r="G1" s="51"/>
      <c r="H1" s="51"/>
      <c r="I1" s="51"/>
      <c r="J1" s="51"/>
    </row>
    <row r="2" spans="1:10" x14ac:dyDescent="0.2">
      <c r="A2" s="51"/>
      <c r="B2" s="51"/>
      <c r="C2" s="51"/>
      <c r="D2" s="51"/>
      <c r="E2" s="51"/>
      <c r="F2" s="51"/>
      <c r="G2" s="51"/>
      <c r="H2" s="51"/>
      <c r="I2" s="51"/>
      <c r="J2" s="51"/>
    </row>
    <row r="3" spans="1:10" x14ac:dyDescent="0.2">
      <c r="A3" s="51"/>
      <c r="B3" s="51"/>
      <c r="C3" s="51"/>
      <c r="D3" s="51"/>
      <c r="E3" s="51"/>
      <c r="F3" s="51"/>
      <c r="G3" s="51"/>
      <c r="H3" s="51"/>
      <c r="I3" s="51"/>
      <c r="J3" s="51"/>
    </row>
    <row r="4" spans="1:10" x14ac:dyDescent="0.2">
      <c r="A4" s="51"/>
      <c r="B4" s="51"/>
      <c r="C4" s="51"/>
      <c r="D4" s="51"/>
      <c r="E4" s="51"/>
      <c r="F4" s="51"/>
      <c r="G4" s="51"/>
      <c r="H4" s="51"/>
      <c r="I4" s="51"/>
      <c r="J4" s="51"/>
    </row>
    <row r="5" spans="1:10" x14ac:dyDescent="0.2">
      <c r="A5" s="51"/>
      <c r="B5" s="51"/>
      <c r="C5" s="51"/>
      <c r="D5" s="51"/>
      <c r="E5" s="51"/>
      <c r="F5" s="51"/>
      <c r="G5" s="51"/>
      <c r="H5" s="51"/>
      <c r="I5" s="51"/>
      <c r="J5" s="51"/>
    </row>
    <row r="6" spans="1:10" x14ac:dyDescent="0.2">
      <c r="A6" s="51"/>
      <c r="B6" s="51"/>
      <c r="C6" s="51"/>
      <c r="D6" s="51"/>
      <c r="E6" s="51"/>
      <c r="F6" s="51"/>
      <c r="G6" s="51"/>
      <c r="H6" s="51"/>
      <c r="I6" s="51"/>
      <c r="J6" s="51"/>
    </row>
    <row r="7" spans="1:10" x14ac:dyDescent="0.2">
      <c r="A7" s="52" t="s">
        <v>14</v>
      </c>
      <c r="B7" s="52"/>
      <c r="C7" s="52"/>
      <c r="D7" s="52"/>
      <c r="E7" s="52"/>
      <c r="F7" s="52"/>
      <c r="G7" s="52"/>
      <c r="H7" s="52"/>
      <c r="I7" s="52"/>
      <c r="J7" s="52"/>
    </row>
    <row r="8" spans="1:10" x14ac:dyDescent="0.2">
      <c r="A8" s="52"/>
      <c r="B8" s="52"/>
      <c r="C8" s="52"/>
      <c r="D8" s="52"/>
      <c r="E8" s="52"/>
      <c r="F8" s="52"/>
      <c r="G8" s="52"/>
      <c r="H8" s="52"/>
      <c r="I8" s="52"/>
      <c r="J8" s="52"/>
    </row>
    <row r="11" spans="1:10" x14ac:dyDescent="0.2">
      <c r="C11" s="53" t="s">
        <v>1</v>
      </c>
      <c r="D11" s="54"/>
      <c r="E11" s="54"/>
      <c r="F11" s="54"/>
      <c r="G11" s="54"/>
      <c r="H11" s="54"/>
      <c r="I11" s="54"/>
      <c r="J11" s="54"/>
    </row>
    <row r="12" spans="1:10" ht="35" thickBot="1" x14ac:dyDescent="0.25">
      <c r="C12" s="47" t="s">
        <v>2</v>
      </c>
      <c r="D12" s="47"/>
      <c r="E12" s="47"/>
      <c r="F12" s="47" t="s">
        <v>3</v>
      </c>
      <c r="G12" s="48" t="s">
        <v>19</v>
      </c>
      <c r="H12" s="48" t="s">
        <v>20</v>
      </c>
      <c r="I12" s="48" t="s">
        <v>21</v>
      </c>
      <c r="J12" s="47" t="s">
        <v>7</v>
      </c>
    </row>
    <row r="13" spans="1:10" x14ac:dyDescent="0.2">
      <c r="C13" s="41">
        <v>1</v>
      </c>
      <c r="D13" s="42"/>
      <c r="E13" s="42"/>
      <c r="F13" s="41"/>
      <c r="G13" s="42"/>
      <c r="H13" s="42"/>
      <c r="I13" s="42"/>
      <c r="J13" s="43"/>
    </row>
    <row r="14" spans="1:10" x14ac:dyDescent="0.2">
      <c r="C14" s="41">
        <v>2</v>
      </c>
      <c r="D14" s="42"/>
      <c r="E14" s="42"/>
      <c r="F14" s="41"/>
      <c r="G14" s="42"/>
      <c r="H14" s="42"/>
      <c r="I14" s="42"/>
      <c r="J14" s="43"/>
    </row>
    <row r="15" spans="1:10" x14ac:dyDescent="0.2">
      <c r="C15" s="41">
        <v>3</v>
      </c>
      <c r="D15" s="42"/>
      <c r="E15" s="42"/>
      <c r="F15" s="41"/>
      <c r="G15" s="42"/>
      <c r="H15" s="42"/>
      <c r="I15" s="42"/>
      <c r="J15" s="43"/>
    </row>
    <row r="16" spans="1:10" x14ac:dyDescent="0.2">
      <c r="C16" s="41">
        <v>4</v>
      </c>
      <c r="D16" s="42"/>
      <c r="E16" s="42"/>
      <c r="F16" s="41"/>
      <c r="G16" s="42"/>
      <c r="H16" s="42"/>
      <c r="I16" s="42"/>
      <c r="J16" s="43"/>
    </row>
    <row r="17" spans="3:11" x14ac:dyDescent="0.2">
      <c r="C17" s="41">
        <v>5</v>
      </c>
      <c r="D17" s="42"/>
      <c r="E17" s="42"/>
      <c r="F17" s="41"/>
      <c r="G17" s="42"/>
      <c r="H17" s="42"/>
      <c r="I17" s="42"/>
      <c r="J17" s="43"/>
    </row>
    <row r="18" spans="3:11" x14ac:dyDescent="0.2">
      <c r="C18" s="41">
        <v>6</v>
      </c>
      <c r="D18" s="42"/>
      <c r="E18" s="42"/>
      <c r="F18" s="41"/>
      <c r="G18" s="42"/>
      <c r="H18" s="42"/>
      <c r="I18" s="42"/>
      <c r="J18" s="43"/>
    </row>
    <row r="19" spans="3:11" x14ac:dyDescent="0.2">
      <c r="C19" s="41">
        <v>7</v>
      </c>
      <c r="D19" s="42"/>
      <c r="E19" s="42"/>
      <c r="F19" s="41"/>
      <c r="G19" s="42"/>
      <c r="H19" s="42"/>
      <c r="I19" s="42"/>
      <c r="J19" s="43"/>
    </row>
    <row r="20" spans="3:11" x14ac:dyDescent="0.2">
      <c r="C20" s="41">
        <v>8</v>
      </c>
      <c r="D20" s="42"/>
      <c r="E20" s="42"/>
      <c r="F20" s="41"/>
      <c r="G20" s="42"/>
      <c r="H20" s="42"/>
      <c r="I20" s="42"/>
      <c r="J20" s="43"/>
    </row>
    <row r="21" spans="3:11" x14ac:dyDescent="0.2">
      <c r="C21" s="41">
        <v>9</v>
      </c>
      <c r="D21" s="42"/>
      <c r="E21" s="42"/>
      <c r="F21" s="41"/>
      <c r="G21" s="42"/>
      <c r="H21" s="42"/>
      <c r="I21" s="42"/>
      <c r="J21" s="43"/>
    </row>
    <row r="22" spans="3:11" x14ac:dyDescent="0.2">
      <c r="C22" s="41">
        <v>10</v>
      </c>
      <c r="D22" s="42"/>
      <c r="E22" s="42"/>
      <c r="F22" s="41"/>
      <c r="G22" s="42"/>
      <c r="H22" s="42"/>
      <c r="I22" s="42"/>
      <c r="J22" s="43"/>
    </row>
    <row r="23" spans="3:11" x14ac:dyDescent="0.2">
      <c r="C23" s="41">
        <v>11</v>
      </c>
      <c r="D23" s="42"/>
      <c r="E23" s="42"/>
      <c r="F23" s="41"/>
      <c r="G23" s="42"/>
      <c r="H23" s="42"/>
      <c r="I23" s="42"/>
      <c r="J23" s="43"/>
    </row>
    <row r="24" spans="3:11" x14ac:dyDescent="0.2">
      <c r="C24" s="41">
        <v>12</v>
      </c>
      <c r="D24" s="42"/>
      <c r="E24" s="42"/>
      <c r="F24" s="41"/>
      <c r="G24" s="42"/>
      <c r="H24" s="42"/>
      <c r="I24" s="42"/>
      <c r="J24" s="43"/>
    </row>
    <row r="25" spans="3:11" x14ac:dyDescent="0.2">
      <c r="C25" s="41">
        <v>13</v>
      </c>
      <c r="D25" s="42"/>
      <c r="E25" s="42"/>
      <c r="F25" s="41"/>
      <c r="G25" s="42"/>
      <c r="H25" s="42"/>
      <c r="I25" s="42"/>
      <c r="J25" s="43"/>
      <c r="K25" s="39"/>
    </row>
    <row r="26" spans="3:11" x14ac:dyDescent="0.2">
      <c r="C26" s="41">
        <v>14</v>
      </c>
      <c r="D26" s="42"/>
      <c r="E26" s="42"/>
      <c r="F26" s="41"/>
      <c r="G26" s="42"/>
      <c r="H26" s="42"/>
      <c r="I26" s="42"/>
      <c r="J26" s="43"/>
    </row>
    <row r="27" spans="3:11" ht="16" thickBot="1" x14ac:dyDescent="0.25">
      <c r="C27" s="44">
        <v>15</v>
      </c>
      <c r="D27" s="45"/>
      <c r="E27" s="45"/>
      <c r="F27" s="44"/>
      <c r="G27" s="45"/>
      <c r="H27" s="45"/>
      <c r="I27" s="45"/>
      <c r="J27" s="46"/>
    </row>
    <row r="28" spans="3:11" x14ac:dyDescent="0.2">
      <c r="C28" s="40"/>
    </row>
    <row r="29" spans="3:11" x14ac:dyDescent="0.2">
      <c r="C29" s="40"/>
    </row>
    <row r="30" spans="3:11" x14ac:dyDescent="0.2">
      <c r="C30" s="40"/>
    </row>
    <row r="31" spans="3:11" x14ac:dyDescent="0.2">
      <c r="C31" s="40"/>
    </row>
    <row r="32" spans="3:11" x14ac:dyDescent="0.2">
      <c r="C32" s="40"/>
    </row>
    <row r="33" spans="3:3" x14ac:dyDescent="0.2">
      <c r="C33" s="40"/>
    </row>
    <row r="34" spans="3:3" x14ac:dyDescent="0.2">
      <c r="C34" s="40"/>
    </row>
    <row r="35" spans="3:3" x14ac:dyDescent="0.2">
      <c r="C35" s="40"/>
    </row>
    <row r="36" spans="3:3" x14ac:dyDescent="0.2">
      <c r="C36" s="40"/>
    </row>
    <row r="37" spans="3:3" x14ac:dyDescent="0.2">
      <c r="C37" s="40"/>
    </row>
  </sheetData>
  <mergeCells count="3">
    <mergeCell ref="A1:J6"/>
    <mergeCell ref="A7:J8"/>
    <mergeCell ref="C11:J1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93068-EC84-458D-8439-44B390E58A3C}">
  <dimension ref="A1:AJ45"/>
  <sheetViews>
    <sheetView showGridLines="0" topLeftCell="A29" zoomScale="143" zoomScaleNormal="100" workbookViewId="0">
      <selection activeCell="I49" sqref="I49"/>
    </sheetView>
  </sheetViews>
  <sheetFormatPr baseColWidth="10" defaultColWidth="4" defaultRowHeight="11" x14ac:dyDescent="0.15"/>
  <cols>
    <col min="1" max="4" width="4" style="8"/>
    <col min="5" max="5" width="16.83203125" style="8" customWidth="1"/>
    <col min="6" max="29" width="3.6640625" style="8" customWidth="1"/>
    <col min="30" max="30" width="4" style="8"/>
    <col min="31" max="31" width="5.33203125" style="8" customWidth="1"/>
    <col min="32" max="32" width="8.5" style="22" customWidth="1"/>
    <col min="33" max="33" width="4" style="8"/>
    <col min="34" max="34" width="9" style="8" customWidth="1"/>
    <col min="35" max="35" width="7.6640625" style="8" customWidth="1"/>
    <col min="36" max="36" width="9" style="8" customWidth="1"/>
    <col min="37" max="16384" width="4" style="8"/>
  </cols>
  <sheetData>
    <row r="1" spans="1:36" s="34" customFormat="1" ht="1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1:36" s="34" customFormat="1" ht="1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36" s="34" customFormat="1" ht="15" customHeight="1" x14ac:dyDescent="0.2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1:36" s="34" customFormat="1" ht="15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1:36" s="34" customFormat="1" ht="15" customHeight="1" x14ac:dyDescent="0.2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1:36" s="34" customFormat="1" ht="15" customHeight="1" x14ac:dyDescent="0.2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spans="1:36" s="34" customFormat="1" ht="15" customHeight="1" x14ac:dyDescent="0.2">
      <c r="A7" s="53" t="s">
        <v>14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36" s="34" customFormat="1" ht="15" x14ac:dyDescent="0.2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10" spans="1:36" ht="12" thickBot="1" x14ac:dyDescent="0.2">
      <c r="E10" s="57" t="s">
        <v>12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36" ht="14" thickBot="1" x14ac:dyDescent="0.2">
      <c r="E11" s="11" t="s">
        <v>10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  <c r="P11" s="2">
        <v>11</v>
      </c>
      <c r="Q11" s="2">
        <v>12</v>
      </c>
      <c r="R11" s="2">
        <v>13</v>
      </c>
      <c r="S11" s="2">
        <v>14</v>
      </c>
      <c r="T11" s="2">
        <v>15</v>
      </c>
      <c r="U11" s="2">
        <v>16</v>
      </c>
      <c r="V11" s="2">
        <v>17</v>
      </c>
      <c r="W11" s="2">
        <v>18</v>
      </c>
      <c r="X11" s="2">
        <v>19</v>
      </c>
      <c r="Y11" s="2">
        <v>20</v>
      </c>
      <c r="Z11" s="2">
        <v>21</v>
      </c>
      <c r="AA11" s="2">
        <v>22</v>
      </c>
      <c r="AB11" s="2">
        <v>23</v>
      </c>
      <c r="AC11" s="2">
        <v>24</v>
      </c>
      <c r="AH11" s="58" t="s">
        <v>1</v>
      </c>
      <c r="AI11" s="58"/>
      <c r="AJ11" s="58"/>
    </row>
    <row r="12" spans="1:36" ht="15" thickTop="1" thickBot="1" x14ac:dyDescent="0.2">
      <c r="E12" s="4" t="s">
        <v>11</v>
      </c>
      <c r="F12" s="5">
        <v>26</v>
      </c>
      <c r="G12" s="5">
        <v>48</v>
      </c>
      <c r="H12" s="5">
        <v>30</v>
      </c>
      <c r="I12" s="5">
        <v>42</v>
      </c>
      <c r="J12" s="5">
        <v>23</v>
      </c>
      <c r="K12" s="5">
        <v>45</v>
      </c>
      <c r="L12" s="5">
        <v>31</v>
      </c>
      <c r="M12" s="5">
        <v>19</v>
      </c>
      <c r="N12" s="5">
        <v>23</v>
      </c>
      <c r="O12" s="5">
        <v>39</v>
      </c>
      <c r="P12" s="5">
        <v>19</v>
      </c>
      <c r="Q12" s="5">
        <v>45</v>
      </c>
      <c r="R12" s="5">
        <v>18</v>
      </c>
      <c r="S12" s="5">
        <v>21</v>
      </c>
      <c r="T12" s="5">
        <v>17</v>
      </c>
      <c r="U12" s="5">
        <v>21</v>
      </c>
      <c r="V12" s="5">
        <v>24</v>
      </c>
      <c r="W12" s="5">
        <v>16</v>
      </c>
      <c r="X12" s="5">
        <v>17</v>
      </c>
      <c r="Y12" s="5">
        <v>24</v>
      </c>
      <c r="Z12" s="5">
        <v>13</v>
      </c>
      <c r="AA12" s="5">
        <v>19</v>
      </c>
      <c r="AB12" s="5">
        <v>43</v>
      </c>
      <c r="AC12" s="5">
        <v>34</v>
      </c>
      <c r="AH12" s="61" t="s">
        <v>2</v>
      </c>
      <c r="AI12" s="61"/>
      <c r="AJ12" s="25">
        <v>1</v>
      </c>
    </row>
    <row r="13" spans="1:36" ht="15" thickBot="1" x14ac:dyDescent="0.2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H13" s="59"/>
      <c r="AI13" s="59"/>
      <c r="AJ13" s="35">
        <f>1/AJ12</f>
        <v>1</v>
      </c>
    </row>
    <row r="14" spans="1:36" ht="18.75" customHeight="1" thickBot="1" x14ac:dyDescent="0.2">
      <c r="E14" s="7"/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>
        <v>0</v>
      </c>
      <c r="L14" s="20">
        <v>0</v>
      </c>
      <c r="M14" s="20">
        <v>0</v>
      </c>
      <c r="N14" s="20">
        <v>0</v>
      </c>
      <c r="O14" s="20">
        <v>0</v>
      </c>
      <c r="P14" s="20">
        <v>0</v>
      </c>
      <c r="Q14" s="20">
        <v>0</v>
      </c>
      <c r="R14" s="20">
        <v>0</v>
      </c>
      <c r="S14" s="20">
        <v>0</v>
      </c>
      <c r="T14" s="20">
        <v>0</v>
      </c>
      <c r="U14" s="20">
        <v>0</v>
      </c>
      <c r="V14" s="20">
        <v>0</v>
      </c>
      <c r="W14" s="20">
        <v>0</v>
      </c>
      <c r="X14" s="20">
        <v>0</v>
      </c>
      <c r="Y14" s="20">
        <v>0</v>
      </c>
      <c r="Z14" s="20">
        <v>0</v>
      </c>
      <c r="AA14" s="20">
        <v>0</v>
      </c>
      <c r="AB14" s="20">
        <v>0</v>
      </c>
      <c r="AC14" s="20">
        <v>0</v>
      </c>
      <c r="AE14" s="10"/>
      <c r="AF14" s="23"/>
      <c r="AH14" s="59"/>
      <c r="AI14" s="59"/>
      <c r="AJ14" s="36">
        <f>SUMPRODUCT(F28:AC28,F29:AC29)+SUMPRODUCT(AE19:AE26,AF19:AF26)</f>
        <v>657</v>
      </c>
    </row>
    <row r="15" spans="1:36" ht="14" x14ac:dyDescent="0.15">
      <c r="AH15" s="60"/>
      <c r="AI15" s="60"/>
      <c r="AJ15" s="37"/>
    </row>
    <row r="16" spans="1:36" ht="14" thickBot="1" x14ac:dyDescent="0.2">
      <c r="E16" s="57" t="s">
        <v>13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H16" s="61" t="s">
        <v>4</v>
      </c>
      <c r="AI16" s="61"/>
      <c r="AJ16" s="26" t="str">
        <f>IF(AND(AI31="Sí",AI32="Sí",AI33="Sí",AI34="Sí",AI35="Sí",AI36="Sí",AI37="Sí",AI38="Sí"),"Sí","No")</f>
        <v>No</v>
      </c>
    </row>
    <row r="17" spans="5:36" ht="14" thickBot="1" x14ac:dyDescent="0.2">
      <c r="E17" s="63" t="s">
        <v>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H17" s="64" t="s">
        <v>16</v>
      </c>
      <c r="AI17" s="64"/>
      <c r="AJ17" s="38">
        <f>SUMPRODUCT(F12:AC12,F38:AC38)</f>
        <v>0</v>
      </c>
    </row>
    <row r="18" spans="5:36" ht="31.5" customHeight="1" thickBot="1" x14ac:dyDescent="0.2">
      <c r="E18" s="2" t="s">
        <v>9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2">
        <v>7</v>
      </c>
      <c r="M18" s="2">
        <v>8</v>
      </c>
      <c r="N18" s="2">
        <v>9</v>
      </c>
      <c r="O18" s="2">
        <v>10</v>
      </c>
      <c r="P18" s="2">
        <v>11</v>
      </c>
      <c r="Q18" s="2">
        <v>12</v>
      </c>
      <c r="R18" s="2">
        <v>13</v>
      </c>
      <c r="S18" s="2">
        <v>14</v>
      </c>
      <c r="T18" s="2">
        <v>15</v>
      </c>
      <c r="U18" s="2">
        <v>16</v>
      </c>
      <c r="V18" s="2">
        <v>17</v>
      </c>
      <c r="W18" s="2">
        <v>18</v>
      </c>
      <c r="X18" s="2">
        <v>19</v>
      </c>
      <c r="Y18" s="2">
        <v>20</v>
      </c>
      <c r="Z18" s="2">
        <v>21</v>
      </c>
      <c r="AA18" s="2">
        <v>22</v>
      </c>
      <c r="AB18" s="2">
        <v>23</v>
      </c>
      <c r="AC18" s="2">
        <v>24</v>
      </c>
      <c r="AE18" s="11"/>
      <c r="AF18" s="11"/>
    </row>
    <row r="19" spans="5:36" ht="15" customHeight="1" thickTop="1" thickBot="1" x14ac:dyDescent="0.2">
      <c r="E19" s="1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E19" s="9">
        <v>0</v>
      </c>
      <c r="AF19" s="23">
        <f>SUMPRODUCT(F19:AC19,$F$14:$AC$14)</f>
        <v>0</v>
      </c>
      <c r="AH19" s="58" t="s">
        <v>15</v>
      </c>
      <c r="AI19" s="58"/>
      <c r="AJ19" s="58"/>
    </row>
    <row r="20" spans="5:36" ht="12" thickBot="1" x14ac:dyDescent="0.2">
      <c r="E20" s="1">
        <v>2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E20" s="9">
        <v>0</v>
      </c>
      <c r="AF20" s="23">
        <f t="shared" ref="AF20:AF26" si="0">SUMPRODUCT(F20:AC20,$F$14:$AC$14)</f>
        <v>0</v>
      </c>
      <c r="AH20" s="28">
        <f>SUM(AE19:AE26)</f>
        <v>0</v>
      </c>
      <c r="AI20" s="28"/>
      <c r="AJ20" s="28">
        <v>5</v>
      </c>
    </row>
    <row r="21" spans="5:36" x14ac:dyDescent="0.15">
      <c r="E21" s="1">
        <v>3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E21" s="9">
        <v>0</v>
      </c>
      <c r="AF21" s="23">
        <f t="shared" si="0"/>
        <v>0</v>
      </c>
    </row>
    <row r="22" spans="5:36" x14ac:dyDescent="0.15">
      <c r="E22" s="1">
        <v>4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E22" s="9">
        <v>0</v>
      </c>
      <c r="AF22" s="23">
        <f t="shared" si="0"/>
        <v>0</v>
      </c>
    </row>
    <row r="23" spans="5:36" x14ac:dyDescent="0.15">
      <c r="E23" s="1">
        <v>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E23" s="9">
        <v>0</v>
      </c>
      <c r="AF23" s="23">
        <f t="shared" si="0"/>
        <v>0</v>
      </c>
    </row>
    <row r="24" spans="5:36" x14ac:dyDescent="0.15">
      <c r="E24" s="1">
        <v>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E24" s="9">
        <v>0</v>
      </c>
      <c r="AF24" s="23">
        <f t="shared" si="0"/>
        <v>0</v>
      </c>
    </row>
    <row r="25" spans="5:36" x14ac:dyDescent="0.15">
      <c r="E25" s="1">
        <v>7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E25" s="19">
        <v>0</v>
      </c>
      <c r="AF25" s="23">
        <f t="shared" si="0"/>
        <v>0</v>
      </c>
    </row>
    <row r="26" spans="5:36" ht="12" thickBot="1" x14ac:dyDescent="0.2">
      <c r="E26" s="4">
        <v>8</v>
      </c>
      <c r="F26" s="5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1</v>
      </c>
      <c r="AA26" s="6">
        <v>0</v>
      </c>
      <c r="AB26" s="6">
        <v>1</v>
      </c>
      <c r="AC26" s="6">
        <v>0</v>
      </c>
      <c r="AE26" s="18">
        <v>0</v>
      </c>
      <c r="AF26" s="24">
        <f t="shared" si="0"/>
        <v>0</v>
      </c>
    </row>
    <row r="27" spans="5:36" ht="12" thickBot="1" x14ac:dyDescent="0.2">
      <c r="E27" s="14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5:36" ht="12" thickBot="1" x14ac:dyDescent="0.2">
      <c r="E28" s="7"/>
      <c r="F28" s="17">
        <f>IF(F29&gt;0,1,0)</f>
        <v>1</v>
      </c>
      <c r="G28" s="17">
        <f t="shared" ref="G28:AC28" si="1">IF(G29&gt;0,1,0)</f>
        <v>1</v>
      </c>
      <c r="H28" s="17">
        <f t="shared" si="1"/>
        <v>1</v>
      </c>
      <c r="I28" s="17">
        <f t="shared" si="1"/>
        <v>1</v>
      </c>
      <c r="J28" s="17">
        <f t="shared" si="1"/>
        <v>1</v>
      </c>
      <c r="K28" s="17">
        <f t="shared" si="1"/>
        <v>1</v>
      </c>
      <c r="L28" s="17">
        <f t="shared" si="1"/>
        <v>1</v>
      </c>
      <c r="M28" s="17">
        <f t="shared" si="1"/>
        <v>1</v>
      </c>
      <c r="N28" s="17">
        <f t="shared" si="1"/>
        <v>1</v>
      </c>
      <c r="O28" s="17">
        <f t="shared" si="1"/>
        <v>1</v>
      </c>
      <c r="P28" s="17">
        <f t="shared" si="1"/>
        <v>1</v>
      </c>
      <c r="Q28" s="17">
        <f t="shared" si="1"/>
        <v>1</v>
      </c>
      <c r="R28" s="17">
        <f t="shared" si="1"/>
        <v>1</v>
      </c>
      <c r="S28" s="17">
        <f t="shared" si="1"/>
        <v>1</v>
      </c>
      <c r="T28" s="17">
        <f t="shared" si="1"/>
        <v>1</v>
      </c>
      <c r="U28" s="17">
        <f t="shared" si="1"/>
        <v>1</v>
      </c>
      <c r="V28" s="17">
        <f t="shared" si="1"/>
        <v>1</v>
      </c>
      <c r="W28" s="17">
        <f t="shared" si="1"/>
        <v>1</v>
      </c>
      <c r="X28" s="17">
        <f t="shared" si="1"/>
        <v>1</v>
      </c>
      <c r="Y28" s="17">
        <f t="shared" si="1"/>
        <v>1</v>
      </c>
      <c r="Z28" s="17">
        <f t="shared" si="1"/>
        <v>1</v>
      </c>
      <c r="AA28" s="17">
        <f t="shared" si="1"/>
        <v>1</v>
      </c>
      <c r="AB28" s="17">
        <f t="shared" si="1"/>
        <v>1</v>
      </c>
      <c r="AC28" s="17">
        <f t="shared" si="1"/>
        <v>1</v>
      </c>
      <c r="AF28" s="8"/>
    </row>
    <row r="29" spans="5:36" ht="12" thickBot="1" x14ac:dyDescent="0.2">
      <c r="E29" s="7"/>
      <c r="F29" s="21">
        <f>F12-F14</f>
        <v>26</v>
      </c>
      <c r="G29" s="21">
        <f t="shared" ref="G29:AC29" si="2">G12-G14</f>
        <v>48</v>
      </c>
      <c r="H29" s="21">
        <f t="shared" si="2"/>
        <v>30</v>
      </c>
      <c r="I29" s="21">
        <f t="shared" si="2"/>
        <v>42</v>
      </c>
      <c r="J29" s="21">
        <f t="shared" si="2"/>
        <v>23</v>
      </c>
      <c r="K29" s="21">
        <f t="shared" si="2"/>
        <v>45</v>
      </c>
      <c r="L29" s="21">
        <f t="shared" si="2"/>
        <v>31</v>
      </c>
      <c r="M29" s="21">
        <f t="shared" si="2"/>
        <v>19</v>
      </c>
      <c r="N29" s="21">
        <f t="shared" si="2"/>
        <v>23</v>
      </c>
      <c r="O29" s="21">
        <f t="shared" si="2"/>
        <v>39</v>
      </c>
      <c r="P29" s="21">
        <f t="shared" si="2"/>
        <v>19</v>
      </c>
      <c r="Q29" s="21">
        <f t="shared" si="2"/>
        <v>45</v>
      </c>
      <c r="R29" s="21">
        <f t="shared" si="2"/>
        <v>18</v>
      </c>
      <c r="S29" s="21">
        <f t="shared" si="2"/>
        <v>21</v>
      </c>
      <c r="T29" s="21">
        <f t="shared" si="2"/>
        <v>17</v>
      </c>
      <c r="U29" s="21">
        <f t="shared" si="2"/>
        <v>21</v>
      </c>
      <c r="V29" s="21">
        <f t="shared" si="2"/>
        <v>24</v>
      </c>
      <c r="W29" s="21">
        <f t="shared" si="2"/>
        <v>16</v>
      </c>
      <c r="X29" s="21">
        <f t="shared" si="2"/>
        <v>17</v>
      </c>
      <c r="Y29" s="21">
        <f t="shared" si="2"/>
        <v>24</v>
      </c>
      <c r="Z29" s="21">
        <f t="shared" si="2"/>
        <v>13</v>
      </c>
      <c r="AA29" s="21">
        <f t="shared" si="2"/>
        <v>19</v>
      </c>
      <c r="AB29" s="21">
        <f t="shared" si="2"/>
        <v>43</v>
      </c>
      <c r="AC29" s="21">
        <f t="shared" si="2"/>
        <v>34</v>
      </c>
      <c r="AF29" s="8"/>
    </row>
    <row r="30" spans="5:36" ht="12" thickBot="1" x14ac:dyDescent="0.2">
      <c r="AF30" s="8"/>
    </row>
    <row r="31" spans="5:36" ht="16.5" customHeight="1" thickBot="1" x14ac:dyDescent="0.2">
      <c r="E31" s="58" t="s">
        <v>5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F31" s="8"/>
    </row>
    <row r="32" spans="5:36" ht="33.75" customHeight="1" x14ac:dyDescent="0.15">
      <c r="F32" s="27">
        <f t="shared" ref="F32:AC32" si="3">SUMPRODUCT(F19:F26,$AE$19:$AE$26)</f>
        <v>0</v>
      </c>
      <c r="G32" s="27">
        <f t="shared" si="3"/>
        <v>0</v>
      </c>
      <c r="H32" s="27">
        <f t="shared" si="3"/>
        <v>0</v>
      </c>
      <c r="I32" s="27">
        <f t="shared" si="3"/>
        <v>0</v>
      </c>
      <c r="J32" s="27">
        <f t="shared" si="3"/>
        <v>0</v>
      </c>
      <c r="K32" s="27">
        <f t="shared" si="3"/>
        <v>0</v>
      </c>
      <c r="L32" s="27">
        <f t="shared" si="3"/>
        <v>0</v>
      </c>
      <c r="M32" s="27">
        <f t="shared" si="3"/>
        <v>0</v>
      </c>
      <c r="N32" s="27">
        <f t="shared" si="3"/>
        <v>0</v>
      </c>
      <c r="O32" s="27">
        <f t="shared" si="3"/>
        <v>0</v>
      </c>
      <c r="P32" s="27">
        <f t="shared" si="3"/>
        <v>0</v>
      </c>
      <c r="Q32" s="27">
        <f t="shared" si="3"/>
        <v>0</v>
      </c>
      <c r="R32" s="27">
        <f t="shared" si="3"/>
        <v>0</v>
      </c>
      <c r="S32" s="27">
        <f t="shared" si="3"/>
        <v>0</v>
      </c>
      <c r="T32" s="27">
        <f t="shared" si="3"/>
        <v>0</v>
      </c>
      <c r="U32" s="27">
        <f t="shared" si="3"/>
        <v>0</v>
      </c>
      <c r="V32" s="27">
        <f t="shared" si="3"/>
        <v>0</v>
      </c>
      <c r="W32" s="27">
        <f t="shared" si="3"/>
        <v>0</v>
      </c>
      <c r="X32" s="27">
        <f t="shared" si="3"/>
        <v>0</v>
      </c>
      <c r="Y32" s="27">
        <f t="shared" si="3"/>
        <v>0</v>
      </c>
      <c r="Z32" s="27">
        <f t="shared" si="3"/>
        <v>0</v>
      </c>
      <c r="AA32" s="27">
        <f t="shared" si="3"/>
        <v>0</v>
      </c>
      <c r="AB32" s="27">
        <f t="shared" si="3"/>
        <v>0</v>
      </c>
      <c r="AC32" s="27">
        <f t="shared" si="3"/>
        <v>0</v>
      </c>
    </row>
    <row r="33" spans="5:30" x14ac:dyDescent="0.15"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5:30" ht="12" thickBot="1" x14ac:dyDescent="0.2">
      <c r="E34" s="4"/>
      <c r="F34" s="5">
        <f>F28</f>
        <v>1</v>
      </c>
      <c r="G34" s="6">
        <f t="shared" ref="G34:AC34" si="4">G28</f>
        <v>1</v>
      </c>
      <c r="H34" s="6">
        <f t="shared" si="4"/>
        <v>1</v>
      </c>
      <c r="I34" s="6">
        <f t="shared" si="4"/>
        <v>1</v>
      </c>
      <c r="J34" s="6">
        <f t="shared" si="4"/>
        <v>1</v>
      </c>
      <c r="K34" s="6">
        <f t="shared" si="4"/>
        <v>1</v>
      </c>
      <c r="L34" s="6">
        <f t="shared" si="4"/>
        <v>1</v>
      </c>
      <c r="M34" s="6">
        <f t="shared" si="4"/>
        <v>1</v>
      </c>
      <c r="N34" s="6">
        <f t="shared" si="4"/>
        <v>1</v>
      </c>
      <c r="O34" s="6">
        <f t="shared" si="4"/>
        <v>1</v>
      </c>
      <c r="P34" s="6">
        <f t="shared" si="4"/>
        <v>1</v>
      </c>
      <c r="Q34" s="6">
        <f t="shared" si="4"/>
        <v>1</v>
      </c>
      <c r="R34" s="6">
        <f t="shared" si="4"/>
        <v>1</v>
      </c>
      <c r="S34" s="6">
        <f t="shared" si="4"/>
        <v>1</v>
      </c>
      <c r="T34" s="6">
        <f t="shared" si="4"/>
        <v>1</v>
      </c>
      <c r="U34" s="6">
        <f t="shared" si="4"/>
        <v>1</v>
      </c>
      <c r="V34" s="6">
        <f t="shared" si="4"/>
        <v>1</v>
      </c>
      <c r="W34" s="6">
        <f t="shared" si="4"/>
        <v>1</v>
      </c>
      <c r="X34" s="6">
        <f t="shared" si="4"/>
        <v>1</v>
      </c>
      <c r="Y34" s="6">
        <f t="shared" si="4"/>
        <v>1</v>
      </c>
      <c r="Z34" s="6">
        <f t="shared" si="4"/>
        <v>1</v>
      </c>
      <c r="AA34" s="6">
        <f t="shared" si="4"/>
        <v>1</v>
      </c>
      <c r="AB34" s="6">
        <f t="shared" si="4"/>
        <v>1</v>
      </c>
      <c r="AC34" s="6">
        <f t="shared" si="4"/>
        <v>1</v>
      </c>
    </row>
    <row r="35" spans="5:30" ht="13" thickBot="1" x14ac:dyDescent="0.2">
      <c r="E35" s="7" t="s">
        <v>6</v>
      </c>
      <c r="F35" s="21" t="str">
        <f>IF(F32&gt;=F34,"Si","No")</f>
        <v>No</v>
      </c>
      <c r="G35" s="21" t="str">
        <f t="shared" ref="G35:AC35" si="5">IF(G32&gt;=G34,"Si","No")</f>
        <v>No</v>
      </c>
      <c r="H35" s="21" t="str">
        <f t="shared" si="5"/>
        <v>No</v>
      </c>
      <c r="I35" s="21" t="str">
        <f t="shared" si="5"/>
        <v>No</v>
      </c>
      <c r="J35" s="21" t="str">
        <f t="shared" si="5"/>
        <v>No</v>
      </c>
      <c r="K35" s="21" t="str">
        <f t="shared" si="5"/>
        <v>No</v>
      </c>
      <c r="L35" s="21" t="str">
        <f t="shared" si="5"/>
        <v>No</v>
      </c>
      <c r="M35" s="21" t="str">
        <f t="shared" si="5"/>
        <v>No</v>
      </c>
      <c r="N35" s="21" t="str">
        <f t="shared" si="5"/>
        <v>No</v>
      </c>
      <c r="O35" s="21" t="str">
        <f t="shared" si="5"/>
        <v>No</v>
      </c>
      <c r="P35" s="21" t="str">
        <f t="shared" si="5"/>
        <v>No</v>
      </c>
      <c r="Q35" s="21" t="str">
        <f t="shared" si="5"/>
        <v>No</v>
      </c>
      <c r="R35" s="21" t="str">
        <f t="shared" si="5"/>
        <v>No</v>
      </c>
      <c r="S35" s="21" t="str">
        <f t="shared" si="5"/>
        <v>No</v>
      </c>
      <c r="T35" s="21" t="str">
        <f t="shared" si="5"/>
        <v>No</v>
      </c>
      <c r="U35" s="21" t="str">
        <f t="shared" si="5"/>
        <v>No</v>
      </c>
      <c r="V35" s="21" t="str">
        <f t="shared" si="5"/>
        <v>No</v>
      </c>
      <c r="W35" s="21" t="str">
        <f t="shared" si="5"/>
        <v>No</v>
      </c>
      <c r="X35" s="21" t="str">
        <f t="shared" si="5"/>
        <v>No</v>
      </c>
      <c r="Y35" s="21" t="str">
        <f t="shared" si="5"/>
        <v>No</v>
      </c>
      <c r="Z35" s="21" t="str">
        <f t="shared" si="5"/>
        <v>No</v>
      </c>
      <c r="AA35" s="21" t="str">
        <f t="shared" si="5"/>
        <v>No</v>
      </c>
      <c r="AB35" s="21" t="str">
        <f t="shared" si="5"/>
        <v>No</v>
      </c>
      <c r="AC35" s="21" t="str">
        <f t="shared" si="5"/>
        <v>No</v>
      </c>
    </row>
    <row r="36" spans="5:30" ht="12" thickBot="1" x14ac:dyDescent="0.2"/>
    <row r="37" spans="5:30" ht="14" thickBot="1" x14ac:dyDescent="0.2">
      <c r="E37" s="58" t="s">
        <v>17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</row>
    <row r="38" spans="5:30" ht="12" thickBot="1" x14ac:dyDescent="0.2">
      <c r="E38" s="7"/>
      <c r="F38" s="29">
        <f t="array" ref="F38">IF(SUMPRODUCT(F19:F26,$AE$19:$AE$26)&gt;0,1,0)</f>
        <v>0</v>
      </c>
      <c r="G38" s="29">
        <f t="shared" ref="G38:AC38" si="6">IF(SUMPRODUCT(G19:G26,$AE$19:$AE$26)&gt;0,1,0)</f>
        <v>0</v>
      </c>
      <c r="H38" s="29">
        <f t="shared" si="6"/>
        <v>0</v>
      </c>
      <c r="I38" s="29">
        <f t="shared" si="6"/>
        <v>0</v>
      </c>
      <c r="J38" s="29">
        <f t="shared" si="6"/>
        <v>0</v>
      </c>
      <c r="K38" s="29">
        <f t="shared" si="6"/>
        <v>0</v>
      </c>
      <c r="L38" s="29">
        <f t="shared" si="6"/>
        <v>0</v>
      </c>
      <c r="M38" s="29">
        <f t="shared" si="6"/>
        <v>0</v>
      </c>
      <c r="N38" s="29">
        <f t="shared" si="6"/>
        <v>0</v>
      </c>
      <c r="O38" s="29">
        <f t="shared" si="6"/>
        <v>0</v>
      </c>
      <c r="P38" s="29">
        <f t="shared" si="6"/>
        <v>0</v>
      </c>
      <c r="Q38" s="29">
        <f t="shared" si="6"/>
        <v>0</v>
      </c>
      <c r="R38" s="29">
        <f t="shared" si="6"/>
        <v>0</v>
      </c>
      <c r="S38" s="29">
        <f t="shared" si="6"/>
        <v>0</v>
      </c>
      <c r="T38" s="29">
        <f t="shared" si="6"/>
        <v>0</v>
      </c>
      <c r="U38" s="29">
        <f t="shared" si="6"/>
        <v>0</v>
      </c>
      <c r="V38" s="29">
        <f t="shared" si="6"/>
        <v>0</v>
      </c>
      <c r="W38" s="29">
        <f t="shared" si="6"/>
        <v>0</v>
      </c>
      <c r="X38" s="29">
        <f t="shared" si="6"/>
        <v>0</v>
      </c>
      <c r="Y38" s="29">
        <f t="shared" si="6"/>
        <v>0</v>
      </c>
      <c r="Z38" s="29">
        <f t="shared" si="6"/>
        <v>0</v>
      </c>
      <c r="AA38" s="29">
        <f t="shared" si="6"/>
        <v>0</v>
      </c>
      <c r="AB38" s="29">
        <f t="shared" si="6"/>
        <v>0</v>
      </c>
      <c r="AC38" s="29">
        <f t="shared" si="6"/>
        <v>0</v>
      </c>
    </row>
    <row r="39" spans="5:30" ht="12" thickBot="1" x14ac:dyDescent="0.2"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5:30" ht="21.75" customHeight="1" thickBot="1" x14ac:dyDescent="0.2">
      <c r="E40" s="62" t="s">
        <v>18</v>
      </c>
      <c r="F40" s="62"/>
      <c r="G40" s="62"/>
      <c r="H40" s="62"/>
      <c r="I40" s="62"/>
      <c r="J40" s="62"/>
      <c r="K40" s="62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5:30" ht="22.5" customHeight="1" x14ac:dyDescent="0.15">
      <c r="E41" s="12"/>
      <c r="F41" s="32">
        <f t="shared" ref="F41:AC41" si="7">MAX(F43-F45,0)</f>
        <v>1</v>
      </c>
      <c r="G41" s="32">
        <f t="shared" si="7"/>
        <v>1</v>
      </c>
      <c r="H41" s="32">
        <f t="shared" si="7"/>
        <v>1</v>
      </c>
      <c r="I41" s="32">
        <f t="shared" si="7"/>
        <v>1</v>
      </c>
      <c r="J41" s="32">
        <f t="shared" si="7"/>
        <v>1</v>
      </c>
      <c r="K41" s="32">
        <f t="shared" si="7"/>
        <v>1</v>
      </c>
      <c r="L41" s="32">
        <f t="shared" si="7"/>
        <v>1</v>
      </c>
      <c r="M41" s="32">
        <f>MAX(M43-M45,0)</f>
        <v>1</v>
      </c>
      <c r="N41" s="32">
        <f t="shared" si="7"/>
        <v>1</v>
      </c>
      <c r="O41" s="32">
        <f t="shared" si="7"/>
        <v>1</v>
      </c>
      <c r="P41" s="32">
        <f t="shared" si="7"/>
        <v>1</v>
      </c>
      <c r="Q41" s="32">
        <f t="shared" si="7"/>
        <v>1</v>
      </c>
      <c r="R41" s="32">
        <f t="shared" si="7"/>
        <v>1</v>
      </c>
      <c r="S41" s="32">
        <f t="shared" si="7"/>
        <v>1</v>
      </c>
      <c r="T41" s="32">
        <f t="shared" si="7"/>
        <v>1</v>
      </c>
      <c r="U41" s="32">
        <f t="shared" si="7"/>
        <v>1</v>
      </c>
      <c r="V41" s="32">
        <f t="shared" si="7"/>
        <v>1</v>
      </c>
      <c r="W41" s="32">
        <f t="shared" si="7"/>
        <v>1</v>
      </c>
      <c r="X41" s="32">
        <f t="shared" si="7"/>
        <v>1</v>
      </c>
      <c r="Y41" s="32">
        <f t="shared" si="7"/>
        <v>1</v>
      </c>
      <c r="Z41" s="32">
        <f t="shared" si="7"/>
        <v>1</v>
      </c>
      <c r="AA41" s="32">
        <f t="shared" si="7"/>
        <v>1</v>
      </c>
      <c r="AB41" s="32">
        <f t="shared" si="7"/>
        <v>1</v>
      </c>
      <c r="AC41" s="32">
        <f t="shared" si="7"/>
        <v>1</v>
      </c>
      <c r="AD41" s="22"/>
    </row>
    <row r="42" spans="5:30" x14ac:dyDescent="0.15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5:30" ht="19.5" customHeight="1" x14ac:dyDescent="0.15">
      <c r="E43" s="12"/>
      <c r="F43" s="32">
        <f>F14</f>
        <v>0</v>
      </c>
      <c r="G43" s="32">
        <f t="shared" ref="G43:AB43" si="8">G14</f>
        <v>0</v>
      </c>
      <c r="H43" s="32">
        <f t="shared" si="8"/>
        <v>0</v>
      </c>
      <c r="I43" s="32">
        <f t="shared" si="8"/>
        <v>0</v>
      </c>
      <c r="J43" s="32">
        <f t="shared" si="8"/>
        <v>0</v>
      </c>
      <c r="K43" s="32">
        <f t="shared" si="8"/>
        <v>0</v>
      </c>
      <c r="L43" s="32">
        <f t="shared" si="8"/>
        <v>0</v>
      </c>
      <c r="M43" s="32">
        <f t="shared" si="8"/>
        <v>0</v>
      </c>
      <c r="N43" s="32">
        <f t="shared" si="8"/>
        <v>0</v>
      </c>
      <c r="O43" s="32">
        <f t="shared" si="8"/>
        <v>0</v>
      </c>
      <c r="P43" s="32">
        <f t="shared" si="8"/>
        <v>0</v>
      </c>
      <c r="Q43" s="32">
        <f t="shared" si="8"/>
        <v>0</v>
      </c>
      <c r="R43" s="32">
        <f t="shared" si="8"/>
        <v>0</v>
      </c>
      <c r="S43" s="32">
        <f t="shared" si="8"/>
        <v>0</v>
      </c>
      <c r="T43" s="32">
        <f t="shared" si="8"/>
        <v>0</v>
      </c>
      <c r="U43" s="32">
        <f t="shared" si="8"/>
        <v>0</v>
      </c>
      <c r="V43" s="32">
        <f t="shared" si="8"/>
        <v>0</v>
      </c>
      <c r="W43" s="32">
        <f t="shared" si="8"/>
        <v>0</v>
      </c>
      <c r="X43" s="32">
        <f t="shared" si="8"/>
        <v>0</v>
      </c>
      <c r="Y43" s="32">
        <f t="shared" si="8"/>
        <v>0</v>
      </c>
      <c r="Z43" s="32">
        <f t="shared" si="8"/>
        <v>0</v>
      </c>
      <c r="AA43" s="32">
        <f t="shared" si="8"/>
        <v>0</v>
      </c>
      <c r="AB43" s="32">
        <f t="shared" si="8"/>
        <v>0</v>
      </c>
      <c r="AC43" s="32">
        <f>AC14</f>
        <v>0</v>
      </c>
    </row>
    <row r="44" spans="5:30" x14ac:dyDescent="0.15"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5:30" ht="34.5" customHeight="1" thickBot="1" x14ac:dyDescent="0.2">
      <c r="E45" s="4"/>
      <c r="F45" s="33">
        <f>$AJ$13*(F32-F34)</f>
        <v>-1</v>
      </c>
      <c r="G45" s="33">
        <f t="shared" ref="G45:AC45" si="9">$AJ$13*(G32-G34)</f>
        <v>-1</v>
      </c>
      <c r="H45" s="33">
        <f t="shared" si="9"/>
        <v>-1</v>
      </c>
      <c r="I45" s="33">
        <f t="shared" si="9"/>
        <v>-1</v>
      </c>
      <c r="J45" s="33">
        <f t="shared" si="9"/>
        <v>-1</v>
      </c>
      <c r="K45" s="33">
        <f t="shared" si="9"/>
        <v>-1</v>
      </c>
      <c r="L45" s="33">
        <f t="shared" si="9"/>
        <v>-1</v>
      </c>
      <c r="M45" s="33">
        <f t="shared" si="9"/>
        <v>-1</v>
      </c>
      <c r="N45" s="33">
        <f t="shared" si="9"/>
        <v>-1</v>
      </c>
      <c r="O45" s="33">
        <f t="shared" si="9"/>
        <v>-1</v>
      </c>
      <c r="P45" s="33">
        <f t="shared" si="9"/>
        <v>-1</v>
      </c>
      <c r="Q45" s="33">
        <f t="shared" si="9"/>
        <v>-1</v>
      </c>
      <c r="R45" s="33">
        <f t="shared" si="9"/>
        <v>-1</v>
      </c>
      <c r="S45" s="33">
        <f t="shared" si="9"/>
        <v>-1</v>
      </c>
      <c r="T45" s="33">
        <f t="shared" si="9"/>
        <v>-1</v>
      </c>
      <c r="U45" s="33">
        <f t="shared" si="9"/>
        <v>-1</v>
      </c>
      <c r="V45" s="33">
        <f t="shared" si="9"/>
        <v>-1</v>
      </c>
      <c r="W45" s="33">
        <f t="shared" si="9"/>
        <v>-1</v>
      </c>
      <c r="X45" s="33">
        <f t="shared" si="9"/>
        <v>-1</v>
      </c>
      <c r="Y45" s="33">
        <f t="shared" si="9"/>
        <v>-1</v>
      </c>
      <c r="Z45" s="33">
        <f t="shared" si="9"/>
        <v>-1</v>
      </c>
      <c r="AA45" s="33">
        <f t="shared" si="9"/>
        <v>-1</v>
      </c>
      <c r="AB45" s="33">
        <f t="shared" si="9"/>
        <v>-1</v>
      </c>
      <c r="AC45" s="33">
        <f t="shared" si="9"/>
        <v>-1</v>
      </c>
    </row>
  </sheetData>
  <mergeCells count="16">
    <mergeCell ref="E40:K40"/>
    <mergeCell ref="AH19:AJ19"/>
    <mergeCell ref="E31:AC31"/>
    <mergeCell ref="E16:AC16"/>
    <mergeCell ref="E17:AC17"/>
    <mergeCell ref="AH17:AI17"/>
    <mergeCell ref="AH15:AI15"/>
    <mergeCell ref="AH16:AI16"/>
    <mergeCell ref="AH13:AI13"/>
    <mergeCell ref="AH12:AI12"/>
    <mergeCell ref="E37:AC37"/>
    <mergeCell ref="A1:AC6"/>
    <mergeCell ref="A7:AC8"/>
    <mergeCell ref="E10:AC10"/>
    <mergeCell ref="AH11:AJ11"/>
    <mergeCell ref="AH14:AI14"/>
  </mergeCells>
  <pageMargins left="0.7" right="0.7" top="0.75" bottom="0.75" header="0.3" footer="0.3"/>
  <ignoredErrors>
    <ignoredError sqref="G32:AC32" formulaRange="1"/>
  </ignoredError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1B122-91A6-3445-9336-43EB8F29848D}">
  <dimension ref="A1:AJ45"/>
  <sheetViews>
    <sheetView showGridLines="0" tabSelected="1" topLeftCell="O8" zoomScale="166" zoomScaleNormal="100" workbookViewId="0">
      <selection activeCell="T22" sqref="T22"/>
    </sheetView>
  </sheetViews>
  <sheetFormatPr baseColWidth="10" defaultColWidth="4" defaultRowHeight="11" x14ac:dyDescent="0.15"/>
  <cols>
    <col min="1" max="4" width="4" style="8"/>
    <col min="5" max="5" width="16.83203125" style="8" customWidth="1"/>
    <col min="6" max="29" width="3.6640625" style="8" customWidth="1"/>
    <col min="30" max="30" width="4" style="8"/>
    <col min="31" max="31" width="5.33203125" style="8" customWidth="1"/>
    <col min="32" max="32" width="8.5" style="22" customWidth="1"/>
    <col min="33" max="33" width="4" style="8"/>
    <col min="34" max="34" width="9" style="8" customWidth="1"/>
    <col min="35" max="35" width="7.6640625" style="8" customWidth="1"/>
    <col min="36" max="36" width="9" style="8" customWidth="1"/>
    <col min="37" max="16384" width="4" style="8"/>
  </cols>
  <sheetData>
    <row r="1" spans="1:36" s="34" customFormat="1" ht="1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1:36" s="34" customFormat="1" ht="1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36" s="34" customFormat="1" ht="15" customHeight="1" x14ac:dyDescent="0.2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1:36" s="34" customFormat="1" ht="15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1:36" s="34" customFormat="1" ht="15" customHeight="1" x14ac:dyDescent="0.2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1:36" s="34" customFormat="1" ht="15" customHeight="1" x14ac:dyDescent="0.2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spans="1:36" s="34" customFormat="1" ht="15" customHeight="1" x14ac:dyDescent="0.2">
      <c r="A7" s="53" t="s">
        <v>14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36" s="34" customFormat="1" ht="15" x14ac:dyDescent="0.2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10" spans="1:36" ht="12" thickBot="1" x14ac:dyDescent="0.2">
      <c r="E10" s="57" t="s">
        <v>12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36" ht="14" thickBot="1" x14ac:dyDescent="0.2">
      <c r="E11" s="11" t="s">
        <v>10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  <c r="P11" s="2">
        <v>11</v>
      </c>
      <c r="Q11" s="2">
        <v>12</v>
      </c>
      <c r="R11" s="2">
        <v>13</v>
      </c>
      <c r="S11" s="2">
        <v>14</v>
      </c>
      <c r="T11" s="2">
        <v>15</v>
      </c>
      <c r="U11" s="2">
        <v>16</v>
      </c>
      <c r="V11" s="2">
        <v>17</v>
      </c>
      <c r="W11" s="2">
        <v>18</v>
      </c>
      <c r="X11" s="2">
        <v>19</v>
      </c>
      <c r="Y11" s="2">
        <v>20</v>
      </c>
      <c r="Z11" s="2">
        <v>21</v>
      </c>
      <c r="AA11" s="2">
        <v>22</v>
      </c>
      <c r="AB11" s="2">
        <v>23</v>
      </c>
      <c r="AC11" s="2">
        <v>24</v>
      </c>
      <c r="AH11" s="58" t="s">
        <v>1</v>
      </c>
      <c r="AI11" s="58"/>
      <c r="AJ11" s="58"/>
    </row>
    <row r="12" spans="1:36" ht="15" thickTop="1" thickBot="1" x14ac:dyDescent="0.2">
      <c r="E12" s="4" t="s">
        <v>11</v>
      </c>
      <c r="F12" s="5">
        <v>26</v>
      </c>
      <c r="G12" s="5">
        <v>48</v>
      </c>
      <c r="H12" s="5">
        <v>30</v>
      </c>
      <c r="I12" s="5">
        <v>42</v>
      </c>
      <c r="J12" s="5">
        <v>23</v>
      </c>
      <c r="K12" s="5">
        <v>45</v>
      </c>
      <c r="L12" s="5">
        <v>31</v>
      </c>
      <c r="M12" s="5">
        <v>19</v>
      </c>
      <c r="N12" s="5">
        <v>23</v>
      </c>
      <c r="O12" s="5">
        <v>39</v>
      </c>
      <c r="P12" s="5">
        <v>19</v>
      </c>
      <c r="Q12" s="5">
        <v>45</v>
      </c>
      <c r="R12" s="5">
        <v>18</v>
      </c>
      <c r="S12" s="5">
        <v>21</v>
      </c>
      <c r="T12" s="5">
        <v>17</v>
      </c>
      <c r="U12" s="5">
        <v>21</v>
      </c>
      <c r="V12" s="5">
        <v>24</v>
      </c>
      <c r="W12" s="5">
        <v>16</v>
      </c>
      <c r="X12" s="5">
        <v>17</v>
      </c>
      <c r="Y12" s="5">
        <v>24</v>
      </c>
      <c r="Z12" s="5">
        <v>13</v>
      </c>
      <c r="AA12" s="5">
        <v>19</v>
      </c>
      <c r="AB12" s="5">
        <v>43</v>
      </c>
      <c r="AC12" s="5">
        <v>34</v>
      </c>
      <c r="AH12" s="61" t="s">
        <v>2</v>
      </c>
      <c r="AI12" s="61"/>
      <c r="AJ12" s="25">
        <v>2</v>
      </c>
    </row>
    <row r="13" spans="1:36" ht="15" thickBot="1" x14ac:dyDescent="0.2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H13" s="59"/>
      <c r="AI13" s="59"/>
      <c r="AJ13" s="35">
        <f>1/AJ12</f>
        <v>0.5</v>
      </c>
    </row>
    <row r="14" spans="1:36" ht="18.75" customHeight="1" thickBot="1" x14ac:dyDescent="0.2">
      <c r="E14" s="49"/>
      <c r="F14" s="20">
        <v>1</v>
      </c>
      <c r="G14" s="20">
        <v>1</v>
      </c>
      <c r="H14" s="20">
        <v>1</v>
      </c>
      <c r="I14" s="20">
        <v>1</v>
      </c>
      <c r="J14" s="20">
        <v>1</v>
      </c>
      <c r="K14" s="20">
        <v>1</v>
      </c>
      <c r="L14" s="20">
        <v>1</v>
      </c>
      <c r="M14" s="20">
        <v>1</v>
      </c>
      <c r="N14" s="20">
        <v>1</v>
      </c>
      <c r="O14" s="20">
        <v>1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1</v>
      </c>
      <c r="V14" s="20">
        <v>1</v>
      </c>
      <c r="W14" s="20">
        <v>1</v>
      </c>
      <c r="X14" s="20">
        <v>1</v>
      </c>
      <c r="Y14" s="20">
        <v>1</v>
      </c>
      <c r="Z14" s="20">
        <v>1</v>
      </c>
      <c r="AA14" s="20">
        <v>1</v>
      </c>
      <c r="AB14" s="20">
        <v>1</v>
      </c>
      <c r="AC14" s="20">
        <v>1</v>
      </c>
      <c r="AE14" s="10"/>
      <c r="AF14" s="23"/>
      <c r="AH14" s="59"/>
      <c r="AI14" s="59"/>
      <c r="AJ14" s="36">
        <f>SUMPRODUCT(F28:AC28,F29:AC29)+SUMPRODUCT(AE19:AE26,AF19:AF26)</f>
        <v>660</v>
      </c>
    </row>
    <row r="15" spans="1:36" ht="14" x14ac:dyDescent="0.15">
      <c r="AH15" s="60"/>
      <c r="AI15" s="60"/>
      <c r="AJ15" s="37">
        <f>SUMPRODUCT(F12:AC12,F28:AC28)</f>
        <v>657</v>
      </c>
    </row>
    <row r="16" spans="1:36" ht="14" thickBot="1" x14ac:dyDescent="0.2">
      <c r="E16" s="57" t="s">
        <v>13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H16" s="61" t="s">
        <v>4</v>
      </c>
      <c r="AI16" s="61"/>
      <c r="AJ16" s="50" t="str">
        <f>IF(AND(AI31="Sí",AI32="Sí",AI33="Sí",AI34="Sí",AI35="Sí",AI36="Sí",AI37="Sí",AI38="Sí"),"Sí","No")</f>
        <v>No</v>
      </c>
    </row>
    <row r="17" spans="5:36" ht="14" thickBot="1" x14ac:dyDescent="0.2">
      <c r="E17" s="63" t="s">
        <v>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H17" s="64" t="s">
        <v>16</v>
      </c>
      <c r="AI17" s="64"/>
      <c r="AJ17" s="38">
        <f>SUMPRODUCT(F12:AC12,F38:AC38)</f>
        <v>500</v>
      </c>
    </row>
    <row r="18" spans="5:36" ht="31.5" customHeight="1" thickBot="1" x14ac:dyDescent="0.2">
      <c r="E18" s="2" t="s">
        <v>9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2">
        <v>7</v>
      </c>
      <c r="M18" s="2">
        <v>8</v>
      </c>
      <c r="N18" s="2">
        <v>9</v>
      </c>
      <c r="O18" s="2">
        <v>10</v>
      </c>
      <c r="P18" s="2">
        <v>11</v>
      </c>
      <c r="Q18" s="2">
        <v>12</v>
      </c>
      <c r="R18" s="2">
        <v>13</v>
      </c>
      <c r="S18" s="2">
        <v>14</v>
      </c>
      <c r="T18" s="2">
        <v>15</v>
      </c>
      <c r="U18" s="2">
        <v>16</v>
      </c>
      <c r="V18" s="2">
        <v>17</v>
      </c>
      <c r="W18" s="2">
        <v>18</v>
      </c>
      <c r="X18" s="2">
        <v>19</v>
      </c>
      <c r="Y18" s="2">
        <v>20</v>
      </c>
      <c r="Z18" s="2">
        <v>21</v>
      </c>
      <c r="AA18" s="2">
        <v>22</v>
      </c>
      <c r="AB18" s="2">
        <v>23</v>
      </c>
      <c r="AC18" s="2">
        <v>24</v>
      </c>
      <c r="AE18" s="11"/>
      <c r="AF18" s="11"/>
    </row>
    <row r="19" spans="5:36" ht="15" customHeight="1" thickTop="1" thickBot="1" x14ac:dyDescent="0.2">
      <c r="E19" s="1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E19" s="9">
        <v>1</v>
      </c>
      <c r="AF19" s="23">
        <f>SUMPRODUCT(F19:AC19,$F$14:$AC$14)</f>
        <v>7</v>
      </c>
      <c r="AH19" s="58" t="s">
        <v>15</v>
      </c>
      <c r="AI19" s="58"/>
      <c r="AJ19" s="58"/>
    </row>
    <row r="20" spans="5:36" ht="12" thickBot="1" x14ac:dyDescent="0.2">
      <c r="E20" s="1">
        <v>2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E20" s="9">
        <v>0</v>
      </c>
      <c r="AF20" s="23">
        <f t="shared" ref="AF20:AF26" si="0">SUMPRODUCT(F20:AC20,$F$14:$AC$14)</f>
        <v>3</v>
      </c>
      <c r="AH20" s="28">
        <f>SUM(AE19:AE26)</f>
        <v>5</v>
      </c>
      <c r="AI20" s="28"/>
      <c r="AJ20" s="28">
        <v>5</v>
      </c>
    </row>
    <row r="21" spans="5:36" x14ac:dyDescent="0.15">
      <c r="E21" s="1">
        <v>3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E21" s="9">
        <v>1</v>
      </c>
      <c r="AF21" s="23">
        <f t="shared" si="0"/>
        <v>4</v>
      </c>
    </row>
    <row r="22" spans="5:36" x14ac:dyDescent="0.15">
      <c r="E22" s="1">
        <v>4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E22" s="9">
        <v>0</v>
      </c>
      <c r="AF22" s="23">
        <f t="shared" si="0"/>
        <v>4</v>
      </c>
    </row>
    <row r="23" spans="5:36" x14ac:dyDescent="0.15">
      <c r="E23" s="1">
        <v>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E23" s="9">
        <v>0</v>
      </c>
      <c r="AF23" s="23">
        <f t="shared" si="0"/>
        <v>2</v>
      </c>
    </row>
    <row r="24" spans="5:36" x14ac:dyDescent="0.15">
      <c r="E24" s="1">
        <v>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E24" s="9">
        <v>1</v>
      </c>
      <c r="AF24" s="23">
        <f t="shared" si="0"/>
        <v>5</v>
      </c>
    </row>
    <row r="25" spans="5:36" x14ac:dyDescent="0.15">
      <c r="E25" s="1">
        <v>7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E25" s="19">
        <v>1</v>
      </c>
      <c r="AF25" s="23">
        <f t="shared" si="0"/>
        <v>5</v>
      </c>
    </row>
    <row r="26" spans="5:36" ht="12" thickBot="1" x14ac:dyDescent="0.2">
      <c r="E26" s="4">
        <v>8</v>
      </c>
      <c r="F26" s="5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1</v>
      </c>
      <c r="AA26" s="6">
        <v>0</v>
      </c>
      <c r="AB26" s="6">
        <v>1</v>
      </c>
      <c r="AC26" s="6">
        <v>0</v>
      </c>
      <c r="AE26" s="18">
        <v>1</v>
      </c>
      <c r="AF26" s="24">
        <f t="shared" si="0"/>
        <v>6</v>
      </c>
    </row>
    <row r="27" spans="5:36" ht="12" thickBot="1" x14ac:dyDescent="0.2">
      <c r="E27" s="14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5:36" ht="12" thickBot="1" x14ac:dyDescent="0.2">
      <c r="E28" s="49"/>
      <c r="F28" s="17">
        <f>IF(F29&gt;0,1,0)</f>
        <v>1</v>
      </c>
      <c r="G28" s="17">
        <f t="shared" ref="G28:AC28" si="1">IF(G29&gt;0,1,0)</f>
        <v>1</v>
      </c>
      <c r="H28" s="17">
        <f t="shared" si="1"/>
        <v>1</v>
      </c>
      <c r="I28" s="17">
        <f t="shared" si="1"/>
        <v>1</v>
      </c>
      <c r="J28" s="17">
        <f t="shared" si="1"/>
        <v>1</v>
      </c>
      <c r="K28" s="17">
        <f t="shared" si="1"/>
        <v>1</v>
      </c>
      <c r="L28" s="17">
        <f t="shared" si="1"/>
        <v>1</v>
      </c>
      <c r="M28" s="17">
        <f t="shared" si="1"/>
        <v>1</v>
      </c>
      <c r="N28" s="17">
        <f t="shared" si="1"/>
        <v>1</v>
      </c>
      <c r="O28" s="17">
        <f t="shared" si="1"/>
        <v>1</v>
      </c>
      <c r="P28" s="17">
        <f t="shared" si="1"/>
        <v>1</v>
      </c>
      <c r="Q28" s="17">
        <f t="shared" si="1"/>
        <v>1</v>
      </c>
      <c r="R28" s="17">
        <f t="shared" si="1"/>
        <v>1</v>
      </c>
      <c r="S28" s="17">
        <f t="shared" si="1"/>
        <v>1</v>
      </c>
      <c r="T28" s="17">
        <f t="shared" si="1"/>
        <v>1</v>
      </c>
      <c r="U28" s="17">
        <f t="shared" si="1"/>
        <v>1</v>
      </c>
      <c r="V28" s="17">
        <f t="shared" si="1"/>
        <v>1</v>
      </c>
      <c r="W28" s="17">
        <f t="shared" si="1"/>
        <v>1</v>
      </c>
      <c r="X28" s="17">
        <f t="shared" si="1"/>
        <v>1</v>
      </c>
      <c r="Y28" s="17">
        <f t="shared" si="1"/>
        <v>1</v>
      </c>
      <c r="Z28" s="17">
        <f t="shared" si="1"/>
        <v>1</v>
      </c>
      <c r="AA28" s="17">
        <f t="shared" si="1"/>
        <v>1</v>
      </c>
      <c r="AB28" s="17">
        <f t="shared" si="1"/>
        <v>1</v>
      </c>
      <c r="AC28" s="17">
        <f t="shared" si="1"/>
        <v>1</v>
      </c>
      <c r="AF28" s="8"/>
    </row>
    <row r="29" spans="5:36" ht="12" thickBot="1" x14ac:dyDescent="0.2">
      <c r="E29" s="49"/>
      <c r="F29" s="21">
        <f>F12-F14</f>
        <v>25</v>
      </c>
      <c r="G29" s="21">
        <f t="shared" ref="G29:AC29" si="2">G12-G14</f>
        <v>47</v>
      </c>
      <c r="H29" s="21">
        <f t="shared" si="2"/>
        <v>29</v>
      </c>
      <c r="I29" s="21">
        <f t="shared" si="2"/>
        <v>41</v>
      </c>
      <c r="J29" s="21">
        <f t="shared" si="2"/>
        <v>22</v>
      </c>
      <c r="K29" s="21">
        <f t="shared" si="2"/>
        <v>44</v>
      </c>
      <c r="L29" s="21">
        <f t="shared" si="2"/>
        <v>30</v>
      </c>
      <c r="M29" s="21">
        <f t="shared" si="2"/>
        <v>18</v>
      </c>
      <c r="N29" s="21">
        <f t="shared" si="2"/>
        <v>22</v>
      </c>
      <c r="O29" s="21">
        <f t="shared" si="2"/>
        <v>38</v>
      </c>
      <c r="P29" s="21">
        <f t="shared" si="2"/>
        <v>18</v>
      </c>
      <c r="Q29" s="21">
        <f t="shared" si="2"/>
        <v>44</v>
      </c>
      <c r="R29" s="21">
        <f t="shared" si="2"/>
        <v>17</v>
      </c>
      <c r="S29" s="21">
        <f t="shared" si="2"/>
        <v>20</v>
      </c>
      <c r="T29" s="21">
        <f t="shared" si="2"/>
        <v>16</v>
      </c>
      <c r="U29" s="21">
        <f t="shared" si="2"/>
        <v>20</v>
      </c>
      <c r="V29" s="21">
        <f t="shared" si="2"/>
        <v>23</v>
      </c>
      <c r="W29" s="21">
        <f t="shared" si="2"/>
        <v>15</v>
      </c>
      <c r="X29" s="21">
        <f t="shared" si="2"/>
        <v>16</v>
      </c>
      <c r="Y29" s="21">
        <f t="shared" si="2"/>
        <v>23</v>
      </c>
      <c r="Z29" s="21">
        <f t="shared" si="2"/>
        <v>12</v>
      </c>
      <c r="AA29" s="21">
        <f t="shared" si="2"/>
        <v>18</v>
      </c>
      <c r="AB29" s="21">
        <f t="shared" si="2"/>
        <v>42</v>
      </c>
      <c r="AC29" s="21">
        <f t="shared" si="2"/>
        <v>33</v>
      </c>
      <c r="AF29" s="8"/>
    </row>
    <row r="30" spans="5:36" ht="12" thickBot="1" x14ac:dyDescent="0.2">
      <c r="AF30" s="8"/>
    </row>
    <row r="31" spans="5:36" ht="16.5" customHeight="1" thickBot="1" x14ac:dyDescent="0.2">
      <c r="E31" s="58" t="s">
        <v>5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F31" s="8"/>
    </row>
    <row r="32" spans="5:36" ht="33.75" customHeight="1" x14ac:dyDescent="0.15">
      <c r="F32" s="27">
        <f>SUMPRODUCT(F19:F26,$AE$19:$AE$26)</f>
        <v>3</v>
      </c>
      <c r="G32" s="27">
        <f t="shared" ref="F32:AC32" si="3">SUMPRODUCT(G19:G26,$AE$19:$AE$26)</f>
        <v>0</v>
      </c>
      <c r="H32" s="27">
        <f t="shared" si="3"/>
        <v>2</v>
      </c>
      <c r="I32" s="27">
        <f t="shared" si="3"/>
        <v>0</v>
      </c>
      <c r="J32" s="27">
        <f t="shared" si="3"/>
        <v>1</v>
      </c>
      <c r="K32" s="27">
        <f t="shared" si="3"/>
        <v>2</v>
      </c>
      <c r="L32" s="27">
        <f t="shared" si="3"/>
        <v>1</v>
      </c>
      <c r="M32" s="27">
        <f t="shared" si="3"/>
        <v>0</v>
      </c>
      <c r="N32" s="27">
        <f t="shared" si="3"/>
        <v>1</v>
      </c>
      <c r="O32" s="27">
        <f t="shared" si="3"/>
        <v>2</v>
      </c>
      <c r="P32" s="27">
        <f t="shared" si="3"/>
        <v>1</v>
      </c>
      <c r="Q32" s="27">
        <f t="shared" si="3"/>
        <v>1</v>
      </c>
      <c r="R32" s="27">
        <f t="shared" si="3"/>
        <v>1</v>
      </c>
      <c r="S32" s="27">
        <f t="shared" si="3"/>
        <v>1</v>
      </c>
      <c r="T32" s="27">
        <f t="shared" si="3"/>
        <v>1</v>
      </c>
      <c r="U32" s="27">
        <f t="shared" si="3"/>
        <v>1</v>
      </c>
      <c r="V32" s="27">
        <f t="shared" si="3"/>
        <v>0</v>
      </c>
      <c r="W32" s="27">
        <f t="shared" si="3"/>
        <v>1</v>
      </c>
      <c r="X32" s="27">
        <f t="shared" si="3"/>
        <v>1</v>
      </c>
      <c r="Y32" s="27">
        <f t="shared" si="3"/>
        <v>0</v>
      </c>
      <c r="Z32" s="27">
        <f t="shared" si="3"/>
        <v>2</v>
      </c>
      <c r="AA32" s="27">
        <f t="shared" si="3"/>
        <v>1</v>
      </c>
      <c r="AB32" s="27">
        <f t="shared" si="3"/>
        <v>2</v>
      </c>
      <c r="AC32" s="27">
        <f t="shared" si="3"/>
        <v>2</v>
      </c>
    </row>
    <row r="33" spans="5:30" x14ac:dyDescent="0.15"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5:30" ht="12" thickBot="1" x14ac:dyDescent="0.2">
      <c r="E34" s="4"/>
      <c r="F34" s="5">
        <f>F28</f>
        <v>1</v>
      </c>
      <c r="G34" s="6">
        <f t="shared" ref="G34:AC34" si="4">G28</f>
        <v>1</v>
      </c>
      <c r="H34" s="6">
        <f t="shared" si="4"/>
        <v>1</v>
      </c>
      <c r="I34" s="6">
        <f t="shared" si="4"/>
        <v>1</v>
      </c>
      <c r="J34" s="6">
        <f t="shared" si="4"/>
        <v>1</v>
      </c>
      <c r="K34" s="6">
        <f t="shared" si="4"/>
        <v>1</v>
      </c>
      <c r="L34" s="6">
        <f t="shared" si="4"/>
        <v>1</v>
      </c>
      <c r="M34" s="6">
        <f t="shared" si="4"/>
        <v>1</v>
      </c>
      <c r="N34" s="6">
        <f t="shared" si="4"/>
        <v>1</v>
      </c>
      <c r="O34" s="6">
        <f t="shared" si="4"/>
        <v>1</v>
      </c>
      <c r="P34" s="6">
        <f t="shared" si="4"/>
        <v>1</v>
      </c>
      <c r="Q34" s="6">
        <f t="shared" si="4"/>
        <v>1</v>
      </c>
      <c r="R34" s="6">
        <f t="shared" si="4"/>
        <v>1</v>
      </c>
      <c r="S34" s="6">
        <f t="shared" si="4"/>
        <v>1</v>
      </c>
      <c r="T34" s="6">
        <f t="shared" si="4"/>
        <v>1</v>
      </c>
      <c r="U34" s="6">
        <f t="shared" si="4"/>
        <v>1</v>
      </c>
      <c r="V34" s="6">
        <f t="shared" si="4"/>
        <v>1</v>
      </c>
      <c r="W34" s="6">
        <f t="shared" si="4"/>
        <v>1</v>
      </c>
      <c r="X34" s="6">
        <f t="shared" si="4"/>
        <v>1</v>
      </c>
      <c r="Y34" s="6">
        <f t="shared" si="4"/>
        <v>1</v>
      </c>
      <c r="Z34" s="6">
        <f t="shared" si="4"/>
        <v>1</v>
      </c>
      <c r="AA34" s="6">
        <f t="shared" si="4"/>
        <v>1</v>
      </c>
      <c r="AB34" s="6">
        <f t="shared" si="4"/>
        <v>1</v>
      </c>
      <c r="AC34" s="6">
        <f t="shared" si="4"/>
        <v>1</v>
      </c>
    </row>
    <row r="35" spans="5:30" ht="13" thickBot="1" x14ac:dyDescent="0.2">
      <c r="E35" s="49" t="s">
        <v>6</v>
      </c>
      <c r="F35" s="21" t="str">
        <f>IF(F32&gt;=F34,"Si","No")</f>
        <v>Si</v>
      </c>
      <c r="G35" s="21" t="str">
        <f t="shared" ref="G35:AC35" si="5">IF(G32&gt;=G34,"Si","No")</f>
        <v>No</v>
      </c>
      <c r="H35" s="21" t="str">
        <f t="shared" si="5"/>
        <v>Si</v>
      </c>
      <c r="I35" s="21" t="str">
        <f t="shared" si="5"/>
        <v>No</v>
      </c>
      <c r="J35" s="21" t="str">
        <f t="shared" si="5"/>
        <v>Si</v>
      </c>
      <c r="K35" s="21" t="str">
        <f t="shared" si="5"/>
        <v>Si</v>
      </c>
      <c r="L35" s="21" t="str">
        <f t="shared" si="5"/>
        <v>Si</v>
      </c>
      <c r="M35" s="21" t="str">
        <f t="shared" si="5"/>
        <v>No</v>
      </c>
      <c r="N35" s="21" t="str">
        <f t="shared" si="5"/>
        <v>Si</v>
      </c>
      <c r="O35" s="21" t="str">
        <f t="shared" si="5"/>
        <v>Si</v>
      </c>
      <c r="P35" s="21" t="str">
        <f t="shared" si="5"/>
        <v>Si</v>
      </c>
      <c r="Q35" s="21" t="str">
        <f t="shared" si="5"/>
        <v>Si</v>
      </c>
      <c r="R35" s="21" t="str">
        <f t="shared" si="5"/>
        <v>Si</v>
      </c>
      <c r="S35" s="21" t="str">
        <f t="shared" si="5"/>
        <v>Si</v>
      </c>
      <c r="T35" s="21" t="str">
        <f t="shared" si="5"/>
        <v>Si</v>
      </c>
      <c r="U35" s="21" t="str">
        <f t="shared" si="5"/>
        <v>Si</v>
      </c>
      <c r="V35" s="21" t="str">
        <f t="shared" si="5"/>
        <v>No</v>
      </c>
      <c r="W35" s="21" t="str">
        <f t="shared" si="5"/>
        <v>Si</v>
      </c>
      <c r="X35" s="21" t="str">
        <f t="shared" si="5"/>
        <v>Si</v>
      </c>
      <c r="Y35" s="21" t="str">
        <f t="shared" si="5"/>
        <v>No</v>
      </c>
      <c r="Z35" s="21" t="str">
        <f t="shared" si="5"/>
        <v>Si</v>
      </c>
      <c r="AA35" s="21" t="str">
        <f t="shared" si="5"/>
        <v>Si</v>
      </c>
      <c r="AB35" s="21" t="str">
        <f t="shared" si="5"/>
        <v>Si</v>
      </c>
      <c r="AC35" s="21" t="str">
        <f t="shared" si="5"/>
        <v>Si</v>
      </c>
    </row>
    <row r="36" spans="5:30" ht="12" thickBot="1" x14ac:dyDescent="0.2"/>
    <row r="37" spans="5:30" ht="14" thickBot="1" x14ac:dyDescent="0.2">
      <c r="E37" s="58" t="s">
        <v>17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</row>
    <row r="38" spans="5:30" ht="12" thickBot="1" x14ac:dyDescent="0.2">
      <c r="E38" s="49"/>
      <c r="F38" s="29">
        <f t="array" ref="F38">IF(SUMPRODUCT(F19:F26,$AE$19:$AE$26)&gt;0,1,0)</f>
        <v>1</v>
      </c>
      <c r="G38" s="29">
        <f t="shared" ref="G38:AC38" si="6">IF(SUMPRODUCT(G19:G26,$AE$19:$AE$26)&gt;0,1,0)</f>
        <v>0</v>
      </c>
      <c r="H38" s="29">
        <f t="shared" si="6"/>
        <v>1</v>
      </c>
      <c r="I38" s="29">
        <f t="shared" si="6"/>
        <v>0</v>
      </c>
      <c r="J38" s="29">
        <f t="shared" si="6"/>
        <v>1</v>
      </c>
      <c r="K38" s="29">
        <f t="shared" si="6"/>
        <v>1</v>
      </c>
      <c r="L38" s="29">
        <f t="shared" si="6"/>
        <v>1</v>
      </c>
      <c r="M38" s="29">
        <f t="shared" si="6"/>
        <v>0</v>
      </c>
      <c r="N38" s="29">
        <f t="shared" si="6"/>
        <v>1</v>
      </c>
      <c r="O38" s="29">
        <f t="shared" si="6"/>
        <v>1</v>
      </c>
      <c r="P38" s="29">
        <f t="shared" si="6"/>
        <v>1</v>
      </c>
      <c r="Q38" s="29">
        <f t="shared" si="6"/>
        <v>1</v>
      </c>
      <c r="R38" s="29">
        <f t="shared" si="6"/>
        <v>1</v>
      </c>
      <c r="S38" s="29">
        <f t="shared" si="6"/>
        <v>1</v>
      </c>
      <c r="T38" s="29">
        <f t="shared" si="6"/>
        <v>1</v>
      </c>
      <c r="U38" s="29">
        <f t="shared" si="6"/>
        <v>1</v>
      </c>
      <c r="V38" s="29">
        <f t="shared" si="6"/>
        <v>0</v>
      </c>
      <c r="W38" s="29">
        <f t="shared" si="6"/>
        <v>1</v>
      </c>
      <c r="X38" s="29">
        <f t="shared" si="6"/>
        <v>1</v>
      </c>
      <c r="Y38" s="29">
        <f t="shared" si="6"/>
        <v>0</v>
      </c>
      <c r="Z38" s="29">
        <f t="shared" si="6"/>
        <v>1</v>
      </c>
      <c r="AA38" s="29">
        <f t="shared" si="6"/>
        <v>1</v>
      </c>
      <c r="AB38" s="29">
        <f t="shared" si="6"/>
        <v>1</v>
      </c>
      <c r="AC38" s="29">
        <f t="shared" si="6"/>
        <v>1</v>
      </c>
    </row>
    <row r="39" spans="5:30" ht="12" thickBot="1" x14ac:dyDescent="0.2"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5:30" ht="21.75" customHeight="1" thickBot="1" x14ac:dyDescent="0.2">
      <c r="E40" s="62" t="s">
        <v>18</v>
      </c>
      <c r="F40" s="62"/>
      <c r="G40" s="62"/>
      <c r="H40" s="62"/>
      <c r="I40" s="62"/>
      <c r="J40" s="62"/>
      <c r="K40" s="62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5:30" ht="22.5" customHeight="1" x14ac:dyDescent="0.15">
      <c r="E41" s="12"/>
      <c r="F41" s="32">
        <f>MAX(F43-F45,0)</f>
        <v>0</v>
      </c>
      <c r="G41" s="65">
        <f>MAX(G43-G45,0)</f>
        <v>1.5</v>
      </c>
      <c r="H41" s="32">
        <f>MAX(H43-H45,0)</f>
        <v>0.5</v>
      </c>
      <c r="I41" s="32">
        <f t="shared" ref="F41:AC41" si="7">MAX(I43-I45,0)</f>
        <v>1.5</v>
      </c>
      <c r="J41" s="32">
        <f t="shared" si="7"/>
        <v>1</v>
      </c>
      <c r="K41" s="32">
        <f t="shared" si="7"/>
        <v>0.5</v>
      </c>
      <c r="L41" s="32">
        <f t="shared" si="7"/>
        <v>1</v>
      </c>
      <c r="M41" s="32">
        <f>MAX(M43-M45,0)</f>
        <v>1.5</v>
      </c>
      <c r="N41" s="32">
        <f t="shared" si="7"/>
        <v>1</v>
      </c>
      <c r="O41" s="32">
        <f t="shared" si="7"/>
        <v>0.5</v>
      </c>
      <c r="P41" s="32">
        <f t="shared" si="7"/>
        <v>1</v>
      </c>
      <c r="Q41" s="32">
        <f t="shared" si="7"/>
        <v>1</v>
      </c>
      <c r="R41" s="32">
        <f t="shared" si="7"/>
        <v>1</v>
      </c>
      <c r="S41" s="32">
        <f t="shared" si="7"/>
        <v>1</v>
      </c>
      <c r="T41" s="32">
        <f t="shared" si="7"/>
        <v>1</v>
      </c>
      <c r="U41" s="32">
        <f t="shared" si="7"/>
        <v>1</v>
      </c>
      <c r="V41" s="32">
        <f t="shared" si="7"/>
        <v>1.5</v>
      </c>
      <c r="W41" s="32">
        <f t="shared" si="7"/>
        <v>1</v>
      </c>
      <c r="X41" s="32">
        <f t="shared" si="7"/>
        <v>1</v>
      </c>
      <c r="Y41" s="32">
        <f t="shared" si="7"/>
        <v>1.5</v>
      </c>
      <c r="Z41" s="32">
        <f t="shared" si="7"/>
        <v>0.5</v>
      </c>
      <c r="AA41" s="32">
        <f t="shared" si="7"/>
        <v>1</v>
      </c>
      <c r="AB41" s="32">
        <f t="shared" si="7"/>
        <v>0.5</v>
      </c>
      <c r="AC41" s="32">
        <f t="shared" si="7"/>
        <v>0.5</v>
      </c>
      <c r="AD41" s="22"/>
    </row>
    <row r="42" spans="5:30" x14ac:dyDescent="0.15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5:30" ht="19.5" customHeight="1" x14ac:dyDescent="0.15">
      <c r="E43" s="12"/>
      <c r="F43" s="32">
        <f>F14</f>
        <v>1</v>
      </c>
      <c r="G43" s="32">
        <f t="shared" ref="G43:AB43" si="8">G14</f>
        <v>1</v>
      </c>
      <c r="H43" s="32">
        <f t="shared" si="8"/>
        <v>1</v>
      </c>
      <c r="I43" s="32">
        <f t="shared" si="8"/>
        <v>1</v>
      </c>
      <c r="J43" s="32">
        <f t="shared" si="8"/>
        <v>1</v>
      </c>
      <c r="K43" s="32">
        <f t="shared" si="8"/>
        <v>1</v>
      </c>
      <c r="L43" s="32">
        <f t="shared" si="8"/>
        <v>1</v>
      </c>
      <c r="M43" s="32">
        <f t="shared" si="8"/>
        <v>1</v>
      </c>
      <c r="N43" s="32">
        <f t="shared" si="8"/>
        <v>1</v>
      </c>
      <c r="O43" s="32">
        <f t="shared" si="8"/>
        <v>1</v>
      </c>
      <c r="P43" s="32">
        <f t="shared" si="8"/>
        <v>1</v>
      </c>
      <c r="Q43" s="32">
        <f t="shared" si="8"/>
        <v>1</v>
      </c>
      <c r="R43" s="32">
        <f t="shared" si="8"/>
        <v>1</v>
      </c>
      <c r="S43" s="32">
        <f t="shared" si="8"/>
        <v>1</v>
      </c>
      <c r="T43" s="32">
        <f t="shared" si="8"/>
        <v>1</v>
      </c>
      <c r="U43" s="32">
        <f t="shared" si="8"/>
        <v>1</v>
      </c>
      <c r="V43" s="32">
        <f t="shared" si="8"/>
        <v>1</v>
      </c>
      <c r="W43" s="32">
        <f t="shared" si="8"/>
        <v>1</v>
      </c>
      <c r="X43" s="32">
        <f t="shared" si="8"/>
        <v>1</v>
      </c>
      <c r="Y43" s="32">
        <f t="shared" si="8"/>
        <v>1</v>
      </c>
      <c r="Z43" s="32">
        <f t="shared" si="8"/>
        <v>1</v>
      </c>
      <c r="AA43" s="32">
        <f t="shared" si="8"/>
        <v>1</v>
      </c>
      <c r="AB43" s="32">
        <f t="shared" si="8"/>
        <v>1</v>
      </c>
      <c r="AC43" s="32">
        <f>AC14</f>
        <v>1</v>
      </c>
    </row>
    <row r="44" spans="5:30" x14ac:dyDescent="0.15"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5:30" ht="34.5" customHeight="1" thickBot="1" x14ac:dyDescent="0.2">
      <c r="E45" s="4"/>
      <c r="F45" s="33">
        <f>$AJ$13*(F32-F34)</f>
        <v>1</v>
      </c>
      <c r="G45" s="33">
        <f t="shared" ref="G45:AC45" si="9">$AJ$13*(G32-G34)</f>
        <v>-0.5</v>
      </c>
      <c r="H45" s="33">
        <f t="shared" si="9"/>
        <v>0.5</v>
      </c>
      <c r="I45" s="33">
        <f t="shared" si="9"/>
        <v>-0.5</v>
      </c>
      <c r="J45" s="33">
        <f t="shared" si="9"/>
        <v>0</v>
      </c>
      <c r="K45" s="33">
        <f t="shared" si="9"/>
        <v>0.5</v>
      </c>
      <c r="L45" s="33">
        <f t="shared" si="9"/>
        <v>0</v>
      </c>
      <c r="M45" s="33">
        <f t="shared" si="9"/>
        <v>-0.5</v>
      </c>
      <c r="N45" s="33">
        <f t="shared" si="9"/>
        <v>0</v>
      </c>
      <c r="O45" s="33">
        <f t="shared" si="9"/>
        <v>0.5</v>
      </c>
      <c r="P45" s="33">
        <f t="shared" si="9"/>
        <v>0</v>
      </c>
      <c r="Q45" s="33">
        <f t="shared" si="9"/>
        <v>0</v>
      </c>
      <c r="R45" s="33">
        <f t="shared" si="9"/>
        <v>0</v>
      </c>
      <c r="S45" s="33">
        <f t="shared" si="9"/>
        <v>0</v>
      </c>
      <c r="T45" s="33">
        <f t="shared" si="9"/>
        <v>0</v>
      </c>
      <c r="U45" s="33">
        <f t="shared" si="9"/>
        <v>0</v>
      </c>
      <c r="V45" s="33">
        <f t="shared" si="9"/>
        <v>-0.5</v>
      </c>
      <c r="W45" s="33">
        <f t="shared" si="9"/>
        <v>0</v>
      </c>
      <c r="X45" s="33">
        <f t="shared" si="9"/>
        <v>0</v>
      </c>
      <c r="Y45" s="33">
        <f t="shared" si="9"/>
        <v>-0.5</v>
      </c>
      <c r="Z45" s="33">
        <f t="shared" si="9"/>
        <v>0.5</v>
      </c>
      <c r="AA45" s="33">
        <f t="shared" si="9"/>
        <v>0</v>
      </c>
      <c r="AB45" s="33">
        <f t="shared" si="9"/>
        <v>0.5</v>
      </c>
      <c r="AC45" s="33">
        <f t="shared" si="9"/>
        <v>0.5</v>
      </c>
    </row>
  </sheetData>
  <mergeCells count="16">
    <mergeCell ref="AH19:AJ19"/>
    <mergeCell ref="E31:AC31"/>
    <mergeCell ref="E37:AC37"/>
    <mergeCell ref="E40:K40"/>
    <mergeCell ref="AH14:AI14"/>
    <mergeCell ref="AH15:AI15"/>
    <mergeCell ref="E16:AC16"/>
    <mergeCell ref="AH16:AI16"/>
    <mergeCell ref="E17:AC17"/>
    <mergeCell ref="AH17:AI17"/>
    <mergeCell ref="A1:AC6"/>
    <mergeCell ref="A7:AC8"/>
    <mergeCell ref="E10:AC10"/>
    <mergeCell ref="AH11:AJ11"/>
    <mergeCell ref="AH12:AI12"/>
    <mergeCell ref="AH13:AI1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96818-2F1A-0E48-99F1-E5F442CD224D}">
  <dimension ref="A1:AJ45"/>
  <sheetViews>
    <sheetView showGridLines="0" topLeftCell="L4" zoomScale="166" zoomScaleNormal="100" workbookViewId="0">
      <selection activeCell="AJ15" sqref="AJ15"/>
    </sheetView>
  </sheetViews>
  <sheetFormatPr baseColWidth="10" defaultColWidth="4" defaultRowHeight="11" x14ac:dyDescent="0.15"/>
  <cols>
    <col min="1" max="4" width="4" style="8"/>
    <col min="5" max="5" width="16.83203125" style="8" customWidth="1"/>
    <col min="6" max="29" width="3.6640625" style="8" customWidth="1"/>
    <col min="30" max="30" width="4" style="8"/>
    <col min="31" max="31" width="5.33203125" style="8" customWidth="1"/>
    <col min="32" max="32" width="8.5" style="22" customWidth="1"/>
    <col min="33" max="33" width="4" style="8"/>
    <col min="34" max="34" width="9" style="8" customWidth="1"/>
    <col min="35" max="35" width="7.6640625" style="8" customWidth="1"/>
    <col min="36" max="36" width="9" style="8" customWidth="1"/>
    <col min="37" max="16384" width="4" style="8"/>
  </cols>
  <sheetData>
    <row r="1" spans="1:36" s="34" customFormat="1" ht="15" customHeight="1" x14ac:dyDescent="0.2">
      <c r="A1" s="55" t="s">
        <v>0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  <c r="AA1" s="56"/>
      <c r="AB1" s="56"/>
      <c r="AC1" s="56"/>
    </row>
    <row r="2" spans="1:36" s="34" customFormat="1" ht="15" customHeight="1" x14ac:dyDescent="0.2">
      <c r="A2" s="55"/>
      <c r="B2" s="56"/>
      <c r="C2" s="56"/>
      <c r="D2" s="56"/>
      <c r="E2" s="56"/>
      <c r="F2" s="56"/>
      <c r="G2" s="56"/>
      <c r="H2" s="56"/>
      <c r="I2" s="56"/>
      <c r="J2" s="56"/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  <c r="AA2" s="56"/>
      <c r="AB2" s="56"/>
      <c r="AC2" s="56"/>
    </row>
    <row r="3" spans="1:36" s="34" customFormat="1" ht="15" customHeight="1" x14ac:dyDescent="0.2">
      <c r="A3" s="55"/>
      <c r="B3" s="56"/>
      <c r="C3" s="56"/>
      <c r="D3" s="56"/>
      <c r="E3" s="56"/>
      <c r="F3" s="56"/>
      <c r="G3" s="56"/>
      <c r="H3" s="56"/>
      <c r="I3" s="56"/>
      <c r="J3" s="56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  <c r="AA3" s="56"/>
      <c r="AB3" s="56"/>
      <c r="AC3" s="56"/>
    </row>
    <row r="4" spans="1:36" s="34" customFormat="1" ht="15" customHeight="1" x14ac:dyDescent="0.2">
      <c r="A4" s="55"/>
      <c r="B4" s="56"/>
      <c r="C4" s="56"/>
      <c r="D4" s="56"/>
      <c r="E4" s="56"/>
      <c r="F4" s="56"/>
      <c r="G4" s="56"/>
      <c r="H4" s="56"/>
      <c r="I4" s="56"/>
      <c r="J4" s="56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  <c r="AA4" s="56"/>
      <c r="AB4" s="56"/>
      <c r="AC4" s="56"/>
    </row>
    <row r="5" spans="1:36" s="34" customFormat="1" ht="15" customHeight="1" x14ac:dyDescent="0.2">
      <c r="A5" s="55"/>
      <c r="B5" s="56"/>
      <c r="C5" s="56"/>
      <c r="D5" s="56"/>
      <c r="E5" s="56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  <c r="AA5" s="56"/>
      <c r="AB5" s="56"/>
      <c r="AC5" s="56"/>
    </row>
    <row r="6" spans="1:36" s="34" customFormat="1" ht="15" customHeight="1" x14ac:dyDescent="0.2">
      <c r="A6" s="55"/>
      <c r="B6" s="56"/>
      <c r="C6" s="56"/>
      <c r="D6" s="56"/>
      <c r="E6" s="56"/>
      <c r="F6" s="56"/>
      <c r="G6" s="56"/>
      <c r="H6" s="56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  <c r="AA6" s="56"/>
      <c r="AB6" s="56"/>
      <c r="AC6" s="56"/>
    </row>
    <row r="7" spans="1:36" s="34" customFormat="1" ht="15" customHeight="1" x14ac:dyDescent="0.2">
      <c r="A7" s="53" t="s">
        <v>14</v>
      </c>
      <c r="B7" s="54"/>
      <c r="C7" s="54"/>
      <c r="D7" s="54"/>
      <c r="E7" s="54"/>
      <c r="F7" s="54"/>
      <c r="G7" s="54"/>
      <c r="H7" s="54"/>
      <c r="I7" s="54"/>
      <c r="J7" s="54"/>
      <c r="K7" s="54"/>
      <c r="L7" s="54"/>
      <c r="M7" s="54"/>
      <c r="N7" s="54"/>
      <c r="O7" s="54"/>
      <c r="P7" s="54"/>
      <c r="Q7" s="54"/>
      <c r="R7" s="54"/>
      <c r="S7" s="54"/>
      <c r="T7" s="54"/>
      <c r="U7" s="54"/>
      <c r="V7" s="54"/>
      <c r="W7" s="54"/>
      <c r="X7" s="54"/>
      <c r="Y7" s="54"/>
      <c r="Z7" s="54"/>
      <c r="AA7" s="54"/>
      <c r="AB7" s="54"/>
      <c r="AC7" s="54"/>
    </row>
    <row r="8" spans="1:36" s="34" customFormat="1" ht="15" x14ac:dyDescent="0.2">
      <c r="A8" s="53"/>
      <c r="B8" s="54"/>
      <c r="C8" s="54"/>
      <c r="D8" s="54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</row>
    <row r="10" spans="1:36" ht="12" thickBot="1" x14ac:dyDescent="0.2">
      <c r="E10" s="57" t="s">
        <v>12</v>
      </c>
      <c r="F10" s="57"/>
      <c r="G10" s="57"/>
      <c r="H10" s="57"/>
      <c r="I10" s="57"/>
      <c r="J10" s="57"/>
      <c r="K10" s="57"/>
      <c r="L10" s="57"/>
      <c r="M10" s="57"/>
      <c r="N10" s="57"/>
      <c r="O10" s="57"/>
      <c r="P10" s="57"/>
      <c r="Q10" s="57"/>
      <c r="R10" s="57"/>
      <c r="S10" s="57"/>
      <c r="T10" s="57"/>
      <c r="U10" s="57"/>
      <c r="V10" s="57"/>
      <c r="W10" s="57"/>
      <c r="X10" s="57"/>
      <c r="Y10" s="57"/>
      <c r="Z10" s="57"/>
      <c r="AA10" s="57"/>
      <c r="AB10" s="57"/>
      <c r="AC10" s="57"/>
    </row>
    <row r="11" spans="1:36" ht="14" thickBot="1" x14ac:dyDescent="0.2">
      <c r="E11" s="11" t="s">
        <v>10</v>
      </c>
      <c r="F11" s="2">
        <v>1</v>
      </c>
      <c r="G11" s="2">
        <v>2</v>
      </c>
      <c r="H11" s="2">
        <v>3</v>
      </c>
      <c r="I11" s="2">
        <v>4</v>
      </c>
      <c r="J11" s="2">
        <v>5</v>
      </c>
      <c r="K11" s="2">
        <v>6</v>
      </c>
      <c r="L11" s="2">
        <v>7</v>
      </c>
      <c r="M11" s="2">
        <v>8</v>
      </c>
      <c r="N11" s="2">
        <v>9</v>
      </c>
      <c r="O11" s="2">
        <v>10</v>
      </c>
      <c r="P11" s="2">
        <v>11</v>
      </c>
      <c r="Q11" s="2">
        <v>12</v>
      </c>
      <c r="R11" s="2">
        <v>13</v>
      </c>
      <c r="S11" s="2">
        <v>14</v>
      </c>
      <c r="T11" s="2">
        <v>15</v>
      </c>
      <c r="U11" s="2">
        <v>16</v>
      </c>
      <c r="V11" s="2">
        <v>17</v>
      </c>
      <c r="W11" s="2">
        <v>18</v>
      </c>
      <c r="X11" s="2">
        <v>19</v>
      </c>
      <c r="Y11" s="2">
        <v>20</v>
      </c>
      <c r="Z11" s="2">
        <v>21</v>
      </c>
      <c r="AA11" s="2">
        <v>22</v>
      </c>
      <c r="AB11" s="2">
        <v>23</v>
      </c>
      <c r="AC11" s="2">
        <v>24</v>
      </c>
      <c r="AH11" s="58" t="s">
        <v>1</v>
      </c>
      <c r="AI11" s="58"/>
      <c r="AJ11" s="58"/>
    </row>
    <row r="12" spans="1:36" ht="15" thickTop="1" thickBot="1" x14ac:dyDescent="0.2">
      <c r="E12" s="4" t="s">
        <v>11</v>
      </c>
      <c r="F12" s="5">
        <v>26</v>
      </c>
      <c r="G12" s="5">
        <v>48</v>
      </c>
      <c r="H12" s="5">
        <v>30</v>
      </c>
      <c r="I12" s="5">
        <v>42</v>
      </c>
      <c r="J12" s="5">
        <v>23</v>
      </c>
      <c r="K12" s="5">
        <v>45</v>
      </c>
      <c r="L12" s="5">
        <v>31</v>
      </c>
      <c r="M12" s="5">
        <v>19</v>
      </c>
      <c r="N12" s="5">
        <v>23</v>
      </c>
      <c r="O12" s="5">
        <v>39</v>
      </c>
      <c r="P12" s="5">
        <v>19</v>
      </c>
      <c r="Q12" s="5">
        <v>45</v>
      </c>
      <c r="R12" s="5">
        <v>18</v>
      </c>
      <c r="S12" s="5">
        <v>21</v>
      </c>
      <c r="T12" s="5">
        <v>17</v>
      </c>
      <c r="U12" s="5">
        <v>21</v>
      </c>
      <c r="V12" s="5">
        <v>24</v>
      </c>
      <c r="W12" s="5">
        <v>16</v>
      </c>
      <c r="X12" s="5">
        <v>17</v>
      </c>
      <c r="Y12" s="5">
        <v>24</v>
      </c>
      <c r="Z12" s="5">
        <v>13</v>
      </c>
      <c r="AA12" s="5">
        <v>19</v>
      </c>
      <c r="AB12" s="5">
        <v>43</v>
      </c>
      <c r="AC12" s="5">
        <v>34</v>
      </c>
      <c r="AH12" s="61" t="s">
        <v>2</v>
      </c>
      <c r="AI12" s="61"/>
      <c r="AJ12" s="25">
        <v>3</v>
      </c>
    </row>
    <row r="13" spans="1:36" ht="15" thickBot="1" x14ac:dyDescent="0.2">
      <c r="E13" s="12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H13" s="59"/>
      <c r="AI13" s="59"/>
      <c r="AJ13" s="35">
        <f>1/AJ12</f>
        <v>0.33333333333333331</v>
      </c>
    </row>
    <row r="14" spans="1:36" ht="18.75" customHeight="1" thickBot="1" x14ac:dyDescent="0.2">
      <c r="E14" s="49"/>
      <c r="F14" s="20">
        <v>0</v>
      </c>
      <c r="G14" s="20">
        <v>1.5</v>
      </c>
      <c r="H14" s="20">
        <v>0.5</v>
      </c>
      <c r="I14" s="20">
        <v>1.5</v>
      </c>
      <c r="J14" s="20">
        <v>1</v>
      </c>
      <c r="K14" s="20">
        <v>0.5</v>
      </c>
      <c r="L14" s="20">
        <v>1</v>
      </c>
      <c r="M14" s="20">
        <v>1.5</v>
      </c>
      <c r="N14" s="20">
        <v>1</v>
      </c>
      <c r="O14" s="20">
        <v>0.5</v>
      </c>
      <c r="P14" s="20">
        <v>1</v>
      </c>
      <c r="Q14" s="20">
        <v>1</v>
      </c>
      <c r="R14" s="20">
        <v>1</v>
      </c>
      <c r="S14" s="20">
        <v>1</v>
      </c>
      <c r="T14" s="20">
        <v>1</v>
      </c>
      <c r="U14" s="20">
        <v>1</v>
      </c>
      <c r="V14" s="20">
        <v>1.5</v>
      </c>
      <c r="W14" s="20">
        <v>1</v>
      </c>
      <c r="X14" s="20">
        <v>1</v>
      </c>
      <c r="Y14" s="20">
        <v>1.5</v>
      </c>
      <c r="Z14" s="20">
        <v>0.5</v>
      </c>
      <c r="AA14" s="20">
        <v>1</v>
      </c>
      <c r="AB14" s="20">
        <v>0.5</v>
      </c>
      <c r="AC14" s="20">
        <v>0.5</v>
      </c>
      <c r="AE14" s="10"/>
      <c r="AF14" s="23"/>
      <c r="AH14" s="59"/>
      <c r="AI14" s="59"/>
      <c r="AJ14" s="36">
        <f>SUMPRODUCT(F28:AC28,F29:AC29)+SUMPRODUCT(AE19:AE26,AF19:AF26)</f>
        <v>655.5</v>
      </c>
    </row>
    <row r="15" spans="1:36" ht="14" x14ac:dyDescent="0.15">
      <c r="AH15" s="60"/>
      <c r="AI15" s="60"/>
      <c r="AJ15" s="37">
        <f>SUMPRODUCT(F12:AC12,F28:AC28)</f>
        <v>657</v>
      </c>
    </row>
    <row r="16" spans="1:36" ht="14" thickBot="1" x14ac:dyDescent="0.2">
      <c r="E16" s="57" t="s">
        <v>13</v>
      </c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57"/>
      <c r="Q16" s="57"/>
      <c r="R16" s="57"/>
      <c r="S16" s="57"/>
      <c r="T16" s="57"/>
      <c r="U16" s="57"/>
      <c r="V16" s="57"/>
      <c r="W16" s="57"/>
      <c r="X16" s="57"/>
      <c r="Y16" s="57"/>
      <c r="Z16" s="57"/>
      <c r="AA16" s="57"/>
      <c r="AB16" s="57"/>
      <c r="AC16" s="57"/>
      <c r="AH16" s="61" t="s">
        <v>4</v>
      </c>
      <c r="AI16" s="61"/>
      <c r="AJ16" s="50" t="str">
        <f>IF(AND(AI31="Sí",AI32="Sí",AI33="Sí",AI34="Sí",AI35="Sí",AI36="Sí",AI37="Sí",AI38="Sí"),"Sí","No")</f>
        <v>No</v>
      </c>
    </row>
    <row r="17" spans="5:36" ht="14" thickBot="1" x14ac:dyDescent="0.2">
      <c r="E17" s="63" t="s">
        <v>8</v>
      </c>
      <c r="F17" s="63"/>
      <c r="G17" s="63"/>
      <c r="H17" s="63"/>
      <c r="I17" s="63"/>
      <c r="J17" s="63"/>
      <c r="K17" s="63"/>
      <c r="L17" s="63"/>
      <c r="M17" s="63"/>
      <c r="N17" s="63"/>
      <c r="O17" s="63"/>
      <c r="P17" s="63"/>
      <c r="Q17" s="63"/>
      <c r="R17" s="63"/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H17" s="64" t="s">
        <v>16</v>
      </c>
      <c r="AI17" s="64"/>
      <c r="AJ17" s="38">
        <f>SUMPRODUCT(F12:AC12,F38:AC38)</f>
        <v>530</v>
      </c>
    </row>
    <row r="18" spans="5:36" ht="31.5" customHeight="1" thickBot="1" x14ac:dyDescent="0.2">
      <c r="E18" s="2" t="s">
        <v>9</v>
      </c>
      <c r="F18" s="2">
        <v>1</v>
      </c>
      <c r="G18" s="2">
        <v>2</v>
      </c>
      <c r="H18" s="2">
        <v>3</v>
      </c>
      <c r="I18" s="2">
        <v>4</v>
      </c>
      <c r="J18" s="2">
        <v>5</v>
      </c>
      <c r="K18" s="2">
        <v>6</v>
      </c>
      <c r="L18" s="2">
        <v>7</v>
      </c>
      <c r="M18" s="2">
        <v>8</v>
      </c>
      <c r="N18" s="2">
        <v>9</v>
      </c>
      <c r="O18" s="2">
        <v>10</v>
      </c>
      <c r="P18" s="2">
        <v>11</v>
      </c>
      <c r="Q18" s="2">
        <v>12</v>
      </c>
      <c r="R18" s="2">
        <v>13</v>
      </c>
      <c r="S18" s="2">
        <v>14</v>
      </c>
      <c r="T18" s="2">
        <v>15</v>
      </c>
      <c r="U18" s="2">
        <v>16</v>
      </c>
      <c r="V18" s="2">
        <v>17</v>
      </c>
      <c r="W18" s="2">
        <v>18</v>
      </c>
      <c r="X18" s="2">
        <v>19</v>
      </c>
      <c r="Y18" s="2">
        <v>20</v>
      </c>
      <c r="Z18" s="2">
        <v>21</v>
      </c>
      <c r="AA18" s="2">
        <v>22</v>
      </c>
      <c r="AB18" s="2">
        <v>23</v>
      </c>
      <c r="AC18" s="2">
        <v>24</v>
      </c>
      <c r="AE18" s="11"/>
      <c r="AF18" s="11"/>
    </row>
    <row r="19" spans="5:36" ht="15" customHeight="1" thickTop="1" thickBot="1" x14ac:dyDescent="0.2">
      <c r="E19" s="1">
        <v>1</v>
      </c>
      <c r="F19" s="3">
        <v>1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0</v>
      </c>
      <c r="M19" s="3">
        <v>0</v>
      </c>
      <c r="N19" s="3">
        <v>1</v>
      </c>
      <c r="O19" s="3">
        <v>0</v>
      </c>
      <c r="P19" s="3">
        <v>1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1</v>
      </c>
      <c r="Y19" s="3">
        <v>0</v>
      </c>
      <c r="Z19" s="3">
        <v>0</v>
      </c>
      <c r="AA19" s="3">
        <v>0</v>
      </c>
      <c r="AB19" s="3">
        <v>1</v>
      </c>
      <c r="AC19" s="3">
        <v>1</v>
      </c>
      <c r="AE19" s="9">
        <v>1</v>
      </c>
      <c r="AF19" s="23">
        <f>SUMPRODUCT(F19:AC19,$F$14:$AC$14)</f>
        <v>4.5</v>
      </c>
      <c r="AH19" s="58" t="s">
        <v>15</v>
      </c>
      <c r="AI19" s="58"/>
      <c r="AJ19" s="58"/>
    </row>
    <row r="20" spans="5:36" ht="12" thickBot="1" x14ac:dyDescent="0.2">
      <c r="E20" s="1">
        <v>2</v>
      </c>
      <c r="F20" s="3">
        <v>0</v>
      </c>
      <c r="G20" s="3">
        <v>1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E20" s="9">
        <v>1</v>
      </c>
      <c r="AF20" s="23">
        <f t="shared" ref="AF20:AF26" si="0">SUMPRODUCT(F20:AC20,$F$14:$AC$14)</f>
        <v>3.5</v>
      </c>
      <c r="AH20" s="28">
        <f>SUM(AE19:AE26)</f>
        <v>5</v>
      </c>
      <c r="AI20" s="28"/>
      <c r="AJ20" s="28">
        <v>5</v>
      </c>
    </row>
    <row r="21" spans="5:36" x14ac:dyDescent="0.15">
      <c r="E21" s="1">
        <v>3</v>
      </c>
      <c r="F21" s="3">
        <v>1</v>
      </c>
      <c r="G21" s="3">
        <v>0</v>
      </c>
      <c r="H21" s="3">
        <v>1</v>
      </c>
      <c r="I21" s="3">
        <v>0</v>
      </c>
      <c r="J21" s="3">
        <v>1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1</v>
      </c>
      <c r="AB21" s="3">
        <v>0</v>
      </c>
      <c r="AC21" s="3">
        <v>0</v>
      </c>
      <c r="AE21" s="9">
        <v>0</v>
      </c>
      <c r="AF21" s="23">
        <f t="shared" si="0"/>
        <v>2.5</v>
      </c>
    </row>
    <row r="22" spans="5:36" x14ac:dyDescent="0.15">
      <c r="E22" s="1">
        <v>4</v>
      </c>
      <c r="F22" s="3">
        <v>0</v>
      </c>
      <c r="G22" s="3">
        <v>0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1</v>
      </c>
      <c r="Q22" s="3">
        <v>0</v>
      </c>
      <c r="R22" s="3">
        <v>0</v>
      </c>
      <c r="S22" s="3">
        <v>0</v>
      </c>
      <c r="T22" s="3">
        <v>1</v>
      </c>
      <c r="U22" s="3">
        <v>0</v>
      </c>
      <c r="V22" s="3">
        <v>0</v>
      </c>
      <c r="W22" s="3">
        <v>0</v>
      </c>
      <c r="X22" s="3">
        <v>0</v>
      </c>
      <c r="Y22" s="3">
        <v>1</v>
      </c>
      <c r="Z22" s="3">
        <v>0</v>
      </c>
      <c r="AA22" s="3">
        <v>0</v>
      </c>
      <c r="AB22" s="3">
        <v>0</v>
      </c>
      <c r="AC22" s="3">
        <v>0</v>
      </c>
      <c r="AE22" s="9">
        <v>1</v>
      </c>
      <c r="AF22" s="23">
        <f t="shared" si="0"/>
        <v>5</v>
      </c>
    </row>
    <row r="23" spans="5:36" x14ac:dyDescent="0.15">
      <c r="E23" s="1">
        <v>5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1</v>
      </c>
      <c r="N23" s="3">
        <v>0</v>
      </c>
      <c r="O23" s="3">
        <v>0</v>
      </c>
      <c r="P23" s="3">
        <v>0</v>
      </c>
      <c r="Q23" s="3">
        <v>0</v>
      </c>
      <c r="R23" s="3">
        <v>0</v>
      </c>
      <c r="S23" s="3">
        <v>0</v>
      </c>
      <c r="T23" s="3">
        <v>0</v>
      </c>
      <c r="U23" s="3">
        <v>0</v>
      </c>
      <c r="V23" s="3">
        <v>1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E23" s="9">
        <v>0</v>
      </c>
      <c r="AF23" s="23">
        <f t="shared" si="0"/>
        <v>3</v>
      </c>
    </row>
    <row r="24" spans="5:36" x14ac:dyDescent="0.15">
      <c r="E24" s="1">
        <v>6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</v>
      </c>
      <c r="M24" s="3">
        <v>0</v>
      </c>
      <c r="N24" s="3">
        <v>0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</v>
      </c>
      <c r="AA24" s="3">
        <v>0</v>
      </c>
      <c r="AB24" s="3">
        <v>0</v>
      </c>
      <c r="AC24" s="3">
        <v>1</v>
      </c>
      <c r="AE24" s="9">
        <v>1</v>
      </c>
      <c r="AF24" s="23">
        <f t="shared" si="0"/>
        <v>3.5</v>
      </c>
    </row>
    <row r="25" spans="5:36" x14ac:dyDescent="0.15">
      <c r="E25" s="1">
        <v>7</v>
      </c>
      <c r="F25" s="3">
        <v>1</v>
      </c>
      <c r="G25" s="3">
        <v>0</v>
      </c>
      <c r="H25" s="3">
        <v>0</v>
      </c>
      <c r="I25" s="3">
        <v>0</v>
      </c>
      <c r="J25" s="3">
        <v>0</v>
      </c>
      <c r="K25" s="3">
        <v>1</v>
      </c>
      <c r="L25" s="3">
        <v>0</v>
      </c>
      <c r="M25" s="3">
        <v>0</v>
      </c>
      <c r="N25" s="3">
        <v>0</v>
      </c>
      <c r="O25" s="3">
        <v>1</v>
      </c>
      <c r="P25" s="3">
        <v>0</v>
      </c>
      <c r="Q25" s="3">
        <v>0</v>
      </c>
      <c r="R25" s="3">
        <v>0</v>
      </c>
      <c r="S25" s="3">
        <v>1</v>
      </c>
      <c r="T25" s="3">
        <v>0</v>
      </c>
      <c r="U25" s="3">
        <v>1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E25" s="19">
        <v>0</v>
      </c>
      <c r="AF25" s="23">
        <f t="shared" si="0"/>
        <v>3</v>
      </c>
    </row>
    <row r="26" spans="5:36" ht="12" thickBot="1" x14ac:dyDescent="0.2">
      <c r="E26" s="4">
        <v>8</v>
      </c>
      <c r="F26" s="5">
        <v>0</v>
      </c>
      <c r="G26" s="6">
        <v>0</v>
      </c>
      <c r="H26" s="6">
        <v>1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1</v>
      </c>
      <c r="R26" s="6">
        <v>0</v>
      </c>
      <c r="S26" s="6">
        <v>0</v>
      </c>
      <c r="T26" s="6">
        <v>1</v>
      </c>
      <c r="U26" s="6">
        <v>0</v>
      </c>
      <c r="V26" s="6">
        <v>0</v>
      </c>
      <c r="W26" s="6">
        <v>1</v>
      </c>
      <c r="X26" s="6">
        <v>0</v>
      </c>
      <c r="Y26" s="6">
        <v>0</v>
      </c>
      <c r="Z26" s="6">
        <v>1</v>
      </c>
      <c r="AA26" s="6">
        <v>0</v>
      </c>
      <c r="AB26" s="6">
        <v>1</v>
      </c>
      <c r="AC26" s="6">
        <v>0</v>
      </c>
      <c r="AE26" s="18">
        <v>1</v>
      </c>
      <c r="AF26" s="24">
        <f t="shared" si="0"/>
        <v>4.5</v>
      </c>
    </row>
    <row r="27" spans="5:36" ht="12" thickBot="1" x14ac:dyDescent="0.2">
      <c r="E27" s="14"/>
      <c r="F27" s="15"/>
      <c r="G27" s="16"/>
      <c r="H27" s="16"/>
      <c r="I27" s="16"/>
      <c r="J27" s="16"/>
      <c r="K27" s="16"/>
      <c r="L27" s="16"/>
      <c r="M27" s="16"/>
      <c r="N27" s="16"/>
      <c r="O27" s="16"/>
      <c r="P27" s="16"/>
      <c r="Q27" s="16"/>
      <c r="R27" s="16"/>
      <c r="S27" s="16"/>
      <c r="T27" s="16"/>
      <c r="U27" s="16"/>
      <c r="V27" s="16"/>
      <c r="W27" s="16"/>
      <c r="X27" s="16"/>
      <c r="Y27" s="16"/>
      <c r="Z27" s="16"/>
      <c r="AA27" s="16"/>
      <c r="AB27" s="16"/>
      <c r="AC27" s="16"/>
    </row>
    <row r="28" spans="5:36" ht="12" thickBot="1" x14ac:dyDescent="0.2">
      <c r="E28" s="49"/>
      <c r="F28" s="17">
        <f>IF(F29&gt;0,1,0)</f>
        <v>1</v>
      </c>
      <c r="G28" s="17">
        <f t="shared" ref="G28:AC28" si="1">IF(G29&gt;0,1,0)</f>
        <v>1</v>
      </c>
      <c r="H28" s="17">
        <f t="shared" si="1"/>
        <v>1</v>
      </c>
      <c r="I28" s="17">
        <f t="shared" si="1"/>
        <v>1</v>
      </c>
      <c r="J28" s="17">
        <f t="shared" si="1"/>
        <v>1</v>
      </c>
      <c r="K28" s="17">
        <f t="shared" si="1"/>
        <v>1</v>
      </c>
      <c r="L28" s="17">
        <f t="shared" si="1"/>
        <v>1</v>
      </c>
      <c r="M28" s="17">
        <f t="shared" si="1"/>
        <v>1</v>
      </c>
      <c r="N28" s="17">
        <f t="shared" si="1"/>
        <v>1</v>
      </c>
      <c r="O28" s="17">
        <f t="shared" si="1"/>
        <v>1</v>
      </c>
      <c r="P28" s="17">
        <f t="shared" si="1"/>
        <v>1</v>
      </c>
      <c r="Q28" s="17">
        <f t="shared" si="1"/>
        <v>1</v>
      </c>
      <c r="R28" s="17">
        <f t="shared" si="1"/>
        <v>1</v>
      </c>
      <c r="S28" s="17">
        <f t="shared" si="1"/>
        <v>1</v>
      </c>
      <c r="T28" s="17">
        <f t="shared" si="1"/>
        <v>1</v>
      </c>
      <c r="U28" s="17">
        <f t="shared" si="1"/>
        <v>1</v>
      </c>
      <c r="V28" s="17">
        <f t="shared" si="1"/>
        <v>1</v>
      </c>
      <c r="W28" s="17">
        <f t="shared" si="1"/>
        <v>1</v>
      </c>
      <c r="X28" s="17">
        <f t="shared" si="1"/>
        <v>1</v>
      </c>
      <c r="Y28" s="17">
        <f t="shared" si="1"/>
        <v>1</v>
      </c>
      <c r="Z28" s="17">
        <f t="shared" si="1"/>
        <v>1</v>
      </c>
      <c r="AA28" s="17">
        <f t="shared" si="1"/>
        <v>1</v>
      </c>
      <c r="AB28" s="17">
        <f t="shared" si="1"/>
        <v>1</v>
      </c>
      <c r="AC28" s="17">
        <f t="shared" si="1"/>
        <v>1</v>
      </c>
      <c r="AF28" s="8"/>
    </row>
    <row r="29" spans="5:36" ht="12" thickBot="1" x14ac:dyDescent="0.2">
      <c r="E29" s="49"/>
      <c r="F29" s="21">
        <f>F12-F14</f>
        <v>26</v>
      </c>
      <c r="G29" s="21">
        <f t="shared" ref="G29:AC29" si="2">G12-G14</f>
        <v>46.5</v>
      </c>
      <c r="H29" s="21">
        <f t="shared" si="2"/>
        <v>29.5</v>
      </c>
      <c r="I29" s="21">
        <f t="shared" si="2"/>
        <v>40.5</v>
      </c>
      <c r="J29" s="21">
        <f t="shared" si="2"/>
        <v>22</v>
      </c>
      <c r="K29" s="21">
        <f t="shared" si="2"/>
        <v>44.5</v>
      </c>
      <c r="L29" s="21">
        <f t="shared" si="2"/>
        <v>30</v>
      </c>
      <c r="M29" s="21">
        <f t="shared" si="2"/>
        <v>17.5</v>
      </c>
      <c r="N29" s="21">
        <f t="shared" si="2"/>
        <v>22</v>
      </c>
      <c r="O29" s="21">
        <f t="shared" si="2"/>
        <v>38.5</v>
      </c>
      <c r="P29" s="21">
        <f t="shared" si="2"/>
        <v>18</v>
      </c>
      <c r="Q29" s="21">
        <f t="shared" si="2"/>
        <v>44</v>
      </c>
      <c r="R29" s="21">
        <f t="shared" si="2"/>
        <v>17</v>
      </c>
      <c r="S29" s="21">
        <f t="shared" si="2"/>
        <v>20</v>
      </c>
      <c r="T29" s="21">
        <f t="shared" si="2"/>
        <v>16</v>
      </c>
      <c r="U29" s="21">
        <f t="shared" si="2"/>
        <v>20</v>
      </c>
      <c r="V29" s="21">
        <f t="shared" si="2"/>
        <v>22.5</v>
      </c>
      <c r="W29" s="21">
        <f t="shared" si="2"/>
        <v>15</v>
      </c>
      <c r="X29" s="21">
        <f t="shared" si="2"/>
        <v>16</v>
      </c>
      <c r="Y29" s="21">
        <f t="shared" si="2"/>
        <v>22.5</v>
      </c>
      <c r="Z29" s="21">
        <f t="shared" si="2"/>
        <v>12.5</v>
      </c>
      <c r="AA29" s="21">
        <f t="shared" si="2"/>
        <v>18</v>
      </c>
      <c r="AB29" s="21">
        <f t="shared" si="2"/>
        <v>42.5</v>
      </c>
      <c r="AC29" s="21">
        <f t="shared" si="2"/>
        <v>33.5</v>
      </c>
      <c r="AF29" s="8"/>
    </row>
    <row r="30" spans="5:36" ht="12" thickBot="1" x14ac:dyDescent="0.2">
      <c r="AF30" s="8"/>
    </row>
    <row r="31" spans="5:36" ht="16.5" customHeight="1" thickBot="1" x14ac:dyDescent="0.2">
      <c r="E31" s="58" t="s">
        <v>5</v>
      </c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8"/>
      <c r="Z31" s="58"/>
      <c r="AA31" s="58"/>
      <c r="AB31" s="58"/>
      <c r="AC31" s="58"/>
      <c r="AF31" s="8"/>
    </row>
    <row r="32" spans="5:36" ht="33.75" customHeight="1" x14ac:dyDescent="0.15">
      <c r="F32" s="27">
        <f>SUMPRODUCT(F19:F26,$AE$19:$AE$26)</f>
        <v>1</v>
      </c>
      <c r="G32" s="27">
        <f t="shared" ref="G32:AD32" si="3">SUMPRODUCT(G19:G26,$AE$19:$AE$26)</f>
        <v>1</v>
      </c>
      <c r="H32" s="27">
        <f t="shared" si="3"/>
        <v>1</v>
      </c>
      <c r="I32" s="27">
        <f t="shared" si="3"/>
        <v>1</v>
      </c>
      <c r="J32" s="27">
        <f t="shared" si="3"/>
        <v>0</v>
      </c>
      <c r="K32" s="27">
        <f t="shared" si="3"/>
        <v>1</v>
      </c>
      <c r="L32" s="27">
        <f t="shared" si="3"/>
        <v>1</v>
      </c>
      <c r="M32" s="27">
        <f t="shared" si="3"/>
        <v>0</v>
      </c>
      <c r="N32" s="27">
        <f t="shared" si="3"/>
        <v>2</v>
      </c>
      <c r="O32" s="27">
        <f t="shared" si="3"/>
        <v>1</v>
      </c>
      <c r="P32" s="27">
        <f t="shared" si="3"/>
        <v>2</v>
      </c>
      <c r="Q32" s="27">
        <f t="shared" si="3"/>
        <v>1</v>
      </c>
      <c r="R32" s="27">
        <f t="shared" si="3"/>
        <v>1</v>
      </c>
      <c r="S32" s="27">
        <f t="shared" si="3"/>
        <v>0</v>
      </c>
      <c r="T32" s="27">
        <f t="shared" si="3"/>
        <v>2</v>
      </c>
      <c r="U32" s="27">
        <f t="shared" si="3"/>
        <v>0</v>
      </c>
      <c r="V32" s="27">
        <f t="shared" si="3"/>
        <v>0</v>
      </c>
      <c r="W32" s="27">
        <f t="shared" si="3"/>
        <v>2</v>
      </c>
      <c r="X32" s="27">
        <f t="shared" si="3"/>
        <v>1</v>
      </c>
      <c r="Y32" s="27">
        <f t="shared" si="3"/>
        <v>1</v>
      </c>
      <c r="Z32" s="27">
        <f t="shared" si="3"/>
        <v>2</v>
      </c>
      <c r="AA32" s="27">
        <f t="shared" si="3"/>
        <v>0</v>
      </c>
      <c r="AB32" s="27">
        <f t="shared" si="3"/>
        <v>2</v>
      </c>
      <c r="AC32" s="27">
        <f t="shared" si="3"/>
        <v>2</v>
      </c>
    </row>
    <row r="33" spans="5:30" x14ac:dyDescent="0.15">
      <c r="F33" s="23"/>
      <c r="G33" s="23"/>
      <c r="H33" s="23"/>
      <c r="I33" s="23"/>
      <c r="J33" s="23"/>
      <c r="K33" s="23"/>
      <c r="L33" s="23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</row>
    <row r="34" spans="5:30" ht="12" thickBot="1" x14ac:dyDescent="0.2">
      <c r="E34" s="4"/>
      <c r="F34" s="5">
        <f>F28</f>
        <v>1</v>
      </c>
      <c r="G34" s="6">
        <f t="shared" ref="G34:AC34" si="4">G28</f>
        <v>1</v>
      </c>
      <c r="H34" s="6">
        <f t="shared" si="4"/>
        <v>1</v>
      </c>
      <c r="I34" s="6">
        <f t="shared" si="4"/>
        <v>1</v>
      </c>
      <c r="J34" s="6">
        <f t="shared" si="4"/>
        <v>1</v>
      </c>
      <c r="K34" s="6">
        <f t="shared" si="4"/>
        <v>1</v>
      </c>
      <c r="L34" s="6">
        <f t="shared" si="4"/>
        <v>1</v>
      </c>
      <c r="M34" s="6">
        <f t="shared" si="4"/>
        <v>1</v>
      </c>
      <c r="N34" s="6">
        <f t="shared" si="4"/>
        <v>1</v>
      </c>
      <c r="O34" s="6">
        <f t="shared" si="4"/>
        <v>1</v>
      </c>
      <c r="P34" s="6">
        <f t="shared" si="4"/>
        <v>1</v>
      </c>
      <c r="Q34" s="6">
        <f t="shared" si="4"/>
        <v>1</v>
      </c>
      <c r="R34" s="6">
        <f t="shared" si="4"/>
        <v>1</v>
      </c>
      <c r="S34" s="6">
        <f t="shared" si="4"/>
        <v>1</v>
      </c>
      <c r="T34" s="6">
        <f t="shared" si="4"/>
        <v>1</v>
      </c>
      <c r="U34" s="6">
        <f t="shared" si="4"/>
        <v>1</v>
      </c>
      <c r="V34" s="6">
        <f t="shared" si="4"/>
        <v>1</v>
      </c>
      <c r="W34" s="6">
        <f t="shared" si="4"/>
        <v>1</v>
      </c>
      <c r="X34" s="6">
        <f t="shared" si="4"/>
        <v>1</v>
      </c>
      <c r="Y34" s="6">
        <f t="shared" si="4"/>
        <v>1</v>
      </c>
      <c r="Z34" s="6">
        <f t="shared" si="4"/>
        <v>1</v>
      </c>
      <c r="AA34" s="6">
        <f t="shared" si="4"/>
        <v>1</v>
      </c>
      <c r="AB34" s="6">
        <f t="shared" si="4"/>
        <v>1</v>
      </c>
      <c r="AC34" s="6">
        <f t="shared" si="4"/>
        <v>1</v>
      </c>
    </row>
    <row r="35" spans="5:30" ht="13" thickBot="1" x14ac:dyDescent="0.2">
      <c r="E35" s="49" t="s">
        <v>6</v>
      </c>
      <c r="F35" s="21" t="str">
        <f>IF(F32&gt;=F34,"Si","No")</f>
        <v>Si</v>
      </c>
      <c r="G35" s="21" t="str">
        <f t="shared" ref="G35:AC35" si="5">IF(G32&gt;=G34,"Si","No")</f>
        <v>Si</v>
      </c>
      <c r="H35" s="21" t="str">
        <f t="shared" si="5"/>
        <v>Si</v>
      </c>
      <c r="I35" s="21" t="str">
        <f t="shared" si="5"/>
        <v>Si</v>
      </c>
      <c r="J35" s="21" t="str">
        <f t="shared" si="5"/>
        <v>No</v>
      </c>
      <c r="K35" s="21" t="str">
        <f t="shared" si="5"/>
        <v>Si</v>
      </c>
      <c r="L35" s="21" t="str">
        <f t="shared" si="5"/>
        <v>Si</v>
      </c>
      <c r="M35" s="21" t="str">
        <f t="shared" si="5"/>
        <v>No</v>
      </c>
      <c r="N35" s="21" t="str">
        <f t="shared" si="5"/>
        <v>Si</v>
      </c>
      <c r="O35" s="21" t="str">
        <f t="shared" si="5"/>
        <v>Si</v>
      </c>
      <c r="P35" s="21" t="str">
        <f t="shared" si="5"/>
        <v>Si</v>
      </c>
      <c r="Q35" s="21" t="str">
        <f t="shared" si="5"/>
        <v>Si</v>
      </c>
      <c r="R35" s="21" t="str">
        <f t="shared" si="5"/>
        <v>Si</v>
      </c>
      <c r="S35" s="21" t="str">
        <f t="shared" si="5"/>
        <v>No</v>
      </c>
      <c r="T35" s="21" t="str">
        <f t="shared" si="5"/>
        <v>Si</v>
      </c>
      <c r="U35" s="21" t="str">
        <f t="shared" si="5"/>
        <v>No</v>
      </c>
      <c r="V35" s="21" t="str">
        <f t="shared" si="5"/>
        <v>No</v>
      </c>
      <c r="W35" s="21" t="str">
        <f t="shared" si="5"/>
        <v>Si</v>
      </c>
      <c r="X35" s="21" t="str">
        <f t="shared" si="5"/>
        <v>Si</v>
      </c>
      <c r="Y35" s="21" t="str">
        <f t="shared" si="5"/>
        <v>Si</v>
      </c>
      <c r="Z35" s="21" t="str">
        <f t="shared" si="5"/>
        <v>Si</v>
      </c>
      <c r="AA35" s="21" t="str">
        <f t="shared" si="5"/>
        <v>No</v>
      </c>
      <c r="AB35" s="21" t="str">
        <f t="shared" si="5"/>
        <v>Si</v>
      </c>
      <c r="AC35" s="21" t="str">
        <f t="shared" si="5"/>
        <v>Si</v>
      </c>
    </row>
    <row r="36" spans="5:30" ht="12" thickBot="1" x14ac:dyDescent="0.2"/>
    <row r="37" spans="5:30" ht="14" thickBot="1" x14ac:dyDescent="0.2">
      <c r="E37" s="58" t="s">
        <v>17</v>
      </c>
      <c r="F37" s="58"/>
      <c r="G37" s="58"/>
      <c r="H37" s="58"/>
      <c r="I37" s="58"/>
      <c r="J37" s="58"/>
      <c r="K37" s="58"/>
      <c r="L37" s="58"/>
      <c r="M37" s="58"/>
      <c r="N37" s="58"/>
      <c r="O37" s="58"/>
      <c r="P37" s="58"/>
      <c r="Q37" s="58"/>
      <c r="R37" s="58"/>
      <c r="S37" s="58"/>
      <c r="T37" s="58"/>
      <c r="U37" s="58"/>
      <c r="V37" s="58"/>
      <c r="W37" s="58"/>
      <c r="X37" s="58"/>
      <c r="Y37" s="58"/>
      <c r="Z37" s="58"/>
      <c r="AA37" s="58"/>
      <c r="AB37" s="58"/>
      <c r="AC37" s="58"/>
    </row>
    <row r="38" spans="5:30" ht="12" thickBot="1" x14ac:dyDescent="0.2">
      <c r="E38" s="49"/>
      <c r="F38" s="29">
        <f t="array" ref="F38">IF(SUMPRODUCT(F19:F26,$AE$19:$AE$26)&gt;0,1,0)</f>
        <v>1</v>
      </c>
      <c r="G38" s="29">
        <f t="shared" ref="G38:AC38" si="6">IF(SUMPRODUCT(G19:G26,$AE$19:$AE$26)&gt;0,1,0)</f>
        <v>1</v>
      </c>
      <c r="H38" s="29">
        <f t="shared" si="6"/>
        <v>1</v>
      </c>
      <c r="I38" s="29">
        <f t="shared" si="6"/>
        <v>1</v>
      </c>
      <c r="J38" s="29">
        <f t="shared" si="6"/>
        <v>0</v>
      </c>
      <c r="K38" s="29">
        <f t="shared" si="6"/>
        <v>1</v>
      </c>
      <c r="L38" s="29">
        <f t="shared" si="6"/>
        <v>1</v>
      </c>
      <c r="M38" s="29">
        <f t="shared" si="6"/>
        <v>0</v>
      </c>
      <c r="N38" s="29">
        <f t="shared" si="6"/>
        <v>1</v>
      </c>
      <c r="O38" s="29">
        <f t="shared" si="6"/>
        <v>1</v>
      </c>
      <c r="P38" s="29">
        <f t="shared" si="6"/>
        <v>1</v>
      </c>
      <c r="Q38" s="29">
        <f t="shared" si="6"/>
        <v>1</v>
      </c>
      <c r="R38" s="29">
        <f t="shared" si="6"/>
        <v>1</v>
      </c>
      <c r="S38" s="29">
        <f t="shared" si="6"/>
        <v>0</v>
      </c>
      <c r="T38" s="29">
        <f t="shared" si="6"/>
        <v>1</v>
      </c>
      <c r="U38" s="29">
        <f t="shared" si="6"/>
        <v>0</v>
      </c>
      <c r="V38" s="29">
        <f t="shared" si="6"/>
        <v>0</v>
      </c>
      <c r="W38" s="29">
        <f t="shared" si="6"/>
        <v>1</v>
      </c>
      <c r="X38" s="29">
        <f t="shared" si="6"/>
        <v>1</v>
      </c>
      <c r="Y38" s="29">
        <f t="shared" si="6"/>
        <v>1</v>
      </c>
      <c r="Z38" s="29">
        <f t="shared" si="6"/>
        <v>1</v>
      </c>
      <c r="AA38" s="29">
        <f t="shared" si="6"/>
        <v>0</v>
      </c>
      <c r="AB38" s="29">
        <f t="shared" si="6"/>
        <v>1</v>
      </c>
      <c r="AC38" s="29">
        <f t="shared" si="6"/>
        <v>1</v>
      </c>
    </row>
    <row r="39" spans="5:30" ht="12" thickBot="1" x14ac:dyDescent="0.2"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  <c r="AA39" s="30"/>
      <c r="AB39" s="30"/>
      <c r="AC39" s="30"/>
    </row>
    <row r="40" spans="5:30" ht="21.75" customHeight="1" thickBot="1" x14ac:dyDescent="0.2">
      <c r="E40" s="62" t="s">
        <v>18</v>
      </c>
      <c r="F40" s="62"/>
      <c r="G40" s="62"/>
      <c r="H40" s="62"/>
      <c r="I40" s="62"/>
      <c r="J40" s="62"/>
      <c r="K40" s="62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  <c r="AA40" s="30"/>
      <c r="AB40" s="30"/>
      <c r="AC40" s="30"/>
    </row>
    <row r="41" spans="5:30" ht="22.5" customHeight="1" x14ac:dyDescent="0.15">
      <c r="E41" s="12"/>
      <c r="F41" s="32">
        <f>MAX(F43-F45,0)</f>
        <v>0</v>
      </c>
      <c r="G41" s="65">
        <f>MAX(G43-G45,0)</f>
        <v>1.5</v>
      </c>
      <c r="H41" s="32">
        <f>MAX(H43-H45,0)</f>
        <v>0.5</v>
      </c>
      <c r="I41" s="32">
        <f t="shared" ref="I41:AF41" si="7">MAX(I43-I45,0)</f>
        <v>1.5</v>
      </c>
      <c r="J41" s="32">
        <f t="shared" si="7"/>
        <v>1.3333333333333333</v>
      </c>
      <c r="K41" s="32">
        <f t="shared" si="7"/>
        <v>0.5</v>
      </c>
      <c r="L41" s="32">
        <f t="shared" si="7"/>
        <v>1</v>
      </c>
      <c r="M41" s="32">
        <f>MAX(M43-M45,0)</f>
        <v>1.8333333333333333</v>
      </c>
      <c r="N41" s="32">
        <f t="shared" si="7"/>
        <v>0.66666666666666674</v>
      </c>
      <c r="O41" s="32">
        <f t="shared" si="7"/>
        <v>0.5</v>
      </c>
      <c r="P41" s="32">
        <f t="shared" si="7"/>
        <v>0.66666666666666674</v>
      </c>
      <c r="Q41" s="32">
        <f t="shared" si="7"/>
        <v>1</v>
      </c>
      <c r="R41" s="32">
        <f t="shared" si="7"/>
        <v>1</v>
      </c>
      <c r="S41" s="32">
        <f t="shared" si="7"/>
        <v>1.3333333333333333</v>
      </c>
      <c r="T41" s="32">
        <f t="shared" si="7"/>
        <v>0.66666666666666674</v>
      </c>
      <c r="U41" s="32">
        <f t="shared" si="7"/>
        <v>1.3333333333333333</v>
      </c>
      <c r="V41" s="32">
        <f t="shared" si="7"/>
        <v>1.8333333333333333</v>
      </c>
      <c r="W41" s="32">
        <f t="shared" si="7"/>
        <v>0.66666666666666674</v>
      </c>
      <c r="X41" s="32">
        <f t="shared" si="7"/>
        <v>1</v>
      </c>
      <c r="Y41" s="32">
        <f t="shared" si="7"/>
        <v>1.5</v>
      </c>
      <c r="Z41" s="32">
        <f t="shared" si="7"/>
        <v>0.16666666666666669</v>
      </c>
      <c r="AA41" s="32">
        <f t="shared" si="7"/>
        <v>1.3333333333333333</v>
      </c>
      <c r="AB41" s="32">
        <f t="shared" si="7"/>
        <v>0.16666666666666669</v>
      </c>
      <c r="AC41" s="32">
        <f t="shared" si="7"/>
        <v>0.16666666666666669</v>
      </c>
      <c r="AD41" s="22"/>
    </row>
    <row r="42" spans="5:30" x14ac:dyDescent="0.15"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</row>
    <row r="43" spans="5:30" ht="19.5" customHeight="1" x14ac:dyDescent="0.15">
      <c r="E43" s="12"/>
      <c r="F43" s="32">
        <f>F14</f>
        <v>0</v>
      </c>
      <c r="G43" s="32">
        <f t="shared" ref="G43:AB43" si="8">G14</f>
        <v>1.5</v>
      </c>
      <c r="H43" s="32">
        <f t="shared" si="8"/>
        <v>0.5</v>
      </c>
      <c r="I43" s="32">
        <f t="shared" si="8"/>
        <v>1.5</v>
      </c>
      <c r="J43" s="32">
        <f t="shared" si="8"/>
        <v>1</v>
      </c>
      <c r="K43" s="32">
        <f t="shared" si="8"/>
        <v>0.5</v>
      </c>
      <c r="L43" s="32">
        <f t="shared" si="8"/>
        <v>1</v>
      </c>
      <c r="M43" s="32">
        <f t="shared" si="8"/>
        <v>1.5</v>
      </c>
      <c r="N43" s="32">
        <f t="shared" si="8"/>
        <v>1</v>
      </c>
      <c r="O43" s="32">
        <f t="shared" si="8"/>
        <v>0.5</v>
      </c>
      <c r="P43" s="32">
        <f t="shared" si="8"/>
        <v>1</v>
      </c>
      <c r="Q43" s="32">
        <f t="shared" si="8"/>
        <v>1</v>
      </c>
      <c r="R43" s="32">
        <f t="shared" si="8"/>
        <v>1</v>
      </c>
      <c r="S43" s="32">
        <f t="shared" si="8"/>
        <v>1</v>
      </c>
      <c r="T43" s="32">
        <f t="shared" si="8"/>
        <v>1</v>
      </c>
      <c r="U43" s="32">
        <f t="shared" si="8"/>
        <v>1</v>
      </c>
      <c r="V43" s="32">
        <f t="shared" si="8"/>
        <v>1.5</v>
      </c>
      <c r="W43" s="32">
        <f t="shared" si="8"/>
        <v>1</v>
      </c>
      <c r="X43" s="32">
        <f t="shared" si="8"/>
        <v>1</v>
      </c>
      <c r="Y43" s="32">
        <f t="shared" si="8"/>
        <v>1.5</v>
      </c>
      <c r="Z43" s="32">
        <f t="shared" si="8"/>
        <v>0.5</v>
      </c>
      <c r="AA43" s="32">
        <f t="shared" si="8"/>
        <v>1</v>
      </c>
      <c r="AB43" s="32">
        <f t="shared" si="8"/>
        <v>0.5</v>
      </c>
      <c r="AC43" s="32">
        <f>AC14</f>
        <v>0.5</v>
      </c>
    </row>
    <row r="44" spans="5:30" x14ac:dyDescent="0.15"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</row>
    <row r="45" spans="5:30" ht="34.5" customHeight="1" thickBot="1" x14ac:dyDescent="0.2">
      <c r="E45" s="4"/>
      <c r="F45" s="33">
        <f>$AJ$13*(F32-F34)</f>
        <v>0</v>
      </c>
      <c r="G45" s="33">
        <f t="shared" ref="G45:AC45" si="9">$AJ$13*(G32-G34)</f>
        <v>0</v>
      </c>
      <c r="H45" s="33">
        <f t="shared" si="9"/>
        <v>0</v>
      </c>
      <c r="I45" s="33">
        <f t="shared" si="9"/>
        <v>0</v>
      </c>
      <c r="J45" s="33">
        <f t="shared" si="9"/>
        <v>-0.33333333333333331</v>
      </c>
      <c r="K45" s="33">
        <f t="shared" si="9"/>
        <v>0</v>
      </c>
      <c r="L45" s="33">
        <f t="shared" si="9"/>
        <v>0</v>
      </c>
      <c r="M45" s="33">
        <f t="shared" si="9"/>
        <v>-0.33333333333333331</v>
      </c>
      <c r="N45" s="33">
        <f t="shared" si="9"/>
        <v>0.33333333333333331</v>
      </c>
      <c r="O45" s="33">
        <f t="shared" si="9"/>
        <v>0</v>
      </c>
      <c r="P45" s="33">
        <f t="shared" si="9"/>
        <v>0.33333333333333331</v>
      </c>
      <c r="Q45" s="33">
        <f t="shared" si="9"/>
        <v>0</v>
      </c>
      <c r="R45" s="33">
        <f t="shared" si="9"/>
        <v>0</v>
      </c>
      <c r="S45" s="33">
        <f t="shared" si="9"/>
        <v>-0.33333333333333331</v>
      </c>
      <c r="T45" s="33">
        <f t="shared" si="9"/>
        <v>0.33333333333333331</v>
      </c>
      <c r="U45" s="33">
        <f t="shared" si="9"/>
        <v>-0.33333333333333331</v>
      </c>
      <c r="V45" s="33">
        <f t="shared" si="9"/>
        <v>-0.33333333333333331</v>
      </c>
      <c r="W45" s="33">
        <f t="shared" si="9"/>
        <v>0.33333333333333331</v>
      </c>
      <c r="X45" s="33">
        <f t="shared" si="9"/>
        <v>0</v>
      </c>
      <c r="Y45" s="33">
        <f t="shared" si="9"/>
        <v>0</v>
      </c>
      <c r="Z45" s="33">
        <f t="shared" si="9"/>
        <v>0.33333333333333331</v>
      </c>
      <c r="AA45" s="33">
        <f t="shared" si="9"/>
        <v>-0.33333333333333331</v>
      </c>
      <c r="AB45" s="33">
        <f t="shared" si="9"/>
        <v>0.33333333333333331</v>
      </c>
      <c r="AC45" s="33">
        <f t="shared" si="9"/>
        <v>0.33333333333333331</v>
      </c>
    </row>
  </sheetData>
  <mergeCells count="16">
    <mergeCell ref="AH19:AJ19"/>
    <mergeCell ref="E31:AC31"/>
    <mergeCell ref="E37:AC37"/>
    <mergeCell ref="E40:K40"/>
    <mergeCell ref="AH14:AI14"/>
    <mergeCell ref="AH15:AI15"/>
    <mergeCell ref="E16:AC16"/>
    <mergeCell ref="AH16:AI16"/>
    <mergeCell ref="E17:AC17"/>
    <mergeCell ref="AH17:AI17"/>
    <mergeCell ref="A1:AC6"/>
    <mergeCell ref="A7:AC8"/>
    <mergeCell ref="E10:AC10"/>
    <mergeCell ref="AH11:AJ11"/>
    <mergeCell ref="AH12:AI12"/>
    <mergeCell ref="AH13:AI13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5d5373-3f68-4f5a-baf6-6304d20defa7" xsi:nil="true"/>
    <lcf76f155ced4ddcb4097134ff3c332f xmlns="e5a8b621-fe7b-44ed-a5c5-3834ead7e186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E721431C022E44ABF37B08F88BDB295" ma:contentTypeVersion="15" ma:contentTypeDescription="Crear nuevo documento." ma:contentTypeScope="" ma:versionID="588a33ccdbfe3ebeb777d6bac3c6807c">
  <xsd:schema xmlns:xsd="http://www.w3.org/2001/XMLSchema" xmlns:xs="http://www.w3.org/2001/XMLSchema" xmlns:p="http://schemas.microsoft.com/office/2006/metadata/properties" xmlns:ns2="e5a8b621-fe7b-44ed-a5c5-3834ead7e186" xmlns:ns3="125d5373-3f68-4f5a-baf6-6304d20defa7" targetNamespace="http://schemas.microsoft.com/office/2006/metadata/properties" ma:root="true" ma:fieldsID="0f8fbb6edbc63087bf04c7bd91001ea6" ns2:_="" ns3:_="">
    <xsd:import namespace="e5a8b621-fe7b-44ed-a5c5-3834ead7e186"/>
    <xsd:import namespace="125d5373-3f68-4f5a-baf6-6304d20def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a8b621-fe7b-44ed-a5c5-3834ead7e18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a38e7027-190f-4f90-8839-9f8250567d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d5373-3f68-4f5a-baf6-6304d20defa7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280ae381-6bc1-48ed-91a0-aadfc680e04b}" ma:internalName="TaxCatchAll" ma:showField="CatchAllData" ma:web="125d5373-3f68-4f5a-baf6-6304d20defa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55780D5-3611-4381-BEF8-52D79742365E}">
  <ds:schemaRefs>
    <ds:schemaRef ds:uri="http://purl.org/dc/elements/1.1/"/>
    <ds:schemaRef ds:uri="http://purl.org/dc/terms/"/>
    <ds:schemaRef ds:uri="http://purl.org/dc/dcmitype/"/>
    <ds:schemaRef ds:uri="http://schemas.microsoft.com/office/2006/metadata/properties"/>
    <ds:schemaRef ds:uri="e5a8b621-fe7b-44ed-a5c5-3834ead7e186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125d5373-3f68-4f5a-baf6-6304d20defa7"/>
  </ds:schemaRefs>
</ds:datastoreItem>
</file>

<file path=customXml/itemProps2.xml><?xml version="1.0" encoding="utf-8"?>
<ds:datastoreItem xmlns:ds="http://schemas.openxmlformats.org/officeDocument/2006/customXml" ds:itemID="{363A2A1A-EDEA-48BD-8166-C46C74BF70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CD3ECCD-61B3-4A4A-8B52-7AD0217A1EC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5a8b621-fe7b-44ed-a5c5-3834ead7e186"/>
    <ds:schemaRef ds:uri="125d5373-3f68-4f5a-baf6-6304d20defa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RelajaciónLagrangiana</vt:lpstr>
      <vt:lpstr>k=1</vt:lpstr>
      <vt:lpstr>k=2</vt:lpstr>
      <vt:lpstr>k=3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Daniel Yamin</dc:creator>
  <cp:keywords/>
  <dc:description/>
  <cp:lastModifiedBy>Spheal</cp:lastModifiedBy>
  <cp:revision/>
  <dcterms:created xsi:type="dcterms:W3CDTF">2020-08-11T19:52:32Z</dcterms:created>
  <dcterms:modified xsi:type="dcterms:W3CDTF">2022-12-01T07:43:47Z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0x0101007E721431C022E44ABF37B08F88BDB295</vt:lpwstr>
  </property>
  <property fmtid="{D5CDD505-2E9C-101B-9397-08002B2CF9AE}" pid="3" name="MediaServiceImageTags">
    <vt:lpwstr/>
  </property>
</Properties>
</file>