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niversidad de Guanajuato\Escritorio\cecp1\"/>
    </mc:Choice>
  </mc:AlternateContent>
  <xr:revisionPtr revIDLastSave="0" documentId="13_ncr:1_{7470C4B6-2DE8-4038-B3E7-09963A591E03}" xr6:coauthVersionLast="47" xr6:coauthVersionMax="47" xr10:uidLastSave="{00000000-0000-0000-0000-000000000000}"/>
  <bookViews>
    <workbookView xWindow="28680" yWindow="-120" windowWidth="19440" windowHeight="14880" xr2:uid="{9D01193E-DE07-4086-A206-86F881D026F3}"/>
  </bookViews>
  <sheets>
    <sheet name="Hoja1" sheetId="1" r:id="rId1"/>
  </sheets>
  <definedNames>
    <definedName name="_xlchart.v1.0" hidden="1">Hoja1!$F$3:$F$53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7" i="1" l="1"/>
  <c r="N6" i="1"/>
  <c r="N7" i="1"/>
  <c r="N8" i="1"/>
  <c r="N9" i="1"/>
  <c r="N10" i="1"/>
  <c r="N11" i="1"/>
  <c r="N12" i="1"/>
  <c r="N13" i="1"/>
  <c r="N14" i="1"/>
  <c r="N15" i="1"/>
  <c r="N16" i="1"/>
  <c r="N5" i="1"/>
  <c r="M8" i="1"/>
  <c r="M7" i="1"/>
  <c r="M6" i="1"/>
  <c r="M10" i="1"/>
  <c r="M11" i="1"/>
  <c r="M12" i="1"/>
  <c r="M13" i="1"/>
  <c r="M14" i="1"/>
  <c r="M15" i="1"/>
  <c r="M16" i="1"/>
  <c r="M17" i="1"/>
  <c r="M9" i="1"/>
  <c r="M5" i="1"/>
  <c r="L21" i="1"/>
  <c r="L20" i="1"/>
  <c r="I6" i="1"/>
  <c r="I5" i="1"/>
  <c r="F72" i="1"/>
  <c r="K18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K5" i="1"/>
  <c r="J5" i="1"/>
  <c r="L14" i="1" l="1"/>
  <c r="L15" i="1"/>
  <c r="L16" i="1"/>
  <c r="L13" i="1"/>
  <c r="L8" i="1"/>
  <c r="L7" i="1"/>
  <c r="L9" i="1"/>
  <c r="L10" i="1"/>
  <c r="L5" i="1"/>
  <c r="J20" i="1"/>
  <c r="K17" i="1"/>
  <c r="K20" i="1" s="1"/>
  <c r="L11" i="1"/>
  <c r="L6" i="1"/>
  <c r="L12" i="1"/>
  <c r="I20" i="1"/>
</calcChain>
</file>

<file path=xl/sharedStrings.xml><?xml version="1.0" encoding="utf-8"?>
<sst xmlns="http://schemas.openxmlformats.org/spreadsheetml/2006/main" count="216" uniqueCount="26">
  <si>
    <t xml:space="preserve">AVR+PID </t>
  </si>
  <si>
    <t>OP1</t>
  </si>
  <si>
    <t>OP2</t>
  </si>
  <si>
    <t>OP3</t>
  </si>
  <si>
    <t>Per</t>
  </si>
  <si>
    <t>random_search</t>
  </si>
  <si>
    <t>genetic_crossover</t>
  </si>
  <si>
    <t>firefly_dynamic</t>
  </si>
  <si>
    <t>swarm_dynamic</t>
  </si>
  <si>
    <t>None</t>
  </si>
  <si>
    <t>differential_mutation</t>
  </si>
  <si>
    <t>Exp</t>
  </si>
  <si>
    <t>random_flight</t>
  </si>
  <si>
    <t>spiral_dynamic</t>
  </si>
  <si>
    <t>central_force_dynamic</t>
  </si>
  <si>
    <t>genetic_mutation</t>
  </si>
  <si>
    <t>local_random_walk</t>
  </si>
  <si>
    <t>random_sample</t>
  </si>
  <si>
    <t>gravitational_search</t>
  </si>
  <si>
    <t>Operador</t>
  </si>
  <si>
    <t>Frecuencia</t>
  </si>
  <si>
    <t>Total</t>
  </si>
  <si>
    <t xml:space="preserve">Mayor </t>
  </si>
  <si>
    <t>Segundo</t>
  </si>
  <si>
    <t>Tercero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</si>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</sst>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6" borderId="0" xfId="0" applyFill="1" applyAlignment="1">
      <alignment horizontal="center"/>
    </xf>
    <xf numFmtId="0" fontId="0" fillId="6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892799330410798"/>
          <c:y val="0.20682144729456309"/>
          <c:w val="0.51991655288056682"/>
          <c:h val="0.62368938624633352"/>
        </c:manualLayout>
      </c:layout>
      <c:doughnutChart>
        <c:varyColors val="1"/>
        <c:ser>
          <c:idx val="0"/>
          <c:order val="0"/>
          <c:explosion val="9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C57-428F-B02D-47C027C4D11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C57-428F-B02D-47C027C4D11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C57-428F-B02D-47C027C4D11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EC57-428F-B02D-47C027C4D11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C57-428F-B02D-47C027C4D11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EC57-428F-B02D-47C027C4D11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EC57-428F-B02D-47C027C4D11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EC57-428F-B02D-47C027C4D11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EC57-428F-B02D-47C027C4D11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EC57-428F-B02D-47C027C4D11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EC57-428F-B02D-47C027C4D11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EC57-428F-B02D-47C027C4D111}"/>
              </c:ext>
            </c:extLst>
          </c:dPt>
          <c:dLbls>
            <c:dLbl>
              <c:idx val="0"/>
              <c:layout>
                <c:manualLayout>
                  <c:x val="0.21744515993749947"/>
                  <c:y val="0.10525784156674639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57-428F-B02D-47C027C4D111}"/>
                </c:ext>
              </c:extLst>
            </c:dLbl>
            <c:dLbl>
              <c:idx val="1"/>
              <c:layout>
                <c:manualLayout>
                  <c:x val="0.19184192541969988"/>
                  <c:y val="0.16239322357432592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57-428F-B02D-47C027C4D111}"/>
                </c:ext>
              </c:extLst>
            </c:dLbl>
            <c:dLbl>
              <c:idx val="2"/>
              <c:layout>
                <c:manualLayout>
                  <c:x val="-0.2132628138463824"/>
                  <c:y val="0.15278453829634922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96404694696184"/>
                      <c:h val="0.151727272727272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C57-428F-B02D-47C027C4D111}"/>
                </c:ext>
              </c:extLst>
            </c:dLbl>
            <c:dLbl>
              <c:idx val="3"/>
              <c:layout>
                <c:manualLayout>
                  <c:x val="-0.25393923636903876"/>
                  <c:y val="2.7790742066332617E-2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C57-428F-B02D-47C027C4D111}"/>
                </c:ext>
              </c:extLst>
            </c:dLbl>
            <c:dLbl>
              <c:idx val="4"/>
              <c:layout>
                <c:manualLayout>
                  <c:x val="-0.16968511178069368"/>
                  <c:y val="-1.0229777997707563E-2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C57-428F-B02D-47C027C4D111}"/>
                </c:ext>
              </c:extLst>
            </c:dLbl>
            <c:dLbl>
              <c:idx val="5"/>
              <c:layout>
                <c:manualLayout>
                  <c:x val="-0.28674546443855592"/>
                  <c:y val="-3.00887073094608E-2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148967463972663"/>
                      <c:h val="0.1607105702696253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EC57-428F-B02D-47C027C4D111}"/>
                </c:ext>
              </c:extLst>
            </c:dLbl>
            <c:dLbl>
              <c:idx val="6"/>
              <c:layout>
                <c:manualLayout>
                  <c:x val="-0.30244391620858713"/>
                  <c:y val="-0.1150539250775471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/>
                        </a:solidFill>
                        <a:latin typeface="CMU Serif" panose="02000603000000000000" pitchFamily="2" charset="0"/>
                        <a:ea typeface="CMU Serif" panose="02000603000000000000" pitchFamily="2" charset="0"/>
                        <a:cs typeface="CMU Serif" panose="02000603000000000000" pitchFamily="2" charset="0"/>
                      </a:defRPr>
                    </a:pPr>
                    <a:fld id="{9ABDF3A0-4C94-48C0-9F2C-1D67C25D6280}" type="CATEGORYNAME">
                      <a:rPr lang="en-US">
                        <a:latin typeface="CMU Serif" panose="02000603000000000000" pitchFamily="2" charset="0"/>
                        <a:ea typeface="CMU Serif" panose="02000603000000000000" pitchFamily="2" charset="0"/>
                        <a:cs typeface="CMU Serif" panose="02000603000000000000" pitchFamily="2" charset="0"/>
                      </a:rPr>
                      <a:pPr>
                        <a:defRPr sz="1200">
                          <a:solidFill>
                            <a:schemeClr val="tx1"/>
                          </a:solidFill>
                          <a:latin typeface="CMU Serif" panose="02000603000000000000" pitchFamily="2" charset="0"/>
                          <a:ea typeface="CMU Serif" panose="02000603000000000000" pitchFamily="2" charset="0"/>
                          <a:cs typeface="CMU Serif" panose="02000603000000000000" pitchFamily="2" charset="0"/>
                        </a:defRPr>
                      </a:pPr>
                      <a:t>[NOMBRE DE CATEGORÍA]</a:t>
                    </a:fld>
                    <a:r>
                      <a:rPr lang="en-US" baseline="0"/>
                      <a:t>
</a:t>
                    </a:r>
                    <a:fld id="{69B31ED6-3472-407A-8605-35672A3A6EC4}" type="PERCENTAGE">
                      <a:rPr lang="en-US" baseline="0"/>
                      <a:pPr>
                        <a:defRPr sz="1200">
                          <a:solidFill>
                            <a:schemeClr val="tx1"/>
                          </a:solidFill>
                          <a:latin typeface="CMU Serif" panose="02000603000000000000" pitchFamily="2" charset="0"/>
                          <a:ea typeface="CMU Serif" panose="02000603000000000000" pitchFamily="2" charset="0"/>
                          <a:cs typeface="CMU Serif" panose="02000603000000000000" pitchFamily="2" charset="0"/>
                        </a:defRPr>
                      </a:pPr>
                      <a:t>[PORCENTAJE]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CMU Serif" panose="02000603000000000000" pitchFamily="2" charset="0"/>
                      <a:ea typeface="CMU Serif" panose="02000603000000000000" pitchFamily="2" charset="0"/>
                      <a:cs typeface="CMU Serif" panose="02000603000000000000" pitchFamily="2" charset="0"/>
                    </a:defRPr>
                  </a:pPr>
                  <a:endParaRPr lang="es-MX"/>
                </a:p>
              </c:txPr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8578517307978"/>
                      <c:h val="0.1337809591982820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EC57-428F-B02D-47C027C4D111}"/>
                </c:ext>
              </c:extLst>
            </c:dLbl>
            <c:dLbl>
              <c:idx val="7"/>
              <c:layout>
                <c:manualLayout>
                  <c:x val="0.12432776443203714"/>
                  <c:y val="-0.13326025336242936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707101470806715"/>
                      <c:h val="0.1557871629682653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EC57-428F-B02D-47C027C4D111}"/>
                </c:ext>
              </c:extLst>
            </c:dLbl>
            <c:dLbl>
              <c:idx val="8"/>
              <c:layout>
                <c:manualLayout>
                  <c:x val="0.15748700044569902"/>
                  <c:y val="-8.954951085659747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CMU Serif" panose="02000603000000000000" pitchFamily="2" charset="0"/>
                      <a:ea typeface="CMU Serif" panose="02000603000000000000" pitchFamily="2" charset="0"/>
                      <a:cs typeface="CMU Serif" panose="02000603000000000000" pitchFamily="2" charset="0"/>
                    </a:defRPr>
                  </a:pPr>
                  <a:endParaRPr lang="es-MX"/>
                </a:p>
              </c:txPr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88811469321052"/>
                      <c:h val="0.1345750417561441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EC57-428F-B02D-47C027C4D111}"/>
                </c:ext>
              </c:extLst>
            </c:dLbl>
            <c:dLbl>
              <c:idx val="9"/>
              <c:layout>
                <c:manualLayout>
                  <c:x val="0.17717753772685141"/>
                  <c:y val="-8.5521996272981474E-2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C57-428F-B02D-47C027C4D111}"/>
                </c:ext>
              </c:extLst>
            </c:dLbl>
            <c:dLbl>
              <c:idx val="10"/>
              <c:layout>
                <c:manualLayout>
                  <c:x val="0.18916716615914164"/>
                  <c:y val="-6.2496886295552487E-2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571891249442872"/>
                      <c:h val="0.1493140062037699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5-EC57-428F-B02D-47C027C4D111}"/>
                </c:ext>
              </c:extLst>
            </c:dLbl>
            <c:dLbl>
              <c:idx val="11"/>
              <c:layout>
                <c:manualLayout>
                  <c:x val="0.20395981653915296"/>
                  <c:y val="3.7629678360111773E-2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302891434040071"/>
                      <c:h val="0.1511166762596561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7-EC57-428F-B02D-47C027C4D1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es-MX"/>
              </a:p>
            </c:txPr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Hoja1!$H$5:$H$16</c:f>
              <c:strCache>
                <c:ptCount val="12"/>
                <c:pt idx="0">
                  <c:v>random_search</c:v>
                </c:pt>
                <c:pt idx="1">
                  <c:v>genetic_crossover</c:v>
                </c:pt>
                <c:pt idx="2">
                  <c:v>differential_mutation</c:v>
                </c:pt>
                <c:pt idx="3">
                  <c:v>random_flight</c:v>
                </c:pt>
                <c:pt idx="4">
                  <c:v>swarm_dynamic</c:v>
                </c:pt>
                <c:pt idx="5">
                  <c:v>spiral_dynamic</c:v>
                </c:pt>
                <c:pt idx="6">
                  <c:v>local_random_walk</c:v>
                </c:pt>
                <c:pt idx="7">
                  <c:v>firefly_dynamic</c:v>
                </c:pt>
                <c:pt idx="8">
                  <c:v>genetic_mutation</c:v>
                </c:pt>
                <c:pt idx="9">
                  <c:v>random_sample</c:v>
                </c:pt>
                <c:pt idx="10">
                  <c:v>gravitational_search</c:v>
                </c:pt>
                <c:pt idx="11">
                  <c:v>central_force_dynamic</c:v>
                </c:pt>
              </c:strCache>
            </c:strRef>
          </c:cat>
          <c:val>
            <c:numRef>
              <c:f>Hoja1!$I$5:$I$16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7</c:v>
                </c:pt>
                <c:pt idx="4">
                  <c:v>12</c:v>
                </c:pt>
                <c:pt idx="5">
                  <c:v>12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B-432E-BF1F-BB32ED5F401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120"/>
        <c:holeSize val="59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120862708046183"/>
          <c:y val="0.32076242442434366"/>
          <c:w val="0.38504020395806599"/>
          <c:h val="0.61863150050858984"/>
        </c:manualLayout>
      </c:layout>
      <c:doughnutChart>
        <c:varyColors val="1"/>
        <c:ser>
          <c:idx val="0"/>
          <c:order val="0"/>
          <c:explosion val="1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98B-4C86-8ED4-F971609B188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8B-4C86-8ED4-F971609B188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98B-4C86-8ED4-F971609B188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98B-4C86-8ED4-F971609B188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98B-4C86-8ED4-F971609B188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598B-4C86-8ED4-F971609B188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598B-4C86-8ED4-F971609B188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598B-4C86-8ED4-F971609B188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598B-4C86-8ED4-F971609B188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598B-4C86-8ED4-F971609B188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598B-4C86-8ED4-F971609B188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598B-4C86-8ED4-F971609B1889}"/>
              </c:ext>
            </c:extLst>
          </c:dPt>
          <c:dLbls>
            <c:dLbl>
              <c:idx val="0"/>
              <c:layout>
                <c:manualLayout>
                  <c:x val="0.29650150604705244"/>
                  <c:y val="-0.15129475399835357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8B-4C86-8ED4-F971609B1889}"/>
                </c:ext>
              </c:extLst>
            </c:dLbl>
            <c:dLbl>
              <c:idx val="1"/>
              <c:layout>
                <c:manualLayout>
                  <c:x val="0.26464597233951775"/>
                  <c:y val="-6.3039480832647307E-2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8B-4C86-8ED4-F971609B1889}"/>
                </c:ext>
              </c:extLst>
            </c:dLbl>
            <c:dLbl>
              <c:idx val="2"/>
              <c:layout>
                <c:manualLayout>
                  <c:x val="0.20019236535427645"/>
                  <c:y val="-2.765450433178347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CMU Serif" panose="02000603000000000000" pitchFamily="2" charset="0"/>
                      <a:ea typeface="CMU Serif" panose="02000603000000000000" pitchFamily="2" charset="0"/>
                      <a:cs typeface="CMU Serif" panose="02000603000000000000" pitchFamily="2" charset="0"/>
                    </a:defRPr>
                  </a:pPr>
                  <a:endParaRPr lang="es-MX"/>
                </a:p>
              </c:txPr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834954149681419"/>
                      <c:h val="0.1668788276971671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598B-4C86-8ED4-F971609B1889}"/>
                </c:ext>
              </c:extLst>
            </c:dLbl>
            <c:dLbl>
              <c:idx val="3"/>
              <c:layout>
                <c:manualLayout>
                  <c:x val="0.17888107389615551"/>
                  <c:y val="6.0880433332330265E-2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8B-4C86-8ED4-F971609B1889}"/>
                </c:ext>
              </c:extLst>
            </c:dLbl>
            <c:dLbl>
              <c:idx val="4"/>
              <c:layout>
                <c:manualLayout>
                  <c:x val="0.20713536904282606"/>
                  <c:y val="6.376307892223298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CMU Serif" panose="02000603000000000000" pitchFamily="2" charset="0"/>
                      <a:ea typeface="CMU Serif" panose="02000603000000000000" pitchFamily="2" charset="0"/>
                      <a:cs typeface="CMU Serif" panose="02000603000000000000" pitchFamily="2" charset="0"/>
                    </a:defRPr>
                  </a:pPr>
                  <a:endParaRPr lang="es-MX"/>
                </a:p>
              </c:txPr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40857551769562"/>
                      <c:h val="0.1060188752132844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598B-4C86-8ED4-F971609B1889}"/>
                </c:ext>
              </c:extLst>
            </c:dLbl>
            <c:dLbl>
              <c:idx val="5"/>
              <c:layout>
                <c:manualLayout>
                  <c:x val="-0.15437681719805207"/>
                  <c:y val="9.8085142590976435E-2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8B-4C86-8ED4-F971609B1889}"/>
                </c:ext>
              </c:extLst>
            </c:dLbl>
            <c:dLbl>
              <c:idx val="6"/>
              <c:layout>
                <c:manualLayout>
                  <c:x val="-0.17964767720282687"/>
                  <c:y val="3.7067534494758886E-2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98B-4C86-8ED4-F971609B1889}"/>
                </c:ext>
              </c:extLst>
            </c:dLbl>
            <c:dLbl>
              <c:idx val="7"/>
              <c:layout>
                <c:manualLayout>
                  <c:x val="-0.21148350506572447"/>
                  <c:y val="-4.7351448147367962E-2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8B-4C86-8ED4-F971609B1889}"/>
                </c:ext>
              </c:extLst>
            </c:dLbl>
            <c:dLbl>
              <c:idx val="8"/>
              <c:layout>
                <c:manualLayout>
                  <c:x val="-0.22298873595274191"/>
                  <c:y val="-0.101467388887217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8B-4C86-8ED4-F971609B1889}"/>
                </c:ext>
              </c:extLst>
            </c:dLbl>
            <c:dLbl>
              <c:idx val="9"/>
              <c:layout>
                <c:manualLayout>
                  <c:x val="-0.17643064822634524"/>
                  <c:y val="-0.17335857228978008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98B-4C86-8ED4-F971609B1889}"/>
                </c:ext>
              </c:extLst>
            </c:dLbl>
            <c:dLbl>
              <c:idx val="10"/>
              <c:layout>
                <c:manualLayout>
                  <c:x val="-0.19911544312271953"/>
                  <c:y val="-0.2676743659447306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4999858172691"/>
                      <c:h val="0.15172730893040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5-598B-4C86-8ED4-F971609B1889}"/>
                </c:ext>
              </c:extLst>
            </c:dLbl>
            <c:dLbl>
              <c:idx val="11"/>
              <c:layout>
                <c:manualLayout>
                  <c:x val="0.18586844498504873"/>
                  <c:y val="-0.23324607908079503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42662441648458"/>
                      <c:h val="0.15172730893040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7-598B-4C86-8ED4-F971609B18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es-MX"/>
              </a:p>
            </c:txPr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Hoja1!$H$5:$H$16</c:f>
              <c:strCache>
                <c:ptCount val="12"/>
                <c:pt idx="0">
                  <c:v>random_search</c:v>
                </c:pt>
                <c:pt idx="1">
                  <c:v>genetic_crossover</c:v>
                </c:pt>
                <c:pt idx="2">
                  <c:v>differential_mutation</c:v>
                </c:pt>
                <c:pt idx="3">
                  <c:v>random_flight</c:v>
                </c:pt>
                <c:pt idx="4">
                  <c:v>swarm_dynamic</c:v>
                </c:pt>
                <c:pt idx="5">
                  <c:v>spiral_dynamic</c:v>
                </c:pt>
                <c:pt idx="6">
                  <c:v>local_random_walk</c:v>
                </c:pt>
                <c:pt idx="7">
                  <c:v>firefly_dynamic</c:v>
                </c:pt>
                <c:pt idx="8">
                  <c:v>genetic_mutation</c:v>
                </c:pt>
                <c:pt idx="9">
                  <c:v>random_sample</c:v>
                </c:pt>
                <c:pt idx="10">
                  <c:v>gravitational_search</c:v>
                </c:pt>
                <c:pt idx="11">
                  <c:v>central_force_dynamic</c:v>
                </c:pt>
              </c:strCache>
            </c:strRef>
          </c:cat>
          <c:val>
            <c:numRef>
              <c:f>Hoja1!$J$5:$J$16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4</c:v>
                </c:pt>
                <c:pt idx="4">
                  <c:v>17</c:v>
                </c:pt>
                <c:pt idx="5">
                  <c:v>7</c:v>
                </c:pt>
                <c:pt idx="6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7-4A9A-A9BB-38521328633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9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436530660940113"/>
          <c:y val="0.31596356534762454"/>
          <c:w val="0.4098814737494989"/>
          <c:h val="0.58410214123645221"/>
        </c:manualLayout>
      </c:layout>
      <c:doughnutChart>
        <c:varyColors val="1"/>
        <c:ser>
          <c:idx val="0"/>
          <c:order val="0"/>
          <c:explosion val="1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BED-466E-85FD-54F3327FE76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BED-466E-85FD-54F3327FE76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BED-466E-85FD-54F3327FE76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BED-466E-85FD-54F3327FE76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BED-466E-85FD-54F3327FE76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BED-466E-85FD-54F3327FE76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BED-466E-85FD-54F3327FE76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DBED-466E-85FD-54F3327FE76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DBED-466E-85FD-54F3327FE76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DB-4C33-AB7D-A9C532C672C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DBED-466E-85FD-54F3327FE760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DBED-466E-85FD-54F3327FE760}"/>
              </c:ext>
            </c:extLst>
          </c:dPt>
          <c:dLbls>
            <c:dLbl>
              <c:idx val="0"/>
              <c:layout>
                <c:manualLayout>
                  <c:x val="0.21402146387424473"/>
                  <c:y val="-6.8881486690279825E-2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BED-466E-85FD-54F3327FE760}"/>
                </c:ext>
              </c:extLst>
            </c:dLbl>
            <c:dLbl>
              <c:idx val="1"/>
              <c:layout>
                <c:manualLayout>
                  <c:x val="0.20440252167764955"/>
                  <c:y val="6.8881486690279816E-3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ED-466E-85FD-54F3327FE760}"/>
                </c:ext>
              </c:extLst>
            </c:dLbl>
            <c:dLbl>
              <c:idx val="2"/>
              <c:layout>
                <c:manualLayout>
                  <c:x val="0.19235067967102262"/>
                  <c:y val="1.033235859701971E-2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802820683220224"/>
                      <c:h val="0.1238318282909282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BED-466E-85FD-54F3327FE760}"/>
                </c:ext>
              </c:extLst>
            </c:dLbl>
            <c:dLbl>
              <c:idx val="3"/>
              <c:layout>
                <c:manualLayout>
                  <c:x val="0.144284132948929"/>
                  <c:y val="0.12743075037701768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BED-466E-85FD-54F3327FE760}"/>
                </c:ext>
              </c:extLst>
            </c:dLbl>
            <c:dLbl>
              <c:idx val="4"/>
              <c:layout>
                <c:manualLayout>
                  <c:x val="-3.1261562138934725E-2"/>
                  <c:y val="0.13776297338055965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BED-466E-85FD-54F3327FE760}"/>
                </c:ext>
              </c:extLst>
            </c:dLbl>
            <c:dLbl>
              <c:idx val="5"/>
              <c:layout>
                <c:manualLayout>
                  <c:x val="-0.12898718542535123"/>
                  <c:y val="0.15842741938764357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BED-466E-85FD-54F3327FE760}"/>
                </c:ext>
              </c:extLst>
            </c:dLbl>
            <c:dLbl>
              <c:idx val="6"/>
              <c:layout>
                <c:manualLayout>
                  <c:x val="-0.22364033939491579"/>
                  <c:y val="3.4440743345139913E-2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BED-466E-85FD-54F3327FE760}"/>
                </c:ext>
              </c:extLst>
            </c:dLbl>
            <c:dLbl>
              <c:idx val="7"/>
              <c:layout>
                <c:manualLayout>
                  <c:x val="-0.25900376583361862"/>
                  <c:y val="2.4108520341597935E-2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BED-466E-85FD-54F3327FE760}"/>
                </c:ext>
              </c:extLst>
            </c:dLbl>
            <c:dLbl>
              <c:idx val="8"/>
              <c:layout>
                <c:manualLayout>
                  <c:x val="-0.28987923824099993"/>
                  <c:y val="-6.5437412355765862E-2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BED-466E-85FD-54F3327FE760}"/>
                </c:ext>
              </c:extLst>
            </c:dLbl>
            <c:dLbl>
              <c:idx val="9"/>
              <c:layout>
                <c:manualLayout>
                  <c:x val="-0.23473108860113714"/>
                  <c:y val="-0.19286816273278354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DB-4C33-AB7D-A9C532C672C0}"/>
                </c:ext>
              </c:extLst>
            </c:dLbl>
            <c:dLbl>
              <c:idx val="10"/>
              <c:layout>
                <c:manualLayout>
                  <c:x val="-5.5308917630422817E-2"/>
                  <c:y val="-0.24108520341597936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BED-466E-85FD-54F3327FE760}"/>
                </c:ext>
              </c:extLst>
            </c:dLbl>
            <c:dLbl>
              <c:idx val="11"/>
              <c:layout>
                <c:manualLayout>
                  <c:x val="0.1563078106946732"/>
                  <c:y val="-0.17909186539472752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526646552726379"/>
                      <c:h val="0.1238318282909282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7-DBED-466E-85FD-54F3327FE7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es-MX"/>
              </a:p>
            </c:txPr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Hoja1!$H$5:$H$16</c:f>
              <c:strCache>
                <c:ptCount val="12"/>
                <c:pt idx="0">
                  <c:v>random_search</c:v>
                </c:pt>
                <c:pt idx="1">
                  <c:v>genetic_crossover</c:v>
                </c:pt>
                <c:pt idx="2">
                  <c:v>differential_mutation</c:v>
                </c:pt>
                <c:pt idx="3">
                  <c:v>random_flight</c:v>
                </c:pt>
                <c:pt idx="4">
                  <c:v>swarm_dynamic</c:v>
                </c:pt>
                <c:pt idx="5">
                  <c:v>spiral_dynamic</c:v>
                </c:pt>
                <c:pt idx="6">
                  <c:v>local_random_walk</c:v>
                </c:pt>
                <c:pt idx="7">
                  <c:v>firefly_dynamic</c:v>
                </c:pt>
                <c:pt idx="8">
                  <c:v>genetic_mutation</c:v>
                </c:pt>
                <c:pt idx="9">
                  <c:v>random_sample</c:v>
                </c:pt>
                <c:pt idx="10">
                  <c:v>gravitational_search</c:v>
                </c:pt>
                <c:pt idx="11">
                  <c:v>central_force_dynamic</c:v>
                </c:pt>
              </c:strCache>
            </c:strRef>
          </c:cat>
          <c:val>
            <c:numRef>
              <c:f>Hoja1!$K$5:$K$16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B-4C33-AB7D-A9C532C672C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20"/>
        <c:holeSize val="59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s-MX"/>
    </a:p>
  </c:txPr>
  <c:printSettings>
    <c:headerFooter/>
    <c:pageMargins b="0.75" l="0.7" r="0.7" t="0.75" header="0.3" footer="0.3"/>
    <c:pageSetup orientation="portrait"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Performance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</a:defRPr>
          </a:pPr>
          <a:r>
            <a:rPr lang="es-ES" sz="1400" b="0" i="0" u="none" strike="noStrike" baseline="0">
              <a:solidFill>
                <a:schemeClr val="tx1"/>
              </a:solidFill>
              <a:latin typeface="Calibri" panose="020F0502020204030204"/>
            </a:rPr>
            <a:t>Performance</a:t>
          </a:r>
        </a:p>
      </cx:txPr>
    </cx:title>
    <cx:plotArea>
      <cx:plotAreaRegion>
        <cx:plotSurface>
          <cx:spPr>
            <a:noFill/>
          </cx:spPr>
        </cx:plotSurface>
        <cx:series layoutId="boxWhisker" uniqueId="{BFA4D99D-D807-4105-92BC-AF155A66F5D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MX">
              <a:solidFill>
                <a:schemeClr val="tx1"/>
              </a:solidFill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MX">
              <a:solidFill>
                <a:schemeClr val="tx1"/>
              </a:solidFill>
            </a:endParaRPr>
          </a:p>
        </cx:txPr>
      </cx:axis>
    </cx:plotArea>
  </cx:chart>
  <cx:spPr>
    <a:noFill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347133</xdr:colOff>
      <xdr:row>22</xdr:row>
      <xdr:rowOff>0</xdr:rowOff>
    </xdr:from>
    <xdr:to>
      <xdr:col>14</xdr:col>
      <xdr:colOff>457200</xdr:colOff>
      <xdr:row>44</xdr:row>
      <xdr:rowOff>93134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10145F-DCAC-2B14-DB61-871995C99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581658</xdr:colOff>
      <xdr:row>20</xdr:row>
      <xdr:rowOff>160868</xdr:rowOff>
    </xdr:from>
    <xdr:to>
      <xdr:col>23</xdr:col>
      <xdr:colOff>152399</xdr:colOff>
      <xdr:row>43</xdr:row>
      <xdr:rowOff>67733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6CBF235-96D1-F550-D2AC-F850E2313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135466</xdr:colOff>
      <xdr:row>20</xdr:row>
      <xdr:rowOff>50800</xdr:rowOff>
    </xdr:from>
    <xdr:to>
      <xdr:col>32</xdr:col>
      <xdr:colOff>372533</xdr:colOff>
      <xdr:row>44</xdr:row>
      <xdr:rowOff>101600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0A1CB59-5E37-C759-3520-C9B520C25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606908</xdr:colOff>
      <xdr:row>51</xdr:row>
      <xdr:rowOff>178185</xdr:rowOff>
    </xdr:from>
    <xdr:to>
      <xdr:col>16</xdr:col>
      <xdr:colOff>740065</xdr:colOff>
      <xdr:row>67</xdr:row>
      <xdr:rowOff>33482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E9A978E8-8783-5CCC-8CD7-C7F408119B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98658" y="9404100"/>
              <a:ext cx="5004242" cy="27528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AA1D2-DE4A-41F7-8B56-B4BFBE868CDB}">
  <dimension ref="A2:W72"/>
  <sheetViews>
    <sheetView tabSelected="1" topLeftCell="A50" zoomScale="90" zoomScaleNormal="90" workbookViewId="0">
      <selection activeCell="F67" sqref="F67"/>
    </sheetView>
  </sheetViews>
  <sheetFormatPr baseColWidth="10" defaultRowHeight="14.4" x14ac:dyDescent="0.3"/>
  <cols>
    <col min="3" max="5" width="19.88671875" bestFit="1" customWidth="1"/>
    <col min="8" max="8" width="19.88671875" bestFit="1" customWidth="1"/>
    <col min="14" max="14" width="13.33203125" bestFit="1" customWidth="1"/>
  </cols>
  <sheetData>
    <row r="2" spans="1:19" x14ac:dyDescent="0.3">
      <c r="A2" t="s">
        <v>0</v>
      </c>
      <c r="B2" s="1" t="s">
        <v>11</v>
      </c>
      <c r="C2" s="1" t="s">
        <v>1</v>
      </c>
      <c r="D2" s="1" t="s">
        <v>2</v>
      </c>
      <c r="E2" s="1" t="s">
        <v>3</v>
      </c>
      <c r="F2" s="1" t="s">
        <v>4</v>
      </c>
      <c r="S2" s="1" t="s">
        <v>1</v>
      </c>
    </row>
    <row r="3" spans="1:19" x14ac:dyDescent="0.3">
      <c r="B3" s="1">
        <v>1</v>
      </c>
      <c r="C3" t="s">
        <v>5</v>
      </c>
      <c r="D3" t="s">
        <v>6</v>
      </c>
      <c r="E3" t="s">
        <v>7</v>
      </c>
      <c r="F3" s="3">
        <v>1.21007</v>
      </c>
      <c r="I3" s="17" t="s">
        <v>20</v>
      </c>
      <c r="J3" s="17"/>
      <c r="K3" s="17"/>
    </row>
    <row r="4" spans="1:19" x14ac:dyDescent="0.3">
      <c r="B4" s="1">
        <v>2</v>
      </c>
      <c r="C4" t="s">
        <v>6</v>
      </c>
      <c r="D4" t="s">
        <v>8</v>
      </c>
      <c r="E4" s="2" t="s">
        <v>9</v>
      </c>
      <c r="F4" s="3">
        <v>1.13916</v>
      </c>
      <c r="H4" s="1" t="s">
        <v>19</v>
      </c>
      <c r="I4" s="1" t="s">
        <v>1</v>
      </c>
      <c r="J4" s="1" t="s">
        <v>2</v>
      </c>
      <c r="K4" s="1" t="s">
        <v>3</v>
      </c>
      <c r="L4" s="1" t="s">
        <v>21</v>
      </c>
    </row>
    <row r="5" spans="1:19" x14ac:dyDescent="0.3">
      <c r="B5" s="1">
        <v>3</v>
      </c>
      <c r="C5" t="s">
        <v>8</v>
      </c>
      <c r="D5" t="s">
        <v>8</v>
      </c>
      <c r="E5" s="2" t="s">
        <v>9</v>
      </c>
      <c r="F5" s="3">
        <v>0.18883</v>
      </c>
      <c r="H5" s="2" t="s">
        <v>5</v>
      </c>
      <c r="I5" s="1">
        <f>COUNTIF(C3:C63,H5)</f>
        <v>3</v>
      </c>
      <c r="J5">
        <f>COUNTIF(D3:D63,H5)</f>
        <v>2</v>
      </c>
      <c r="K5">
        <f>COUNTIF(E3:E63,H5)</f>
        <v>2</v>
      </c>
      <c r="L5">
        <f t="shared" ref="L5:L15" si="0">SUM(I5:K5)</f>
        <v>7</v>
      </c>
      <c r="M5">
        <f>(L5/L21)*100</f>
        <v>3.8251366120218582</v>
      </c>
      <c r="N5">
        <f>L5/149*100</f>
        <v>4.6979865771812079</v>
      </c>
    </row>
    <row r="6" spans="1:19" x14ac:dyDescent="0.3">
      <c r="B6" s="1">
        <v>4</v>
      </c>
      <c r="C6" t="s">
        <v>12</v>
      </c>
      <c r="D6" t="s">
        <v>8</v>
      </c>
      <c r="E6" s="2" t="s">
        <v>9</v>
      </c>
      <c r="F6" s="3">
        <v>0.46113999999999999</v>
      </c>
      <c r="H6" s="2" t="s">
        <v>6</v>
      </c>
      <c r="I6" s="10">
        <f>COUNTIF(C3:C63,H6)</f>
        <v>4</v>
      </c>
      <c r="J6">
        <f>COUNTIF(D3:D63,H6)</f>
        <v>4</v>
      </c>
      <c r="K6">
        <f>COUNTIF(E3:E63,H6)</f>
        <v>1</v>
      </c>
      <c r="L6">
        <f t="shared" si="0"/>
        <v>9</v>
      </c>
      <c r="M6">
        <f>(L6/183)*100</f>
        <v>4.918032786885246</v>
      </c>
      <c r="N6">
        <f t="shared" ref="N6:N16" si="1">L6/149*100</f>
        <v>6.0402684563758395</v>
      </c>
    </row>
    <row r="7" spans="1:19" x14ac:dyDescent="0.3">
      <c r="B7" s="1">
        <v>5</v>
      </c>
      <c r="C7" t="s">
        <v>6</v>
      </c>
      <c r="D7" t="s">
        <v>13</v>
      </c>
      <c r="E7" t="s">
        <v>8</v>
      </c>
      <c r="F7" s="3">
        <v>1.9306300000000001</v>
      </c>
      <c r="H7" s="2" t="s">
        <v>10</v>
      </c>
      <c r="I7" s="1">
        <f>COUNTIF(C3:C63,H7)</f>
        <v>3</v>
      </c>
      <c r="J7" s="5">
        <f>COUNTIF(D3:D63,H7)</f>
        <v>10</v>
      </c>
      <c r="K7" s="4">
        <f>COUNTIF(E3:E63,H7)</f>
        <v>5</v>
      </c>
      <c r="L7" s="11">
        <f>SUM(I7:K7)</f>
        <v>18</v>
      </c>
      <c r="M7">
        <f>(L7/183)*100</f>
        <v>9.8360655737704921</v>
      </c>
      <c r="N7">
        <f t="shared" si="1"/>
        <v>12.080536912751679</v>
      </c>
    </row>
    <row r="8" spans="1:19" x14ac:dyDescent="0.3">
      <c r="B8" s="1">
        <v>6</v>
      </c>
      <c r="C8" t="s">
        <v>10</v>
      </c>
      <c r="D8" t="s">
        <v>12</v>
      </c>
      <c r="E8" s="2" t="s">
        <v>9</v>
      </c>
      <c r="F8" s="16">
        <v>3.8226599999999999</v>
      </c>
      <c r="H8" s="2" t="s">
        <v>12</v>
      </c>
      <c r="I8" s="1">
        <f>COUNTIF(C3:C63,H8)</f>
        <v>7</v>
      </c>
      <c r="J8">
        <f>COUNTIF(D3:D63,H8)</f>
        <v>4</v>
      </c>
      <c r="K8">
        <f>COUNTIF(E3:E63,H8)</f>
        <v>1</v>
      </c>
      <c r="L8">
        <f t="shared" si="0"/>
        <v>12</v>
      </c>
      <c r="M8">
        <f>(L8/183)*100</f>
        <v>6.557377049180328</v>
      </c>
      <c r="N8">
        <f t="shared" si="1"/>
        <v>8.0536912751677843</v>
      </c>
      <c r="Q8" s="4"/>
      <c r="R8" t="s">
        <v>22</v>
      </c>
    </row>
    <row r="9" spans="1:19" x14ac:dyDescent="0.3">
      <c r="B9" s="1">
        <v>7</v>
      </c>
      <c r="C9" t="s">
        <v>6</v>
      </c>
      <c r="D9" t="s">
        <v>10</v>
      </c>
      <c r="E9" t="s">
        <v>14</v>
      </c>
      <c r="F9" s="16">
        <v>8.3698999999999995</v>
      </c>
      <c r="H9" s="2" t="s">
        <v>8</v>
      </c>
      <c r="I9" s="12">
        <f>COUNTIF(C3:C63,H9)</f>
        <v>12</v>
      </c>
      <c r="J9" s="4">
        <f>COUNTIF(D3:D63,H9)</f>
        <v>17</v>
      </c>
      <c r="K9" s="4">
        <f>COUNTIF(E3:E63,H9)</f>
        <v>5</v>
      </c>
      <c r="L9" s="4">
        <f t="shared" si="0"/>
        <v>34</v>
      </c>
      <c r="M9">
        <f>(L9/183)*100</f>
        <v>18.579234972677597</v>
      </c>
      <c r="N9">
        <f t="shared" si="1"/>
        <v>22.818791946308725</v>
      </c>
      <c r="Q9" s="5"/>
      <c r="R9" t="s">
        <v>23</v>
      </c>
    </row>
    <row r="10" spans="1:19" x14ac:dyDescent="0.3">
      <c r="B10" s="1">
        <v>8</v>
      </c>
      <c r="C10" t="s">
        <v>8</v>
      </c>
      <c r="D10" t="s">
        <v>13</v>
      </c>
      <c r="E10" t="s">
        <v>18</v>
      </c>
      <c r="F10" s="3">
        <v>0.25230000000000002</v>
      </c>
      <c r="H10" s="2" t="s">
        <v>13</v>
      </c>
      <c r="I10" s="12">
        <f>COUNTIF(C3:C63,H10)</f>
        <v>12</v>
      </c>
      <c r="J10" s="11">
        <f>COUNTIF(D3:D63,H10)</f>
        <v>7</v>
      </c>
      <c r="K10" s="11">
        <f>COUNTIF(E3:E63,H10)</f>
        <v>3</v>
      </c>
      <c r="L10" s="5">
        <f t="shared" si="0"/>
        <v>22</v>
      </c>
      <c r="M10">
        <f t="shared" ref="M10:M17" si="2">(L10/183)*100</f>
        <v>12.021857923497267</v>
      </c>
      <c r="N10">
        <f t="shared" si="1"/>
        <v>14.76510067114094</v>
      </c>
      <c r="Q10" s="6"/>
      <c r="R10" t="s">
        <v>24</v>
      </c>
    </row>
    <row r="11" spans="1:19" x14ac:dyDescent="0.3">
      <c r="B11" s="1">
        <v>9</v>
      </c>
      <c r="C11" t="s">
        <v>8</v>
      </c>
      <c r="D11" t="s">
        <v>15</v>
      </c>
      <c r="E11" s="2" t="s">
        <v>9</v>
      </c>
      <c r="F11" s="3">
        <v>1.2830600000000001</v>
      </c>
      <c r="H11" s="2" t="s">
        <v>16</v>
      </c>
      <c r="I11" s="1">
        <f>COUNTIF(C3:C63,H11)</f>
        <v>3</v>
      </c>
      <c r="J11">
        <f>COUNTIF(D3:D63,H11)</f>
        <v>3</v>
      </c>
      <c r="K11" s="5">
        <f>COUNTIF(E3:E63,H11)</f>
        <v>4</v>
      </c>
      <c r="L11">
        <f t="shared" si="0"/>
        <v>10</v>
      </c>
      <c r="M11">
        <f t="shared" si="2"/>
        <v>5.4644808743169397</v>
      </c>
      <c r="N11">
        <f t="shared" si="1"/>
        <v>6.7114093959731544</v>
      </c>
    </row>
    <row r="12" spans="1:19" x14ac:dyDescent="0.3">
      <c r="B12" s="1">
        <v>10</v>
      </c>
      <c r="C12" t="s">
        <v>13</v>
      </c>
      <c r="D12" t="s">
        <v>10</v>
      </c>
      <c r="E12" t="s">
        <v>8</v>
      </c>
      <c r="F12" s="14">
        <v>0.14507</v>
      </c>
      <c r="H12" s="2" t="s">
        <v>7</v>
      </c>
      <c r="I12" s="10">
        <f>COUNTIF(C3:C63,H12)</f>
        <v>4</v>
      </c>
      <c r="J12">
        <f>COUNTIF(D3:D63,H12)</f>
        <v>5</v>
      </c>
      <c r="K12">
        <f>COUNTIF(E3:E63,H12)</f>
        <v>2</v>
      </c>
      <c r="L12">
        <f t="shared" si="0"/>
        <v>11</v>
      </c>
      <c r="M12">
        <f t="shared" si="2"/>
        <v>6.0109289617486334</v>
      </c>
      <c r="N12">
        <f t="shared" si="1"/>
        <v>7.3825503355704702</v>
      </c>
    </row>
    <row r="13" spans="1:19" x14ac:dyDescent="0.3">
      <c r="B13" s="1">
        <v>11</v>
      </c>
      <c r="C13" t="s">
        <v>13</v>
      </c>
      <c r="D13" t="s">
        <v>17</v>
      </c>
      <c r="E13" s="2" t="s">
        <v>9</v>
      </c>
      <c r="F13" s="3">
        <v>2.0602070000000001</v>
      </c>
      <c r="H13" s="2" t="s">
        <v>15</v>
      </c>
      <c r="I13" s="13">
        <f>COUNTIF(C3:C63,H13)</f>
        <v>5</v>
      </c>
      <c r="J13">
        <f>COUNTIF(D3:D63,H13)</f>
        <v>2</v>
      </c>
      <c r="K13">
        <f>COUNTIF(E3:E63,H13)</f>
        <v>1</v>
      </c>
      <c r="L13">
        <f t="shared" si="0"/>
        <v>8</v>
      </c>
      <c r="M13">
        <f t="shared" si="2"/>
        <v>4.3715846994535523</v>
      </c>
      <c r="N13">
        <f t="shared" si="1"/>
        <v>5.3691275167785237</v>
      </c>
    </row>
    <row r="14" spans="1:19" x14ac:dyDescent="0.3">
      <c r="B14" s="1">
        <v>12</v>
      </c>
      <c r="C14" t="s">
        <v>16</v>
      </c>
      <c r="D14" t="s">
        <v>13</v>
      </c>
      <c r="E14" s="2" t="s">
        <v>9</v>
      </c>
      <c r="F14" s="3">
        <v>0.99840070000000003</v>
      </c>
      <c r="H14" s="2" t="s">
        <v>17</v>
      </c>
      <c r="I14" s="13">
        <f>COUNTIF(C3:C63,H14)</f>
        <v>5</v>
      </c>
      <c r="J14">
        <f>COUNTIF(D3:D63,H14)</f>
        <v>3</v>
      </c>
      <c r="K14">
        <f>COUNTIF(E3:E63,H14)</f>
        <v>0</v>
      </c>
      <c r="L14">
        <f t="shared" si="0"/>
        <v>8</v>
      </c>
      <c r="M14">
        <f t="shared" si="2"/>
        <v>4.3715846994535523</v>
      </c>
      <c r="N14">
        <f t="shared" si="1"/>
        <v>5.3691275167785237</v>
      </c>
    </row>
    <row r="15" spans="1:19" x14ac:dyDescent="0.3">
      <c r="B15" s="1">
        <v>13</v>
      </c>
      <c r="C15" t="s">
        <v>16</v>
      </c>
      <c r="D15" t="s">
        <v>8</v>
      </c>
      <c r="E15" s="2" t="s">
        <v>9</v>
      </c>
      <c r="F15" s="3">
        <v>1.5691725999999999</v>
      </c>
      <c r="H15" s="2" t="s">
        <v>18</v>
      </c>
      <c r="I15" s="1">
        <f>COUNTIF(C3:C63,H15)</f>
        <v>2</v>
      </c>
      <c r="J15">
        <f>COUNTIF(D3:D63,H15)</f>
        <v>3</v>
      </c>
      <c r="K15">
        <f>COUNTIF(E3:E63,H15)</f>
        <v>2</v>
      </c>
      <c r="L15">
        <f t="shared" si="0"/>
        <v>7</v>
      </c>
      <c r="M15">
        <f t="shared" si="2"/>
        <v>3.8251366120218582</v>
      </c>
      <c r="N15">
        <f t="shared" si="1"/>
        <v>4.6979865771812079</v>
      </c>
    </row>
    <row r="16" spans="1:19" x14ac:dyDescent="0.3">
      <c r="B16" s="1">
        <v>14</v>
      </c>
      <c r="C16" t="s">
        <v>8</v>
      </c>
      <c r="D16" t="s">
        <v>13</v>
      </c>
      <c r="E16" t="s">
        <v>16</v>
      </c>
      <c r="F16" s="3">
        <v>0.18329999999999999</v>
      </c>
      <c r="H16" t="s">
        <v>14</v>
      </c>
      <c r="I16" s="1">
        <f>COUNTIF(C3:C63,H16)</f>
        <v>1</v>
      </c>
      <c r="J16">
        <f>COUNTIF(D3:D63,H16)</f>
        <v>1</v>
      </c>
      <c r="K16">
        <f>COUNTIF(E3:E63,H16)</f>
        <v>1</v>
      </c>
      <c r="L16">
        <f>SUM(I16:K16)</f>
        <v>3</v>
      </c>
      <c r="M16">
        <f t="shared" si="2"/>
        <v>1.639344262295082</v>
      </c>
      <c r="N16">
        <f t="shared" si="1"/>
        <v>2.0134228187919461</v>
      </c>
    </row>
    <row r="17" spans="2:23" x14ac:dyDescent="0.3">
      <c r="B17" s="1">
        <v>15</v>
      </c>
      <c r="C17" t="s">
        <v>7</v>
      </c>
      <c r="D17" t="s">
        <v>7</v>
      </c>
      <c r="E17" s="2" t="s">
        <v>9</v>
      </c>
      <c r="F17" s="3">
        <v>1.3227100000000001</v>
      </c>
      <c r="H17" s="2"/>
      <c r="K17">
        <f>SUM(K5:K16)</f>
        <v>27</v>
      </c>
      <c r="M17">
        <f t="shared" si="2"/>
        <v>0</v>
      </c>
    </row>
    <row r="18" spans="2:23" x14ac:dyDescent="0.3">
      <c r="B18" s="1">
        <v>16</v>
      </c>
      <c r="C18" t="s">
        <v>13</v>
      </c>
      <c r="D18" t="s">
        <v>10</v>
      </c>
      <c r="E18" s="2" t="s">
        <v>9</v>
      </c>
      <c r="F18" s="3">
        <v>1.8873599999999999</v>
      </c>
      <c r="H18" t="s">
        <v>9</v>
      </c>
      <c r="K18" s="4">
        <f>COUNTIF(E3:E67,H18)</f>
        <v>34</v>
      </c>
    </row>
    <row r="19" spans="2:23" x14ac:dyDescent="0.3">
      <c r="B19" s="1">
        <v>17</v>
      </c>
      <c r="C19" t="s">
        <v>8</v>
      </c>
      <c r="D19" t="s">
        <v>17</v>
      </c>
      <c r="E19" s="2" t="s">
        <v>9</v>
      </c>
      <c r="F19" s="3">
        <v>0.71862000000000004</v>
      </c>
    </row>
    <row r="20" spans="2:23" x14ac:dyDescent="0.3">
      <c r="B20" s="1">
        <v>18</v>
      </c>
      <c r="C20" t="s">
        <v>15</v>
      </c>
      <c r="D20" t="s">
        <v>10</v>
      </c>
      <c r="E20" t="s">
        <v>10</v>
      </c>
      <c r="F20" s="3">
        <v>2.4554999999999998</v>
      </c>
      <c r="I20">
        <f>SUM(I5:I17)</f>
        <v>61</v>
      </c>
      <c r="J20">
        <f>SUM(J5:J16)</f>
        <v>61</v>
      </c>
      <c r="K20">
        <f>SUM(K17:K18)</f>
        <v>61</v>
      </c>
      <c r="L20">
        <f>SUM(L5:L16)</f>
        <v>149</v>
      </c>
      <c r="Q20" s="1" t="s">
        <v>2</v>
      </c>
    </row>
    <row r="21" spans="2:23" x14ac:dyDescent="0.3">
      <c r="B21" s="1">
        <v>19</v>
      </c>
      <c r="C21" t="s">
        <v>17</v>
      </c>
      <c r="D21" t="s">
        <v>16</v>
      </c>
      <c r="E21" s="2" t="s">
        <v>9</v>
      </c>
      <c r="F21" s="3">
        <v>1.25071</v>
      </c>
      <c r="J21" s="1" t="s">
        <v>1</v>
      </c>
      <c r="L21">
        <f>L20+K18</f>
        <v>183</v>
      </c>
      <c r="W21" s="1" t="s">
        <v>3</v>
      </c>
    </row>
    <row r="22" spans="2:23" x14ac:dyDescent="0.3">
      <c r="B22" s="1">
        <v>20</v>
      </c>
      <c r="C22" t="s">
        <v>18</v>
      </c>
      <c r="D22" t="s">
        <v>8</v>
      </c>
      <c r="E22" t="s">
        <v>10</v>
      </c>
      <c r="F22" s="15">
        <v>0.14885000000000001</v>
      </c>
    </row>
    <row r="23" spans="2:23" x14ac:dyDescent="0.3">
      <c r="B23" s="1">
        <v>21</v>
      </c>
      <c r="C23" t="s">
        <v>8</v>
      </c>
      <c r="D23" t="s">
        <v>10</v>
      </c>
      <c r="E23" s="2" t="s">
        <v>9</v>
      </c>
      <c r="F23" s="3">
        <v>0.86270100000000005</v>
      </c>
    </row>
    <row r="24" spans="2:23" x14ac:dyDescent="0.3">
      <c r="B24" s="1">
        <v>22</v>
      </c>
      <c r="C24" t="s">
        <v>8</v>
      </c>
      <c r="D24" t="s">
        <v>15</v>
      </c>
      <c r="E24" t="s">
        <v>13</v>
      </c>
      <c r="F24" s="3">
        <v>0.94486499999999995</v>
      </c>
    </row>
    <row r="25" spans="2:23" x14ac:dyDescent="0.3">
      <c r="B25" s="1">
        <v>23</v>
      </c>
      <c r="C25" t="s">
        <v>17</v>
      </c>
      <c r="D25" t="s">
        <v>8</v>
      </c>
      <c r="E25" t="s">
        <v>12</v>
      </c>
      <c r="F25" s="3">
        <v>1.6691072</v>
      </c>
    </row>
    <row r="26" spans="2:23" x14ac:dyDescent="0.3">
      <c r="B26" s="1">
        <v>24</v>
      </c>
      <c r="C26" t="s">
        <v>13</v>
      </c>
      <c r="D26" t="s">
        <v>12</v>
      </c>
      <c r="E26" t="s">
        <v>13</v>
      </c>
      <c r="F26" s="3">
        <v>0.25644</v>
      </c>
    </row>
    <row r="27" spans="2:23" x14ac:dyDescent="0.3">
      <c r="B27" s="1">
        <v>25</v>
      </c>
      <c r="C27" t="s">
        <v>13</v>
      </c>
      <c r="D27" t="s">
        <v>17</v>
      </c>
      <c r="E27" s="2" t="s">
        <v>9</v>
      </c>
      <c r="F27" s="3">
        <v>2.4488110000000001</v>
      </c>
    </row>
    <row r="28" spans="2:23" x14ac:dyDescent="0.3">
      <c r="B28" s="1">
        <v>26</v>
      </c>
      <c r="C28" t="s">
        <v>13</v>
      </c>
      <c r="D28" t="s">
        <v>8</v>
      </c>
      <c r="E28" t="s">
        <v>8</v>
      </c>
      <c r="F28" s="3">
        <v>0.189612</v>
      </c>
    </row>
    <row r="29" spans="2:23" x14ac:dyDescent="0.3">
      <c r="B29" s="1">
        <v>27</v>
      </c>
      <c r="C29" t="s">
        <v>7</v>
      </c>
      <c r="D29" t="s">
        <v>18</v>
      </c>
      <c r="E29" s="2" t="s">
        <v>9</v>
      </c>
      <c r="F29" s="3">
        <v>1.07647</v>
      </c>
    </row>
    <row r="30" spans="2:23" x14ac:dyDescent="0.3">
      <c r="B30" s="1">
        <v>28</v>
      </c>
      <c r="C30" t="s">
        <v>10</v>
      </c>
      <c r="D30" t="s">
        <v>8</v>
      </c>
      <c r="E30" s="2" t="s">
        <v>9</v>
      </c>
      <c r="F30" s="3">
        <v>0.80954999999999999</v>
      </c>
    </row>
    <row r="31" spans="2:23" x14ac:dyDescent="0.3">
      <c r="B31" s="1">
        <v>29</v>
      </c>
      <c r="C31" t="s">
        <v>13</v>
      </c>
      <c r="D31" t="s">
        <v>13</v>
      </c>
      <c r="E31" t="s">
        <v>16</v>
      </c>
      <c r="F31" s="3">
        <v>0.34421000000000002</v>
      </c>
    </row>
    <row r="32" spans="2:23" x14ac:dyDescent="0.3">
      <c r="B32" s="1">
        <v>30</v>
      </c>
      <c r="C32" t="s">
        <v>7</v>
      </c>
      <c r="D32" t="s">
        <v>6</v>
      </c>
      <c r="E32" t="s">
        <v>16</v>
      </c>
      <c r="F32" s="3">
        <v>1.0747899999999999</v>
      </c>
    </row>
    <row r="33" spans="2:6" x14ac:dyDescent="0.3">
      <c r="B33" s="1">
        <v>31</v>
      </c>
      <c r="C33" t="s">
        <v>18</v>
      </c>
      <c r="D33" t="s">
        <v>8</v>
      </c>
      <c r="E33" t="s">
        <v>18</v>
      </c>
      <c r="F33" s="3">
        <v>0.18876999999999999</v>
      </c>
    </row>
    <row r="34" spans="2:6" x14ac:dyDescent="0.3">
      <c r="B34" s="1">
        <v>32</v>
      </c>
      <c r="C34" t="s">
        <v>13</v>
      </c>
      <c r="D34" t="s">
        <v>13</v>
      </c>
      <c r="E34" s="2" t="s">
        <v>9</v>
      </c>
      <c r="F34" s="16">
        <v>3.9413556000000001</v>
      </c>
    </row>
    <row r="35" spans="2:6" x14ac:dyDescent="0.3">
      <c r="B35" s="1">
        <v>33</v>
      </c>
      <c r="C35" t="s">
        <v>8</v>
      </c>
      <c r="D35" t="s">
        <v>10</v>
      </c>
      <c r="E35" s="2" t="s">
        <v>9</v>
      </c>
      <c r="F35" s="3">
        <v>0.72138800000000003</v>
      </c>
    </row>
    <row r="36" spans="2:6" x14ac:dyDescent="0.3">
      <c r="B36" s="1">
        <v>34</v>
      </c>
      <c r="C36" t="s">
        <v>12</v>
      </c>
      <c r="D36" t="s">
        <v>10</v>
      </c>
      <c r="E36" s="2" t="s">
        <v>9</v>
      </c>
      <c r="F36" s="3">
        <v>0.96325000000000005</v>
      </c>
    </row>
    <row r="37" spans="2:6" x14ac:dyDescent="0.3">
      <c r="B37" s="1">
        <v>35</v>
      </c>
      <c r="C37" t="s">
        <v>14</v>
      </c>
      <c r="D37" t="s">
        <v>16</v>
      </c>
      <c r="E37" s="2" t="s">
        <v>9</v>
      </c>
      <c r="F37" s="16">
        <v>9.3253520000000005</v>
      </c>
    </row>
    <row r="38" spans="2:6" x14ac:dyDescent="0.3">
      <c r="B38" s="1">
        <v>36</v>
      </c>
      <c r="C38" t="s">
        <v>7</v>
      </c>
      <c r="D38" t="s">
        <v>7</v>
      </c>
      <c r="E38" s="2" t="s">
        <v>9</v>
      </c>
      <c r="F38" s="3">
        <v>1.2602800000000001</v>
      </c>
    </row>
    <row r="39" spans="2:6" x14ac:dyDescent="0.3">
      <c r="B39" s="1">
        <v>37</v>
      </c>
      <c r="C39" t="s">
        <v>8</v>
      </c>
      <c r="D39" t="s">
        <v>8</v>
      </c>
      <c r="E39" s="2" t="s">
        <v>9</v>
      </c>
      <c r="F39" s="3">
        <v>0.36496000000000001</v>
      </c>
    </row>
    <row r="40" spans="2:6" x14ac:dyDescent="0.3">
      <c r="B40" s="1">
        <v>38</v>
      </c>
      <c r="C40" t="s">
        <v>17</v>
      </c>
      <c r="D40" t="s">
        <v>12</v>
      </c>
      <c r="E40" t="s">
        <v>10</v>
      </c>
      <c r="F40" s="3">
        <v>1.02332</v>
      </c>
    </row>
    <row r="41" spans="2:6" x14ac:dyDescent="0.3">
      <c r="B41" s="1">
        <v>39</v>
      </c>
      <c r="C41" t="s">
        <v>13</v>
      </c>
      <c r="D41" t="s">
        <v>7</v>
      </c>
      <c r="E41" t="s">
        <v>6</v>
      </c>
      <c r="F41" s="3">
        <v>1.3651040000000001</v>
      </c>
    </row>
    <row r="42" spans="2:6" x14ac:dyDescent="0.3">
      <c r="B42" s="1">
        <v>40</v>
      </c>
      <c r="C42" t="s">
        <v>12</v>
      </c>
      <c r="D42" t="s">
        <v>8</v>
      </c>
      <c r="E42" s="2" t="s">
        <v>9</v>
      </c>
      <c r="F42" s="3">
        <v>1.1721999999999999</v>
      </c>
    </row>
    <row r="43" spans="2:6" x14ac:dyDescent="0.3">
      <c r="B43" s="1">
        <v>41</v>
      </c>
      <c r="C43" t="s">
        <v>17</v>
      </c>
      <c r="D43" t="s">
        <v>18</v>
      </c>
      <c r="E43" t="s">
        <v>15</v>
      </c>
      <c r="F43" s="3">
        <v>1.811844</v>
      </c>
    </row>
    <row r="44" spans="2:6" x14ac:dyDescent="0.3">
      <c r="B44" s="1">
        <v>42</v>
      </c>
      <c r="C44" t="s">
        <v>10</v>
      </c>
      <c r="D44" t="s">
        <v>8</v>
      </c>
      <c r="E44" s="2" t="s">
        <v>9</v>
      </c>
      <c r="F44" s="3">
        <v>1.1691085999999999</v>
      </c>
    </row>
    <row r="45" spans="2:6" x14ac:dyDescent="0.3">
      <c r="B45" s="1">
        <v>43</v>
      </c>
      <c r="C45" t="s">
        <v>6</v>
      </c>
      <c r="D45" t="s">
        <v>6</v>
      </c>
      <c r="E45" t="s">
        <v>7</v>
      </c>
      <c r="F45" s="3">
        <v>1.2400355000000001</v>
      </c>
    </row>
    <row r="46" spans="2:6" x14ac:dyDescent="0.3">
      <c r="B46" s="1">
        <v>44</v>
      </c>
      <c r="C46" t="s">
        <v>15</v>
      </c>
      <c r="D46" t="s">
        <v>16</v>
      </c>
      <c r="E46" s="2" t="s">
        <v>9</v>
      </c>
      <c r="F46" s="3">
        <v>2.4497399999999998</v>
      </c>
    </row>
    <row r="47" spans="2:6" x14ac:dyDescent="0.3">
      <c r="B47" s="1">
        <v>45</v>
      </c>
      <c r="C47" t="s">
        <v>17</v>
      </c>
      <c r="D47" t="s">
        <v>13</v>
      </c>
      <c r="E47" t="s">
        <v>5</v>
      </c>
      <c r="F47" s="3">
        <v>0.86284000000000005</v>
      </c>
    </row>
    <row r="48" spans="2:6" x14ac:dyDescent="0.3">
      <c r="B48" s="1">
        <v>46</v>
      </c>
      <c r="C48" t="s">
        <v>5</v>
      </c>
      <c r="D48" t="s">
        <v>12</v>
      </c>
      <c r="E48" t="s">
        <v>5</v>
      </c>
      <c r="F48" s="3">
        <v>1.0971</v>
      </c>
    </row>
    <row r="49" spans="2:6" x14ac:dyDescent="0.3">
      <c r="B49" s="1">
        <v>47</v>
      </c>
      <c r="C49" t="s">
        <v>5</v>
      </c>
      <c r="D49" t="s">
        <v>5</v>
      </c>
      <c r="E49" t="s">
        <v>16</v>
      </c>
      <c r="F49" s="3">
        <v>1.2199199999999999</v>
      </c>
    </row>
    <row r="50" spans="2:6" x14ac:dyDescent="0.3">
      <c r="B50" s="1">
        <v>48</v>
      </c>
      <c r="C50" t="s">
        <v>12</v>
      </c>
      <c r="D50" t="s">
        <v>18</v>
      </c>
      <c r="E50" s="2" t="s">
        <v>9</v>
      </c>
      <c r="F50" s="3">
        <v>1.06399</v>
      </c>
    </row>
    <row r="51" spans="2:6" x14ac:dyDescent="0.3">
      <c r="B51" s="1">
        <v>49</v>
      </c>
      <c r="C51" t="s">
        <v>8</v>
      </c>
      <c r="D51" t="s">
        <v>10</v>
      </c>
      <c r="E51" s="2" t="s">
        <v>9</v>
      </c>
      <c r="F51" s="3">
        <v>0.17605000000000001</v>
      </c>
    </row>
    <row r="52" spans="2:6" x14ac:dyDescent="0.3">
      <c r="B52" s="1">
        <v>50</v>
      </c>
      <c r="C52" t="s">
        <v>8</v>
      </c>
      <c r="D52" t="s">
        <v>14</v>
      </c>
      <c r="E52" t="s">
        <v>10</v>
      </c>
      <c r="F52" s="3">
        <v>0.241117</v>
      </c>
    </row>
    <row r="53" spans="2:6" x14ac:dyDescent="0.3">
      <c r="B53" s="1">
        <v>51</v>
      </c>
      <c r="C53" t="s">
        <v>13</v>
      </c>
      <c r="D53" t="s">
        <v>8</v>
      </c>
      <c r="E53" s="2" t="s">
        <v>9</v>
      </c>
      <c r="F53" s="3">
        <v>1.1777944</v>
      </c>
    </row>
    <row r="54" spans="2:6" x14ac:dyDescent="0.3">
      <c r="B54" s="1">
        <v>52</v>
      </c>
      <c r="C54" t="s">
        <v>12</v>
      </c>
      <c r="D54" t="s">
        <v>8</v>
      </c>
      <c r="E54" t="s">
        <v>13</v>
      </c>
      <c r="F54">
        <v>0.88205181918277198</v>
      </c>
    </row>
    <row r="55" spans="2:6" x14ac:dyDescent="0.3">
      <c r="B55" s="1">
        <v>53</v>
      </c>
      <c r="C55" t="s">
        <v>12</v>
      </c>
      <c r="D55" t="s">
        <v>10</v>
      </c>
      <c r="E55" s="2" t="s">
        <v>9</v>
      </c>
      <c r="F55">
        <v>0.88286638709072895</v>
      </c>
    </row>
    <row r="56" spans="2:6" x14ac:dyDescent="0.3">
      <c r="B56" s="1">
        <v>54</v>
      </c>
      <c r="C56" t="s">
        <v>15</v>
      </c>
      <c r="D56" t="s">
        <v>10</v>
      </c>
      <c r="E56" s="2" t="s">
        <v>9</v>
      </c>
      <c r="F56">
        <v>2.924473434433823</v>
      </c>
    </row>
    <row r="57" spans="2:6" x14ac:dyDescent="0.3">
      <c r="B57" s="1">
        <v>55</v>
      </c>
      <c r="C57" t="s">
        <v>15</v>
      </c>
      <c r="D57" t="s">
        <v>7</v>
      </c>
      <c r="E57" s="2" t="s">
        <v>9</v>
      </c>
      <c r="F57">
        <v>1.364924240219882</v>
      </c>
    </row>
    <row r="58" spans="2:6" x14ac:dyDescent="0.3">
      <c r="B58" s="1">
        <v>56</v>
      </c>
      <c r="C58" t="s">
        <v>13</v>
      </c>
      <c r="D58" t="s">
        <v>7</v>
      </c>
      <c r="E58" s="2" t="s">
        <v>9</v>
      </c>
      <c r="F58">
        <v>0.89845557426828404</v>
      </c>
    </row>
    <row r="59" spans="2:6" x14ac:dyDescent="0.3">
      <c r="B59" s="1">
        <v>57</v>
      </c>
      <c r="C59" t="s">
        <v>15</v>
      </c>
      <c r="D59" t="s">
        <v>6</v>
      </c>
      <c r="E59" s="2" t="s">
        <v>9</v>
      </c>
      <c r="F59">
        <v>2.8306800370430052</v>
      </c>
    </row>
    <row r="60" spans="2:6" x14ac:dyDescent="0.3">
      <c r="B60" s="1">
        <v>58</v>
      </c>
      <c r="C60" t="s">
        <v>13</v>
      </c>
      <c r="D60" t="s">
        <v>8</v>
      </c>
      <c r="E60" t="s">
        <v>8</v>
      </c>
      <c r="F60">
        <v>1.068303301799288</v>
      </c>
    </row>
    <row r="61" spans="2:6" x14ac:dyDescent="0.3">
      <c r="B61" s="1">
        <v>59</v>
      </c>
      <c r="C61" t="s">
        <v>16</v>
      </c>
      <c r="D61" t="s">
        <v>8</v>
      </c>
      <c r="E61" s="2" t="s">
        <v>9</v>
      </c>
      <c r="F61">
        <v>1.359593769330228</v>
      </c>
    </row>
    <row r="62" spans="2:6" x14ac:dyDescent="0.3">
      <c r="B62" s="1">
        <v>60</v>
      </c>
      <c r="C62" t="s">
        <v>8</v>
      </c>
      <c r="D62" t="s">
        <v>5</v>
      </c>
      <c r="E62" t="s">
        <v>8</v>
      </c>
      <c r="F62">
        <v>0.31535077939455142</v>
      </c>
    </row>
    <row r="63" spans="2:6" x14ac:dyDescent="0.3">
      <c r="B63" s="1">
        <v>61</v>
      </c>
      <c r="C63" t="s">
        <v>12</v>
      </c>
      <c r="D63" t="s">
        <v>8</v>
      </c>
      <c r="E63" t="s">
        <v>10</v>
      </c>
      <c r="F63" s="7">
        <v>0.14570924161255999</v>
      </c>
    </row>
    <row r="67" spans="5:6" x14ac:dyDescent="0.3">
      <c r="F67">
        <f>_xlfn.STDEV.S(F3:F63)</f>
        <v>1.6184211472221184</v>
      </c>
    </row>
    <row r="72" spans="5:6" x14ac:dyDescent="0.3">
      <c r="E72" s="8" t="s">
        <v>25</v>
      </c>
      <c r="F72" s="9">
        <f>MEDIAN(F3:F53)</f>
        <v>1.0971</v>
      </c>
    </row>
  </sheetData>
  <mergeCells count="1">
    <mergeCell ref="I3:K3"/>
  </mergeCells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cp:lastPrinted>2024-01-17T23:17:43Z</cp:lastPrinted>
  <dcterms:created xsi:type="dcterms:W3CDTF">2023-11-07T17:22:22Z</dcterms:created>
  <dcterms:modified xsi:type="dcterms:W3CDTF">2024-01-29T18:13:22Z</dcterms:modified>
</cp:coreProperties>
</file>