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PycharmProjects\SVV\B50\DSE-Group16\Design Parameters\"/>
    </mc:Choice>
  </mc:AlternateContent>
  <xr:revisionPtr revIDLastSave="0" documentId="13_ncr:1_{57C21520-6392-47A9-ACE1-631037434057}" xr6:coauthVersionLast="47" xr6:coauthVersionMax="47" xr10:uidLastSave="{00000000-0000-0000-0000-000000000000}"/>
  <bookViews>
    <workbookView xWindow="-108" yWindow="-108" windowWidth="23256" windowHeight="1245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tc={5FD7140E-9983-4F48-B7AE-BCB7D45CDC3E}</author>
    <author>tc={430EC32A-E0ED-4EB6-8906-260BC1B720BC}</author>
  </authors>
  <commentList>
    <comment ref="B7" authorId="0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1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<sst xmlns="http://schemas.openxmlformats.org/spreadsheetml/2006/main" count="1020" uniqueCount="235">
  <si>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</si>
  <si>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</si>
  <si>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</si>
  <si>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</si>
  <si>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</si>
  <si>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</si>
  <si>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</si>
  <si>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</si>
  <si>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</si>
  <si>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</si>
  <si>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</si>
  <si>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</si>
  <si>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</si>
  <si>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</si>
  <si>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</si>
  <si>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</si>
  <si>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</si>
  <si>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</si>
  <si>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</si>
  <si>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</si>
  <si>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</si>
  <si>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</si>
  <si>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</si>
  <si>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</si>
  <si>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</si>
  <si>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</si>
  <si>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</si>
  <si>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</si>
  <si>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</si>
  <si>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</si>
  <si>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</si>
  <si>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</si>
  <si>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</si>
  <si>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</si>
  <si>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</si>
  <si>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</si>
  <si>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</si>
  <si>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</si>
  <si>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</si>
  <si>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</si>
  <si>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</si>
  <si>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</si>
  <si>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</si>
  <si>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</si>
  <si>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</si>
  <si>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</si>
  <si>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</si>
  <si>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</si>
  <si>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</si>
  <si>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</si>
  <si>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</si>
  <si>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</si>
  <si>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</si>
  <si>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</si>
  <si>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</si>
  <si>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</si>
  <si>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</si>
  <si>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</si>
  <si>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</si>
  <si>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</si>
  <si>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</si>
  <si>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</si>
  <si>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</si>
  <si>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</si>
  <si>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</si>
  <si>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</si>
  <si>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</si>
  <si>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</si>
  <si>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</si>
  <si>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</si>
  <si>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</si>
  <si>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</si>
  <si>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</si>
  <si>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</si>
  <si>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</si>
  <si>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</si>
  <si>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</si>
  <si>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</si>
  <si>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</si>
  <si>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</si>
  <si>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</si>
  <si>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</si>
  <si>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</si>
  <si>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</si>
  <si>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</si>
  <si>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</si>
  <si>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</si>
  <si>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</si>
  <si>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</si>
  <si>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</si>
  <si>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</si>
  <si>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</si>
  <si>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</si>
  <si>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</si>
  <si>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</si>
  <si>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</si>
  <si>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</si>
  <si>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</si>
  <si>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</si>
  <si>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</si>
  <si>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</si>
  <si>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</si>
  <si>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</si>
  <si>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</si>
  <si>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</si>
  <si>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</si>
  <si>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</si>
  <si>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</si>
  <si>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</si>
  <si>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</si>
  <si>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</si>
  <si>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</si>
  <si>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</si>
  <si>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</si>
  <si>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</si>
  <si>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</si>
  <si>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</si>
  <si>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</si>
  <si>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</si>
  <si>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</si>
  <si>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</si>
  <si>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</si>
  <si>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</si>
  <si>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</si>
  <si>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</si>
  <si>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</si>
  <si>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</si>
  <si>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</si>
  <si>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</si>
  <si>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</si>
  <si>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</si>
  <si>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</si>
  <si>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</si>
  <si>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</si>
  <si>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</si>
  <si>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</si>
  <si>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</si>
  <si>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</si>
  <si>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</si>
  <si>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</si>
  <si>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</si>
  <si>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</si>
  <si>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</si>
  <si>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</si>
  <si>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</si>
  <si>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</si>
  <si>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</si>
  <si>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</si>
  <si>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</si>
  <si>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</si>
  <si>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</si>
  <si>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</si>
  <si>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</si>
  <si>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</si>
  <si>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</si>
  <si>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</si>
  <si>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</si>
  <si>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</si>
  <si>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</si>
  <si>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</si>
  <si>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</si>
  <si>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</si>
  <si>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</si>
  <si>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</si>
  <si>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</si>
  <si>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</si>
  <si>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</si>
  <si>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https://www.flyingtech.co.uk/electronics/beitian-bn-880-gps-compass-module-inav-betaflight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</si>
  <si>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</si>
  <si>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</si>
  <si>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</si>
  <si>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</si>
  <si>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</si>
  <si>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</si>
  <si>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</si>
  <si>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</si>
  <si>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</si>
  <si>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</si>
  <si>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</si>
  <si>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</si>
  <si>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</si>
  <si>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</si>
  <si>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</si>
  <si>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Rasberry Pi Camera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</si>
  <si>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</si>
  <si>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</si>
  <si>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</si>
  <si>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</si>
  <si>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</si>
  <si>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</si>
  <si>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GPS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</si>
  <si>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</si>
  <si>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</si>
  <si>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</si>
  <si>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</si>
  <si>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</si>
  <si>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</si>
  <si>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</si>
  <si>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</si>
  <si>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</si>
  <si>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</si>
  <si>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</si>
  <si>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</si>
  <si>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</si>
  <si>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</si>
  <si>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</si>
  <si>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</si>
  <si>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</si>
  <si>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</si>
  <si>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</si>
  <si>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</si>
  <si>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</si>
  <si>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</si>
  <si>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</si>
  <si>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</si>
  <si>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</si>
  <si>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</si>
  <si>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</si>
  <si>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lenght cg-nose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</si>
  <si>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</si>
  <si>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</si>
  <si>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</si>
  <si>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</si>
  <si>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</si>
  <si>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l_fus</t>
  </si>
  <si>
    <t>uses I2C, option 2 uses can butmore expensive</t>
  </si>
  <si>
    <t>https://www.team-blacksheep.com/products/prod:crossfire_tx</t>
  </si>
  <si>
    <t>lamba</t>
  </si>
  <si>
    <t>UART Port, 900mhz or 2.4ghz, Bidirectional MAVLink telemetry is not supported which i dont really know what it means</t>
  </si>
  <si>
    <t>C_l_alpha</t>
  </si>
  <si>
    <t>C_lcruise</t>
  </si>
  <si>
    <t>C_lmax</t>
  </si>
  <si>
    <t>x_bar_ac</t>
  </si>
  <si>
    <t>x loc AC</t>
  </si>
  <si>
    <t>Cm_ac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</si>
</sst>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10" xfId="0" applyFill="1" applyBorder="1"/>
    <xf numFmtId="0" fontId="3" fillId="0" borderId="10" xfId="1" applyBorder="1"/>
    <xf numFmtId="0" fontId="0" fillId="0" borderId="10" xfId="0" applyBorder="1"/>
  </cellXfs>
  <cellStyles count="2">
    <cellStyle name="Hyperlink" xfId="1" xr:uid="{00000000-000B-0000-0000-000008000000}"/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alignment wrapText="0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0CF8B4E9-73FC-4FEE-BE1B-E2FCB6EE19A4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4DC6FF8D-748E-49D7-B490-4C26CEFFA856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39" tableType="queryTable" totalsRowShown="0">
  <autoFilter ref="A1:F39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0" totalsRowShown="0" tableBorderDxfId="108">
  <autoFilter ref="O4:T10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8" dataDxfId="97" tableBorderDxfId="96">
  <autoFilter ref="U4:Z10" xr:uid="{1FC742DB-4F56-4CC1-AC97-E93CB17E5FA6}"/>
  <tableColumns count="6">
    <tableColumn id="1" xr3:uid="{DF0D9214-95FD-4FE5-B341-B45981372A2E}" name="ID" dataDxfId="95"/>
    <tableColumn id="6" xr3:uid="{E6C4CA99-5A2E-470E-B897-19DE787E6E5D}" name="Quantity" dataDxfId="94"/>
    <tableColumn id="2" xr3:uid="{7AFCDD4D-BE4A-4F82-8A26-ECA96579ABF9}" name="Components" dataDxfId="93"/>
    <tableColumn id="3" xr3:uid="{16204EFC-B744-494C-B616-F8A2020CD1B2}" name="Function" dataDxfId="92"/>
    <tableColumn id="4" xr3:uid="{87F2EB70-B0F8-4F44-B810-714CD67D7401}" name="Datasheet/Specifications" dataDxfId="91"/>
    <tableColumn id="5" xr3:uid="{949E999D-DBD5-4175-8859-BF918445FB96}" name="Comments" dataDxfId="9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9" dataDxfId="88">
  <autoFilter ref="A5:B10" xr:uid="{BC40127C-100A-44F2-A17A-BF935DA9704C}"/>
  <tableColumns count="2">
    <tableColumn id="1" xr3:uid="{62E70A6D-585C-4747-A007-B4423345ABBC}" name="Subsystem" dataDxfId="87"/>
    <tableColumn id="2" xr3:uid="{1DEAAF37-8D3C-4480-937A-72EB9128580C}" name="Mass [kg]" dataDxfId="8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5" dataDxfId="84">
  <autoFilter ref="D5:E10" xr:uid="{90C741D7-87E2-440A-8128-9BCAB063E512}"/>
  <tableColumns count="2">
    <tableColumn id="1" xr3:uid="{97AA4558-666A-47AF-8169-B90ED1434938}" name="Subsystem" dataDxfId="83"/>
    <tableColumn id="2" xr3:uid="{518E51A6-93C6-4F2D-83B9-13D14674E6B7}" name="Peak Power [W]" dataDxfId="8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1" dataDxfId="80">
  <autoFilter ref="G5:H10" xr:uid="{4A7FA996-90C8-40B4-BBAB-48DD2614BFAC}"/>
  <tableColumns count="2">
    <tableColumn id="1" xr3:uid="{8FCA2847-CD92-4418-A24E-27D5F85404FE}" name="Subsystem" dataDxfId="79"/>
    <tableColumn id="2" xr3:uid="{075FAEA8-AD8A-46C2-8FDA-472A477C5917}" name="Max. Energy [Wh]" dataDxfId="7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7" dataDxfId="76">
  <autoFilter ref="J5:K10" xr:uid="{454AB36B-42B1-4746-B2CE-AA4D7C2915B0}"/>
  <tableColumns count="2">
    <tableColumn id="1" xr3:uid="{0FA82B1F-595A-4432-B618-EF0422E7D05A}" name="Subsystem" dataDxfId="75"/>
    <tableColumn id="2" xr3:uid="{A7A4F680-DB9B-4523-B25C-E93D4BF40464}" name="Max. Data [Mb/s]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3" dataDxfId="72">
  <autoFilter ref="M5:N10" xr:uid="{62B8EC23-4E06-4FB4-8E8D-D7565F972540}"/>
  <tableColumns count="2">
    <tableColumn id="1" xr3:uid="{FD8EF809-0EA5-4E1F-9854-8B024B9DEA75}" name="Subsystem" dataDxfId="71"/>
    <tableColumn id="2" xr3:uid="{CB5771E8-9D50-4B93-8B0E-9F36A0F02743}" name="Price[EUR]" dataDxfId="7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13" totalsRowShown="0" tableBorderDxfId="69">
  <autoFilter ref="O4:T13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8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17:S23" totalsRowShown="0" tableBorderDxfId="67">
  <autoFilter ref="O17:S23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6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5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4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3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2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1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60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9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8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7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6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/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15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2" totalsRowShown="0">
  <autoFilter ref="A5:B12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2" totalsRowShown="0">
  <autoFilter ref="D5:E12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2" totalsRowShown="0">
  <autoFilter ref="G5:H12" xr:uid="{5D4A0CC2-3E30-4AEC-896E-3245F72B6818}"/>
  <tableColumns count="2">
    <tableColumn id="1" xr3:uid="{B12E2AD0-C5F2-44BC-A2D3-03A3D562DA46}" name="Subsystem"/>
    <tableColumn id="2" xr3:uid="{D7A75E25-DE98-48C6-83B4-134D1CF8901A}" name="Max. Energy [Wh]" dataDxfId="14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2" totalsRowShown="0">
  <autoFilter ref="J5:K12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2" totalsRowShown="0">
  <autoFilter ref="M5:N12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5" dataDxfId="54" tableBorderDxfId="53">
  <autoFilter ref="O4:T10" xr:uid="{F9D585EA-9223-4230-A0AA-91D0624E30FA}"/>
  <tableColumns count="6">
    <tableColumn id="1" xr3:uid="{9E485887-CDE2-4FEA-BCAF-25089D2607A2}" name="Parameter" dataDxfId="52"/>
    <tableColumn id="2" xr3:uid="{1FB0D9B5-6752-46A8-9AB8-801B353B4E58}" name="Symbol in code" dataDxfId="51"/>
    <tableColumn id="3" xr3:uid="{6305A04F-F2A6-4FC8-9C1F-F1292396D8F0}" name="Unit" dataDxfId="50"/>
    <tableColumn id="4" xr3:uid="{1F061A20-C0F0-4B0B-8F17-D2128E96DED1}" name="Value" dataDxfId="49"/>
    <tableColumn id="5" xr3:uid="{83C409BF-6A93-4772-A21E-2F60866A389F}" name="Comments" dataDxfId="48"/>
    <tableColumn id="6" xr3:uid="{5A921551-5DE6-466F-843B-2A29A9984238}" name="Identifier" dataDxfId="17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7" dataDxfId="46" tableBorderDxfId="45">
  <autoFilter ref="U4:Z10" xr:uid="{9C97F761-BCB5-44D3-8D12-958AB2FE1526}"/>
  <tableColumns count="6">
    <tableColumn id="1" xr3:uid="{2FE23671-F2DE-49D5-BBAB-1B77B512EABE}" name="ID" dataDxfId="44"/>
    <tableColumn id="6" xr3:uid="{9D06AFBF-39A2-4734-B742-7FDA6B9CB012}" name="Quantity" dataDxfId="43"/>
    <tableColumn id="2" xr3:uid="{06E6F8EB-FF23-453D-9545-8067134EB626}" name="Components" dataDxfId="42"/>
    <tableColumn id="3" xr3:uid="{D27ADD9C-3714-4DFE-995B-D6223D781385}" name="Function" dataDxfId="41"/>
    <tableColumn id="4" xr3:uid="{735C7826-161C-4A0F-B6F8-002447136A0F}" name="Datasheet/Specifications" dataDxfId="40"/>
    <tableColumn id="5" xr3:uid="{F28F7B2D-EC10-4C6D-B95C-D34A7315875D}" name="Comments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3">
  <autoFilter ref="O4:T52" xr:uid="{FD53C04D-B2AF-4AB2-AB06-0242D182B5C8}"/>
  <tableColumns count="6">
    <tableColumn id="1" xr3:uid="{721BC8F7-058B-4B90-8F0D-5C27C782E94F}" name="Parameter" dataDxfId="16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8" dataDxfId="37">
  <autoFilter ref="A5:B10" xr:uid="{4E1A0A82-8584-4ABC-9A7A-5E5AA895784D}"/>
  <tableColumns count="2">
    <tableColumn id="1" xr3:uid="{39E8F417-DFB0-48FC-BD23-4F3B8837E0DF}" name="Subsystem" dataDxfId="36"/>
    <tableColumn id="2" xr3:uid="{F867F530-28C3-4962-9119-98DA86103CEF}" name="Mass [kg]" dataDxfId="35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34" dataDxfId="33">
  <autoFilter ref="D5:E10" xr:uid="{988D6362-46CA-42A3-A807-52F6D109087D}"/>
  <tableColumns count="2">
    <tableColumn id="1" xr3:uid="{C47C069E-02CA-4F0D-A3BF-0DBF37CEA33E}" name="Subsystem" dataDxfId="32"/>
    <tableColumn id="2" xr3:uid="{1B79DEEF-2749-4FB0-8C4A-15F90DE7D117}" name="Peak Power [W]" dataDxfId="31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30" dataDxfId="29">
  <autoFilter ref="G5:H10" xr:uid="{E0D8FE74-99A9-4318-96E8-D6A91CAB9353}"/>
  <tableColumns count="2">
    <tableColumn id="1" xr3:uid="{66ACA7E6-8EB2-4E8A-B8F4-F077B0B8A2FE}" name="Subsystem" dataDxfId="28"/>
    <tableColumn id="2" xr3:uid="{A60F5B57-B418-45A2-8A4A-255718428E67}" name="Max. Energy [Wh]" dataDxfId="27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6" dataDxfId="25">
  <autoFilter ref="J5:K10" xr:uid="{B5D114E7-A679-4A43-B2AE-D2C21B8C1914}"/>
  <tableColumns count="2">
    <tableColumn id="1" xr3:uid="{F387A9D4-8D67-4E20-9F46-23C0318593EE}" name="Subsystem" dataDxfId="24"/>
    <tableColumn id="2" xr3:uid="{286D55A3-4460-461A-92AE-872777E545A2}" name="Max. Data [Mb/s]" dataDxfId="23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22" dataDxfId="21">
  <autoFilter ref="M5:N10" xr:uid="{0F0CD08C-E619-4F51-8B4F-D66F99C5B006}"/>
  <tableColumns count="2">
    <tableColumn id="1" xr3:uid="{A7DB9417-ADDE-40D5-A3FF-E8988E1BDA61}" name="Subsystem" dataDxfId="20"/>
    <tableColumn id="2" xr3:uid="{2AB9A67A-4600-4B6C-8757-F75C57F19105}" name="Price[EUR]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3-06-01T12:47:17.34" personId="{0CF8B4E9-73FC-4FEE-BE1B-E2FCB6EE19A4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4DC6FF8D-748E-49D7-B490-4C26CEFFA856}" id="{430EC32A-E0ED-4EB6-8906-260BC1B720BC}">
    <text xml:space="preserve">Raspberry pi?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39"/>
  <sheetViews>
    <sheetView tabSelected="1" workbookViewId="0">
      <selection activeCell="D32" sqref="D32:D34"/>
    </sheetView>
  </sheetViews>
  <sheetFormatPr defaultRowHeight="14.4" x14ac:dyDescent="0.3"/>
  <cols>
    <col min="1" max="1" width="23.21875" bestFit="1" customWidth="1"/>
    <col min="2" max="2" width="16.21875" bestFit="1" customWidth="1"/>
    <col min="3" max="3" width="6.77734375" bestFit="1" customWidth="1"/>
    <col min="4" max="4" width="12" bestFit="1" customWidth="1"/>
    <col min="5" max="5" width="71.4414062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198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199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199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199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199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199</v>
      </c>
    </row>
    <row r="7" spans="1:6" x14ac:dyDescent="0.3">
      <c r="A7" t="s">
        <v>69</v>
      </c>
      <c r="B7" t="s">
        <v>231</v>
      </c>
      <c r="C7" t="s">
        <v>63</v>
      </c>
      <c r="D7">
        <v>1.6</v>
      </c>
      <c r="E7" t="s">
        <v>64</v>
      </c>
      <c r="F7" t="s">
        <v>199</v>
      </c>
    </row>
    <row r="8" spans="1:6" x14ac:dyDescent="0.3">
      <c r="A8" t="s">
        <v>70</v>
      </c>
      <c r="B8" t="s">
        <v>230</v>
      </c>
      <c r="C8" t="s">
        <v>63</v>
      </c>
      <c r="D8">
        <v>0.92</v>
      </c>
      <c r="E8" t="s">
        <v>64</v>
      </c>
      <c r="F8" t="s">
        <v>199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199</v>
      </c>
    </row>
    <row r="10" spans="1:6" x14ac:dyDescent="0.3">
      <c r="A10" t="s">
        <v>215</v>
      </c>
      <c r="B10" t="s">
        <v>234</v>
      </c>
      <c r="C10" t="s">
        <v>63</v>
      </c>
      <c r="D10">
        <v>-0.16</v>
      </c>
      <c r="E10" t="s">
        <v>64</v>
      </c>
      <c r="F10" t="s">
        <v>199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199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199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199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199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199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199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199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199</v>
      </c>
    </row>
    <row r="19" spans="1:6" x14ac:dyDescent="0.3">
      <c r="A19" t="s">
        <v>93</v>
      </c>
      <c r="B19" t="s">
        <v>227</v>
      </c>
      <c r="C19" t="s">
        <v>63</v>
      </c>
      <c r="D19">
        <v>0.45</v>
      </c>
      <c r="E19" t="s">
        <v>83</v>
      </c>
      <c r="F19" t="s">
        <v>199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199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199</v>
      </c>
    </row>
    <row r="22" spans="1:6" x14ac:dyDescent="0.3">
      <c r="A22" t="s">
        <v>178</v>
      </c>
      <c r="B22" t="s">
        <v>229</v>
      </c>
      <c r="C22" t="s">
        <v>179</v>
      </c>
      <c r="D22">
        <v>6.1609999999999996</v>
      </c>
      <c r="E22" t="s">
        <v>180</v>
      </c>
      <c r="F22" t="s">
        <v>199</v>
      </c>
    </row>
    <row r="23" spans="1:6" x14ac:dyDescent="0.3">
      <c r="A23" t="s">
        <v>233</v>
      </c>
      <c r="B23" t="s">
        <v>232</v>
      </c>
      <c r="D23">
        <v>0.25</v>
      </c>
    </row>
    <row r="24" spans="1:6" x14ac:dyDescent="0.3">
      <c r="A24" t="s">
        <v>212</v>
      </c>
      <c r="B24" t="s">
        <v>211</v>
      </c>
      <c r="C24" t="s">
        <v>76</v>
      </c>
      <c r="D24">
        <v>0.15</v>
      </c>
      <c r="F24" t="s">
        <v>213</v>
      </c>
    </row>
    <row r="25" spans="1:6" x14ac:dyDescent="0.3">
      <c r="A25" t="s">
        <v>216</v>
      </c>
    </row>
    <row r="26" spans="1:6" x14ac:dyDescent="0.3">
      <c r="A26" t="s">
        <v>217</v>
      </c>
      <c r="B26" t="s">
        <v>224</v>
      </c>
      <c r="C26" t="s">
        <v>76</v>
      </c>
      <c r="D26">
        <v>0.7</v>
      </c>
    </row>
    <row r="27" spans="1:6" x14ac:dyDescent="0.3">
      <c r="A27" t="s">
        <v>218</v>
      </c>
    </row>
    <row r="28" spans="1:6" x14ac:dyDescent="0.3">
      <c r="A28" t="s">
        <v>219</v>
      </c>
    </row>
    <row r="29" spans="1:6" x14ac:dyDescent="0.3">
      <c r="A29" t="s">
        <v>220</v>
      </c>
    </row>
    <row r="30" spans="1:6" x14ac:dyDescent="0.3">
      <c r="A30" t="s">
        <v>221</v>
      </c>
    </row>
    <row r="31" spans="1:6" x14ac:dyDescent="0.3">
      <c r="A31" t="s">
        <v>222</v>
      </c>
    </row>
    <row r="32" spans="1:6" x14ac:dyDescent="0.3">
      <c r="A32" t="s">
        <v>223</v>
      </c>
    </row>
    <row r="33" spans="1:6" x14ac:dyDescent="0.3">
      <c r="A33" t="s">
        <v>191</v>
      </c>
      <c r="B33" t="s">
        <v>192</v>
      </c>
      <c r="C33" t="s">
        <v>63</v>
      </c>
      <c r="E33" t="s">
        <v>214</v>
      </c>
      <c r="F33" t="s">
        <v>200</v>
      </c>
    </row>
    <row r="34" spans="1:6" x14ac:dyDescent="0.3">
      <c r="A34" t="s">
        <v>193</v>
      </c>
      <c r="B34" t="s">
        <v>195</v>
      </c>
      <c r="C34" t="s">
        <v>63</v>
      </c>
      <c r="E34" t="s">
        <v>196</v>
      </c>
      <c r="F34" t="s">
        <v>200</v>
      </c>
    </row>
    <row r="35" spans="1:6" x14ac:dyDescent="0.3">
      <c r="A35" t="s">
        <v>197</v>
      </c>
      <c r="B35" t="s">
        <v>194</v>
      </c>
      <c r="C35" t="s">
        <v>63</v>
      </c>
      <c r="E35" t="s">
        <v>196</v>
      </c>
      <c r="F35" t="s">
        <v>200</v>
      </c>
    </row>
    <row r="36" spans="1:6" x14ac:dyDescent="0.3">
      <c r="A36" t="s">
        <v>122</v>
      </c>
      <c r="B36" t="s">
        <v>123</v>
      </c>
      <c r="C36" t="s">
        <v>124</v>
      </c>
      <c r="D36">
        <v>296</v>
      </c>
      <c r="E36" t="s">
        <v>126</v>
      </c>
      <c r="F36" t="s">
        <v>201</v>
      </c>
    </row>
    <row r="37" spans="1:6" x14ac:dyDescent="0.3">
      <c r="A37" t="s">
        <v>148</v>
      </c>
      <c r="B37" t="s">
        <v>149</v>
      </c>
      <c r="C37" t="s">
        <v>76</v>
      </c>
      <c r="D37">
        <v>2.1335999999999999</v>
      </c>
      <c r="F37" t="s">
        <v>202</v>
      </c>
    </row>
    <row r="38" spans="1:6" x14ac:dyDescent="0.3">
      <c r="A38" t="s">
        <v>154</v>
      </c>
      <c r="B38" t="s">
        <v>155</v>
      </c>
      <c r="C38" t="s">
        <v>63</v>
      </c>
      <c r="D38">
        <v>2.1163282658337477</v>
      </c>
      <c r="F38" t="s">
        <v>202</v>
      </c>
    </row>
    <row r="39" spans="1:6" x14ac:dyDescent="0.3">
      <c r="A39" t="s">
        <v>156</v>
      </c>
      <c r="B39" t="s">
        <v>157</v>
      </c>
      <c r="C39" t="s">
        <v>46</v>
      </c>
      <c r="D39">
        <v>3.9837168574084179</v>
      </c>
      <c r="F39" t="s">
        <v>202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2"/>
  <sheetViews>
    <sheetView topLeftCell="I1" zoomScaleNormal="100" workbookViewId="0">
      <selection activeCell="P6" sqref="P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2" t="s">
        <v>147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35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120</v>
      </c>
      <c r="Y2" s="17"/>
    </row>
    <row r="3" spans="1:35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35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205</v>
      </c>
      <c r="AB4" t="s">
        <v>206</v>
      </c>
      <c r="AE4" t="s">
        <v>209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204</v>
      </c>
      <c r="AB5" s="34" t="s">
        <v>207</v>
      </c>
      <c r="AE5" s="6" t="s">
        <v>208</v>
      </c>
      <c r="AI5" s="34"/>
    </row>
    <row r="6" spans="1:35" x14ac:dyDescent="0.3">
      <c r="A6" s="1" t="s">
        <v>52</v>
      </c>
      <c r="B6">
        <v>2.3E-2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35" t="s">
        <v>166</v>
      </c>
      <c r="Z6" t="s">
        <v>225</v>
      </c>
      <c r="AA6" s="36" t="s">
        <v>210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X7" t="s">
        <v>190</v>
      </c>
      <c r="Y7" t="s">
        <v>167</v>
      </c>
    </row>
    <row r="8" spans="1:35" x14ac:dyDescent="0.3">
      <c r="A8" s="1" t="s">
        <v>60</v>
      </c>
      <c r="D8" t="s">
        <v>60</v>
      </c>
      <c r="G8" t="s">
        <v>60</v>
      </c>
      <c r="H8">
        <f>Table2548586331327[[#This Row],[Peak Power '[W']]]*2</f>
        <v>0</v>
      </c>
      <c r="J8" t="s">
        <v>60</v>
      </c>
      <c r="M8" t="s">
        <v>60</v>
      </c>
      <c r="N8" s="2"/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228</v>
      </c>
      <c r="AA8" t="s">
        <v>226</v>
      </c>
    </row>
    <row r="9" spans="1:35" x14ac:dyDescent="0.3">
      <c r="A9" s="1" t="s">
        <v>65</v>
      </c>
      <c r="D9" t="s">
        <v>65</v>
      </c>
      <c r="G9" t="s">
        <v>65</v>
      </c>
      <c r="H9">
        <f>Table2548586331327[[#This Row],[Peak Power '[W']]]*2</f>
        <v>0</v>
      </c>
      <c r="J9" t="s">
        <v>65</v>
      </c>
      <c r="M9" t="s">
        <v>65</v>
      </c>
      <c r="N9" s="2"/>
      <c r="U9">
        <v>5</v>
      </c>
      <c r="V9">
        <v>1</v>
      </c>
      <c r="W9" t="s">
        <v>181</v>
      </c>
      <c r="X9" t="s">
        <v>189</v>
      </c>
    </row>
    <row r="10" spans="1:3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>
        <f>Table2548586331327[[#This Row],[Peak Power '[W']]]*2</f>
        <v>0</v>
      </c>
      <c r="I10" s="4"/>
      <c r="J10" t="s">
        <v>68</v>
      </c>
      <c r="K10" s="4"/>
      <c r="L10" s="4"/>
      <c r="M10" t="s">
        <v>68</v>
      </c>
      <c r="U10">
        <v>6</v>
      </c>
      <c r="V10">
        <v>1</v>
      </c>
      <c r="W10" t="s">
        <v>182</v>
      </c>
      <c r="X10" t="s">
        <v>187</v>
      </c>
      <c r="Y10" t="s">
        <v>186</v>
      </c>
    </row>
    <row r="11" spans="1:35" x14ac:dyDescent="0.3">
      <c r="A11" s="1" t="s">
        <v>184</v>
      </c>
      <c r="D11" t="s">
        <v>184</v>
      </c>
      <c r="E11" s="4"/>
      <c r="G11" t="s">
        <v>184</v>
      </c>
      <c r="H11" s="4">
        <f>Table2548586331327[[#This Row],[Peak Power '[W']]]*2</f>
        <v>0</v>
      </c>
      <c r="J11" t="s">
        <v>184</v>
      </c>
      <c r="M11" t="s">
        <v>184</v>
      </c>
      <c r="N11">
        <v>53</v>
      </c>
      <c r="U11">
        <v>7</v>
      </c>
      <c r="V11">
        <v>1</v>
      </c>
      <c r="W11" t="s">
        <v>183</v>
      </c>
      <c r="X11" t="s">
        <v>188</v>
      </c>
    </row>
    <row r="12" spans="1:35" x14ac:dyDescent="0.3">
      <c r="A12" s="1" t="s">
        <v>185</v>
      </c>
      <c r="D12" t="s">
        <v>185</v>
      </c>
      <c r="E12" s="4"/>
      <c r="G12" t="s">
        <v>185</v>
      </c>
      <c r="H12" s="4">
        <f>Table2548586331327[[#This Row],[Peak Power '[W']]]*2</f>
        <v>0</v>
      </c>
      <c r="J12" t="s">
        <v>185</v>
      </c>
      <c r="M12" t="s">
        <v>185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honeticPr fontId="2" type="noConversion"/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topLeftCell="K1" workbookViewId="0">
      <selection activeCell="T5" sqref="T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6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102</v>
      </c>
      <c r="Y2" s="17"/>
    </row>
    <row r="3" spans="1:26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6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s="33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T5" s="33"/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  <c r="T6" s="33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T7" s="33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T8" s="33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T9" s="33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T10" s="33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topLeftCell="L22" workbookViewId="0">
      <selection activeCell="S41" sqref="S41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7" t="s">
        <v>1</v>
      </c>
      <c r="Y1" s="17"/>
    </row>
    <row r="2" spans="1:26" ht="14.4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 t="s">
        <v>2</v>
      </c>
      <c r="Y2" s="17"/>
    </row>
    <row r="3" spans="1:26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20" t="s">
        <v>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6" x14ac:dyDescent="0.3">
      <c r="A4" s="18" t="s">
        <v>6</v>
      </c>
      <c r="B4" s="19"/>
      <c r="D4" s="18" t="s">
        <v>7</v>
      </c>
      <c r="E4" s="19"/>
      <c r="G4" s="18" t="s">
        <v>8</v>
      </c>
      <c r="H4" s="19"/>
      <c r="J4" s="18" t="s">
        <v>9</v>
      </c>
      <c r="K4" s="19"/>
      <c r="M4" s="18" t="s">
        <v>10</v>
      </c>
      <c r="N4" s="1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3.0249999999999999</v>
      </c>
      <c r="G11" s="1" t="s">
        <v>34</v>
      </c>
      <c r="H11" s="2">
        <f>SUM(Table5849596441428[Max. Energy '[Wh']])</f>
        <v>6.05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559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3.0249999999999999</v>
      </c>
      <c r="G13" s="1" t="s">
        <v>36</v>
      </c>
      <c r="H13" s="2">
        <f>SUM(H6:H12)</f>
        <v>6.05</v>
      </c>
      <c r="J13" s="1" t="s">
        <v>36</v>
      </c>
      <c r="K13" s="2">
        <f>SUM(K6:K12)</f>
        <v>0</v>
      </c>
      <c r="M13" s="1" t="s">
        <v>36</v>
      </c>
      <c r="N13" s="2">
        <f>SUM(N6:N12)</f>
        <v>559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lamba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14" t="s">
        <v>38</v>
      </c>
      <c r="B24" s="15"/>
      <c r="C24" s="15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>
        <f>Master_Design_Parameters!C23</f>
        <v>0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fuselage diameter</v>
      </c>
      <c r="P27" t="str">
        <f>Master_Design_Parameters!B24</f>
        <v>b_fus</v>
      </c>
      <c r="Q27" t="str">
        <f>Master_Design_Parameters!C24</f>
        <v>m</v>
      </c>
      <c r="R27">
        <f>Master_Design_Parameters!D24</f>
        <v>0.15</v>
      </c>
      <c r="S27">
        <f>Master_Design_Parameters!E24</f>
        <v>0</v>
      </c>
      <c r="T27" t="str">
        <f>Master_Design_Parameters!F24</f>
        <v>STR</v>
      </c>
    </row>
    <row r="28" spans="1:20" x14ac:dyDescent="0.3">
      <c r="A28" s="1"/>
      <c r="C28" s="2"/>
      <c r="O28" t="str">
        <f>Master_Design_Parameters!A25</f>
        <v>side area fuselage</v>
      </c>
      <c r="P28">
        <f>Master_Design_Parameters!B25</f>
        <v>0</v>
      </c>
      <c r="Q28">
        <f>Master_Design_Parameters!C25</f>
        <v>0</v>
      </c>
      <c r="R28">
        <f>Master_Design_Parameters!D25</f>
        <v>0</v>
      </c>
      <c r="S28">
        <f>Master_Design_Parameters!E25</f>
        <v>0</v>
      </c>
      <c r="T28">
        <f>Master_Design_Parameters!F25</f>
        <v>0</v>
      </c>
    </row>
    <row r="29" spans="1:20" x14ac:dyDescent="0.3">
      <c r="A29" s="1"/>
      <c r="C29" s="2"/>
      <c r="O29" t="str">
        <f>Master_Design_Parameters!A26</f>
        <v>length fuselage</v>
      </c>
      <c r="P29" t="str">
        <f>Master_Design_Parameters!B26</f>
        <v>l_fus</v>
      </c>
      <c r="Q29" t="str">
        <f>Master_Design_Parameters!C26</f>
        <v>m</v>
      </c>
      <c r="R29">
        <f>Master_Design_Parameters!D26</f>
        <v>0.7</v>
      </c>
      <c r="S29">
        <f>Master_Design_Parameters!E26</f>
        <v>0</v>
      </c>
      <c r="T29">
        <f>Master_Design_Parameters!F26</f>
        <v>0</v>
      </c>
    </row>
    <row r="30" spans="1:20" x14ac:dyDescent="0.3">
      <c r="A30" s="1"/>
      <c r="C30" s="2"/>
      <c r="O30" t="str">
        <f>Master_Design_Parameters!A27</f>
        <v>lenght cg-nose</v>
      </c>
      <c r="P30">
        <f>Master_Design_Parameters!B27</f>
        <v>0</v>
      </c>
      <c r="Q30">
        <f>Master_Design_Parameters!C27</f>
        <v>0</v>
      </c>
      <c r="R30">
        <f>Master_Design_Parameters!D27</f>
        <v>0</v>
      </c>
      <c r="S30">
        <f>Master_Design_Parameters!E27</f>
        <v>0</v>
      </c>
      <c r="T30">
        <f>Master_Design_Parameters!F27</f>
        <v>0</v>
      </c>
    </row>
    <row r="31" spans="1:20" x14ac:dyDescent="0.3">
      <c r="A31" s="1"/>
      <c r="C31" s="2"/>
      <c r="O31" t="str">
        <f>Master_Design_Parameters!A28</f>
        <v>maximum height fuselage</v>
      </c>
      <c r="P31">
        <f>Master_Design_Parameters!B28</f>
        <v>0</v>
      </c>
      <c r="Q31">
        <f>Master_Design_Parameters!C28</f>
        <v>0</v>
      </c>
      <c r="R31">
        <f>Master_Design_Parameters!D28</f>
        <v>0</v>
      </c>
      <c r="S31">
        <f>Master_Design_Parameters!E28</f>
        <v>0</v>
      </c>
      <c r="T31">
        <f>Master_Design_Parameters!F28</f>
        <v>0</v>
      </c>
    </row>
    <row r="32" spans="1:20" x14ac:dyDescent="0.3">
      <c r="A32" s="1"/>
      <c r="C32" s="2"/>
      <c r="O32" t="str">
        <f>Master_Design_Parameters!A29</f>
        <v>1/4 length fuslage width</v>
      </c>
      <c r="P32">
        <f>Master_Design_Parameters!B29</f>
        <v>0</v>
      </c>
      <c r="Q32">
        <f>Master_Design_Parameters!C29</f>
        <v>0</v>
      </c>
      <c r="R32">
        <f>Master_Design_Parameters!D29</f>
        <v>0</v>
      </c>
      <c r="S32">
        <f>Master_Design_Parameters!E29</f>
        <v>0</v>
      </c>
      <c r="T32">
        <f>Master_Design_Parameters!F29</f>
        <v>0</v>
      </c>
    </row>
    <row r="33" spans="1:20" x14ac:dyDescent="0.3">
      <c r="A33" s="1"/>
      <c r="O33" t="str">
        <f>Master_Design_Parameters!A39</f>
        <v>Parachute Descent Rate</v>
      </c>
      <c r="P33" t="str">
        <f>Master_Design_Parameters!B39</f>
        <v>V_para</v>
      </c>
      <c r="Q33" t="str">
        <f>Master_Design_Parameters!C39</f>
        <v>m/s</v>
      </c>
      <c r="R33">
        <f>Master_Design_Parameters!D39</f>
        <v>3.9837168574084179</v>
      </c>
      <c r="S33">
        <f>Master_Design_Parameters!E39</f>
        <v>0</v>
      </c>
      <c r="T33" t="str">
        <f>Master_Design_Parameters!F39</f>
        <v>LAND</v>
      </c>
    </row>
    <row r="34" spans="1:20" x14ac:dyDescent="0.3">
      <c r="A34" s="3"/>
      <c r="B34" s="4"/>
      <c r="C34" s="5"/>
      <c r="O34">
        <f>Master_Design_Parameters!A40</f>
        <v>0</v>
      </c>
      <c r="P34">
        <f>Master_Design_Parameters!B40</f>
        <v>0</v>
      </c>
      <c r="Q34">
        <f>Master_Design_Parameters!C40</f>
        <v>0</v>
      </c>
      <c r="R34">
        <f>Master_Design_Parameters!D40</f>
        <v>0</v>
      </c>
      <c r="S34">
        <f>Master_Design_Parameters!E40</f>
        <v>0</v>
      </c>
      <c r="T34">
        <f>Master_Design_Parameters!F40</f>
        <v>0</v>
      </c>
    </row>
    <row r="35" spans="1:20" x14ac:dyDescent="0.3">
      <c r="O35">
        <f>Master_Design_Parameters!A41</f>
        <v>0</v>
      </c>
      <c r="P35">
        <f>Master_Design_Parameters!B41</f>
        <v>0</v>
      </c>
      <c r="Q35">
        <f>Master_Design_Parameters!C41</f>
        <v>0</v>
      </c>
      <c r="R35">
        <f>Master_Design_Parameters!D41</f>
        <v>0</v>
      </c>
      <c r="S35">
        <f>Master_Design_Parameters!E41</f>
        <v>0</v>
      </c>
      <c r="T35">
        <f>Master_Design_Parameters!F41</f>
        <v>0</v>
      </c>
    </row>
    <row r="36" spans="1:20" x14ac:dyDescent="0.3">
      <c r="O36">
        <f>Master_Design_Parameters!A42</f>
        <v>0</v>
      </c>
      <c r="P36">
        <f>Master_Design_Parameters!B42</f>
        <v>0</v>
      </c>
      <c r="Q36">
        <f>Master_Design_Parameters!C42</f>
        <v>0</v>
      </c>
      <c r="R36">
        <f>Master_Design_Parameters!D42</f>
        <v>0</v>
      </c>
      <c r="S36">
        <f>Master_Design_Parameters!E42</f>
        <v>0</v>
      </c>
      <c r="T36">
        <f>Master_Design_Parameters!F42</f>
        <v>0</v>
      </c>
    </row>
    <row r="37" spans="1:20" x14ac:dyDescent="0.3">
      <c r="O37">
        <f>Master_Design_Parameters!A43</f>
        <v>0</v>
      </c>
      <c r="P37">
        <f>Master_Design_Parameters!B43</f>
        <v>0</v>
      </c>
      <c r="Q37">
        <f>Master_Design_Parameters!C43</f>
        <v>0</v>
      </c>
      <c r="R37">
        <f>Master_Design_Parameters!D43</f>
        <v>0</v>
      </c>
      <c r="S37">
        <f>Master_Design_Parameters!E43</f>
        <v>0</v>
      </c>
      <c r="T37">
        <f>Master_Design_Parameters!F43</f>
        <v>0</v>
      </c>
    </row>
    <row r="38" spans="1:20" x14ac:dyDescent="0.3">
      <c r="O38">
        <f>Master_Design_Parameters!A44</f>
        <v>0</v>
      </c>
      <c r="P38">
        <f>Master_Design_Parameters!B44</f>
        <v>0</v>
      </c>
      <c r="Q38">
        <f>Master_Design_Parameters!C44</f>
        <v>0</v>
      </c>
      <c r="R38">
        <f>Master_Design_Parameters!D44</f>
        <v>0</v>
      </c>
      <c r="S38">
        <f>Master_Design_Parameters!E44</f>
        <v>0</v>
      </c>
      <c r="T38">
        <f>Master_Design_Parameters!F44</f>
        <v>0</v>
      </c>
    </row>
    <row r="39" spans="1:20" x14ac:dyDescent="0.3">
      <c r="O39">
        <f>Master_Design_Parameters!A45</f>
        <v>0</v>
      </c>
      <c r="P39">
        <f>Master_Design_Parameters!B45</f>
        <v>0</v>
      </c>
      <c r="Q39">
        <f>Master_Design_Parameters!C45</f>
        <v>0</v>
      </c>
      <c r="R39">
        <f>Master_Design_Parameters!D45</f>
        <v>0</v>
      </c>
      <c r="S39">
        <f>Master_Design_Parameters!E45</f>
        <v>0</v>
      </c>
      <c r="T39">
        <f>Master_Design_Parameters!F45</f>
        <v>0</v>
      </c>
    </row>
    <row r="40" spans="1:20" x14ac:dyDescent="0.3">
      <c r="O40">
        <f>Master_Design_Parameters!A46</f>
        <v>0</v>
      </c>
      <c r="P40">
        <f>Master_Design_Parameters!B46</f>
        <v>0</v>
      </c>
      <c r="Q40">
        <f>Master_Design_Parameters!C46</f>
        <v>0</v>
      </c>
      <c r="R40">
        <f>Master_Design_Parameters!D46</f>
        <v>0</v>
      </c>
      <c r="S40">
        <f>Master_Design_Parameters!E46</f>
        <v>0</v>
      </c>
      <c r="T40">
        <f>Master_Design_Parameters!F46</f>
        <v>0</v>
      </c>
    </row>
    <row r="41" spans="1:20" x14ac:dyDescent="0.3">
      <c r="O41">
        <f>Master_Design_Parameters!A47</f>
        <v>0</v>
      </c>
      <c r="P41">
        <f>Master_Design_Parameters!B47</f>
        <v>0</v>
      </c>
      <c r="Q41">
        <f>Master_Design_Parameters!C47</f>
        <v>0</v>
      </c>
      <c r="R41">
        <f>Master_Design_Parameters!D47</f>
        <v>0</v>
      </c>
      <c r="S41">
        <f>Master_Design_Parameters!E47</f>
        <v>0</v>
      </c>
      <c r="T41">
        <f>Master_Design_Parameters!F47</f>
        <v>0</v>
      </c>
    </row>
    <row r="42" spans="1:20" x14ac:dyDescent="0.3">
      <c r="O42">
        <f>Master_Design_Parameters!A48</f>
        <v>0</v>
      </c>
      <c r="P42">
        <f>Master_Design_Parameters!B48</f>
        <v>0</v>
      </c>
      <c r="Q42">
        <f>Master_Design_Parameters!C48</f>
        <v>0</v>
      </c>
      <c r="R42">
        <f>Master_Design_Parameters!D48</f>
        <v>0</v>
      </c>
      <c r="S42">
        <f>Master_Design_Parameters!E48</f>
        <v>0</v>
      </c>
      <c r="T42">
        <f>Master_Design_Parameters!F48</f>
        <v>0</v>
      </c>
    </row>
    <row r="43" spans="1:20" x14ac:dyDescent="0.3">
      <c r="O43">
        <f>Master_Design_Parameters!A49</f>
        <v>0</v>
      </c>
      <c r="P43">
        <f>Master_Design_Parameters!B49</f>
        <v>0</v>
      </c>
      <c r="Q43">
        <f>Master_Design_Parameters!C49</f>
        <v>0</v>
      </c>
      <c r="R43">
        <f>Master_Design_Parameters!D49</f>
        <v>0</v>
      </c>
      <c r="S43">
        <f>Master_Design_Parameters!E49</f>
        <v>0</v>
      </c>
      <c r="T43">
        <f>Master_Design_Parameters!F49</f>
        <v>0</v>
      </c>
    </row>
    <row r="44" spans="1:20" x14ac:dyDescent="0.3">
      <c r="O44">
        <f>Master_Design_Parameters!A50</f>
        <v>0</v>
      </c>
      <c r="P44">
        <f>Master_Design_Parameters!B50</f>
        <v>0</v>
      </c>
      <c r="Q44">
        <f>Master_Design_Parameters!C50</f>
        <v>0</v>
      </c>
      <c r="R44">
        <f>Master_Design_Parameters!D50</f>
        <v>0</v>
      </c>
      <c r="S44">
        <f>Master_Design_Parameters!E50</f>
        <v>0</v>
      </c>
      <c r="T44">
        <f>Master_Design_Parameters!F50</f>
        <v>0</v>
      </c>
    </row>
    <row r="45" spans="1:20" x14ac:dyDescent="0.3">
      <c r="O45">
        <f>Master_Design_Parameters!A51</f>
        <v>0</v>
      </c>
      <c r="P45">
        <f>Master_Design_Parameters!B51</f>
        <v>0</v>
      </c>
      <c r="Q45">
        <f>Master_Design_Parameters!C51</f>
        <v>0</v>
      </c>
      <c r="R45">
        <f>Master_Design_Parameters!D51</f>
        <v>0</v>
      </c>
      <c r="S45">
        <f>Master_Design_Parameters!E51</f>
        <v>0</v>
      </c>
      <c r="T45">
        <f>Master_Design_Parameters!F51</f>
        <v>0</v>
      </c>
    </row>
    <row r="46" spans="1:20" x14ac:dyDescent="0.3">
      <c r="O46">
        <f>Master_Design_Parameters!A52</f>
        <v>0</v>
      </c>
      <c r="P46">
        <f>Master_Design_Parameters!B52</f>
        <v>0</v>
      </c>
      <c r="Q46">
        <f>Master_Design_Parameters!C52</f>
        <v>0</v>
      </c>
      <c r="R46">
        <f>Master_Design_Parameters!D52</f>
        <v>0</v>
      </c>
      <c r="S46">
        <f>Master_Design_Parameters!E52</f>
        <v>0</v>
      </c>
      <c r="T46">
        <f>Master_Design_Parameters!F52</f>
        <v>0</v>
      </c>
    </row>
    <row r="47" spans="1:20" x14ac:dyDescent="0.3">
      <c r="O47">
        <f>Master_Design_Parameters!A53</f>
        <v>0</v>
      </c>
      <c r="P47">
        <f>Master_Design_Parameters!B53</f>
        <v>0</v>
      </c>
      <c r="Q47">
        <f>Master_Design_Parameters!C53</f>
        <v>0</v>
      </c>
      <c r="R47">
        <f>Master_Design_Parameters!D53</f>
        <v>0</v>
      </c>
      <c r="S47">
        <f>Master_Design_Parameters!E53</f>
        <v>0</v>
      </c>
      <c r="T47">
        <f>Master_Design_Parameters!F53</f>
        <v>0</v>
      </c>
    </row>
    <row r="48" spans="1:20" x14ac:dyDescent="0.3">
      <c r="O48">
        <f>Master_Design_Parameters!A54</f>
        <v>0</v>
      </c>
      <c r="P48">
        <f>Master_Design_Parameters!B54</f>
        <v>0</v>
      </c>
      <c r="Q48">
        <f>Master_Design_Parameters!C54</f>
        <v>0</v>
      </c>
      <c r="R48">
        <f>Master_Design_Parameters!D54</f>
        <v>0</v>
      </c>
      <c r="S48">
        <f>Master_Design_Parameters!E54</f>
        <v>0</v>
      </c>
      <c r="T48">
        <f>Master_Design_Parameters!F54</f>
        <v>0</v>
      </c>
    </row>
    <row r="49" spans="15:20" x14ac:dyDescent="0.3">
      <c r="O49">
        <f>Master_Design_Parameters!A55</f>
        <v>0</v>
      </c>
      <c r="P49">
        <f>Master_Design_Parameters!B55</f>
        <v>0</v>
      </c>
      <c r="Q49">
        <f>Master_Design_Parameters!C55</f>
        <v>0</v>
      </c>
      <c r="R49">
        <f>Master_Design_Parameters!D55</f>
        <v>0</v>
      </c>
      <c r="S49">
        <f>Master_Design_Parameters!E55</f>
        <v>0</v>
      </c>
      <c r="T49">
        <f>Master_Design_Parameters!F55</f>
        <v>0</v>
      </c>
    </row>
    <row r="50" spans="15:20" x14ac:dyDescent="0.3">
      <c r="O50">
        <f>Master_Design_Parameters!A56</f>
        <v>0</v>
      </c>
      <c r="P50">
        <f>Master_Design_Parameters!B56</f>
        <v>0</v>
      </c>
      <c r="Q50">
        <f>Master_Design_Parameters!C56</f>
        <v>0</v>
      </c>
      <c r="R50">
        <f>Master_Design_Parameters!D56</f>
        <v>0</v>
      </c>
      <c r="S50">
        <f>Master_Design_Parameters!E56</f>
        <v>0</v>
      </c>
      <c r="T50">
        <f>Master_Design_Parameters!F56</f>
        <v>0</v>
      </c>
    </row>
    <row r="51" spans="15:20" x14ac:dyDescent="0.3">
      <c r="O51">
        <f>Master_Design_Parameters!A57</f>
        <v>0</v>
      </c>
      <c r="P51">
        <f>Master_Design_Parameters!B57</f>
        <v>0</v>
      </c>
      <c r="Q51">
        <f>Master_Design_Parameters!C57</f>
        <v>0</v>
      </c>
      <c r="R51">
        <f>Master_Design_Parameters!D57</f>
        <v>0</v>
      </c>
      <c r="S51">
        <f>Master_Design_Parameters!E57</f>
        <v>0</v>
      </c>
      <c r="T51">
        <f>Master_Design_Parameters!F57</f>
        <v>0</v>
      </c>
    </row>
    <row r="52" spans="15:20" x14ac:dyDescent="0.3">
      <c r="O52">
        <f>Master_Design_Parameters!A58</f>
        <v>0</v>
      </c>
      <c r="P52">
        <f>Master_Design_Parameters!B58</f>
        <v>0</v>
      </c>
      <c r="Q52">
        <f>Master_Design_Parameters!C58</f>
        <v>0</v>
      </c>
      <c r="R52">
        <f>Master_Design_Parameters!D58</f>
        <v>0</v>
      </c>
      <c r="S52">
        <f>Master_Design_Parameters!E58</f>
        <v>0</v>
      </c>
      <c r="T52">
        <f>Master_Design_Parameters!F58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J4" workbookViewId="0">
      <selection activeCell="P13" sqref="P1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5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42</v>
      </c>
      <c r="Y2" s="17"/>
    </row>
    <row r="3" spans="1:25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20"/>
      <c r="T3" s="19"/>
      <c r="U3" s="18" t="s">
        <v>5</v>
      </c>
      <c r="V3" s="20"/>
      <c r="W3" s="20"/>
      <c r="X3" s="20"/>
      <c r="Y3" s="19"/>
    </row>
    <row r="4" spans="1:25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199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231</v>
      </c>
      <c r="Q10" t="s">
        <v>63</v>
      </c>
      <c r="R10">
        <v>1.6</v>
      </c>
      <c r="S10" t="s">
        <v>64</v>
      </c>
      <c r="T10" t="s">
        <v>199</v>
      </c>
    </row>
    <row r="11" spans="1:25" x14ac:dyDescent="0.3">
      <c r="O11" t="s">
        <v>70</v>
      </c>
      <c r="P11" t="s">
        <v>230</v>
      </c>
      <c r="Q11" t="s">
        <v>63</v>
      </c>
      <c r="R11">
        <v>0.92</v>
      </c>
      <c r="S11" t="s">
        <v>64</v>
      </c>
      <c r="T11" t="s">
        <v>199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199</v>
      </c>
    </row>
    <row r="13" spans="1:25" x14ac:dyDescent="0.3">
      <c r="O13" t="s">
        <v>215</v>
      </c>
      <c r="P13" t="s">
        <v>234</v>
      </c>
      <c r="Q13" t="s">
        <v>63</v>
      </c>
      <c r="R13">
        <v>-0.16</v>
      </c>
      <c r="S13" t="s">
        <v>64</v>
      </c>
      <c r="T13" t="s">
        <v>199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199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199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199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199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199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199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199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199</v>
      </c>
    </row>
    <row r="22" spans="15:20" x14ac:dyDescent="0.3">
      <c r="O22" t="s">
        <v>93</v>
      </c>
      <c r="P22" t="s">
        <v>227</v>
      </c>
      <c r="Q22" t="s">
        <v>63</v>
      </c>
      <c r="R22">
        <v>0.45</v>
      </c>
      <c r="S22" t="s">
        <v>83</v>
      </c>
      <c r="T22" t="s">
        <v>199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199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199</v>
      </c>
    </row>
    <row r="25" spans="15:20" x14ac:dyDescent="0.3">
      <c r="O25" t="s">
        <v>178</v>
      </c>
      <c r="P25" t="s">
        <v>229</v>
      </c>
      <c r="Q25" t="s">
        <v>179</v>
      </c>
      <c r="R25">
        <v>6.1609999999999996</v>
      </c>
      <c r="S25" t="s">
        <v>180</v>
      </c>
      <c r="T25" t="s">
        <v>199</v>
      </c>
    </row>
    <row r="26" spans="15:20" x14ac:dyDescent="0.3">
      <c r="O26" t="s">
        <v>233</v>
      </c>
      <c r="P26" t="s">
        <v>232</v>
      </c>
      <c r="R26">
        <v>0.25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0"/>
  <sheetViews>
    <sheetView topLeftCell="J1" workbookViewId="0">
      <selection activeCell="O5" sqref="O5:T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5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100</v>
      </c>
      <c r="Y2" s="17"/>
    </row>
    <row r="3" spans="1:25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20"/>
      <c r="T3" s="19"/>
      <c r="U3" s="18" t="s">
        <v>5</v>
      </c>
      <c r="V3" s="20"/>
      <c r="W3" s="20"/>
      <c r="X3" s="20"/>
      <c r="Y3" s="19"/>
    </row>
    <row r="4" spans="1:25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P5" sqref="P5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1</v>
      </c>
      <c r="Y1" s="23"/>
    </row>
    <row r="2" spans="1:26" ht="14.4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23" t="s">
        <v>102</v>
      </c>
      <c r="Y2" s="23"/>
    </row>
    <row r="3" spans="1:26" x14ac:dyDescent="0.3">
      <c r="A3" s="24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  <c r="O3" s="24" t="s">
        <v>4</v>
      </c>
      <c r="P3" s="25"/>
      <c r="Q3" s="25"/>
      <c r="R3" s="25"/>
      <c r="S3" s="26"/>
      <c r="T3" s="13"/>
      <c r="U3" s="24" t="s">
        <v>5</v>
      </c>
      <c r="V3" s="25"/>
      <c r="W3" s="25"/>
      <c r="X3" s="25"/>
      <c r="Y3" s="26"/>
    </row>
    <row r="4" spans="1:26" ht="28.8" x14ac:dyDescent="0.3">
      <c r="A4" s="27" t="s">
        <v>6</v>
      </c>
      <c r="B4" s="28"/>
      <c r="D4" s="28" t="s">
        <v>7</v>
      </c>
      <c r="E4" s="28"/>
      <c r="G4" s="28" t="s">
        <v>8</v>
      </c>
      <c r="H4" s="28"/>
      <c r="J4" s="28" t="s">
        <v>9</v>
      </c>
      <c r="K4" s="28"/>
      <c r="M4" s="28" t="s">
        <v>10</v>
      </c>
      <c r="N4" s="29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198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28.8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19"/>
  <sheetViews>
    <sheetView topLeftCell="L1" workbookViewId="0">
      <selection activeCell="Q6" sqref="Q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6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113</v>
      </c>
      <c r="Y2" s="17"/>
    </row>
    <row r="3" spans="1:26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114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6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212</v>
      </c>
      <c r="P5" t="s">
        <v>211</v>
      </c>
      <c r="Q5" t="s">
        <v>76</v>
      </c>
      <c r="R5">
        <v>0.15</v>
      </c>
      <c r="T5" t="s">
        <v>213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216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217</v>
      </c>
      <c r="P7" t="s">
        <v>224</v>
      </c>
      <c r="Q7" t="s">
        <v>76</v>
      </c>
      <c r="R7">
        <v>0.7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218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219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220</v>
      </c>
    </row>
    <row r="11" spans="1:26" x14ac:dyDescent="0.3">
      <c r="O11" t="s">
        <v>221</v>
      </c>
    </row>
    <row r="12" spans="1:26" x14ac:dyDescent="0.3">
      <c r="O12" t="s">
        <v>222</v>
      </c>
    </row>
    <row r="13" spans="1:26" x14ac:dyDescent="0.3">
      <c r="O13" t="s">
        <v>223</v>
      </c>
    </row>
    <row r="16" spans="1:26" x14ac:dyDescent="0.3">
      <c r="O16" s="18" t="s">
        <v>115</v>
      </c>
      <c r="P16" s="20"/>
      <c r="Q16" s="20"/>
      <c r="R16" s="20"/>
      <c r="S16" s="19"/>
      <c r="T16" s="31"/>
    </row>
    <row r="17" spans="15:19" x14ac:dyDescent="0.3">
      <c r="O17" t="s">
        <v>11</v>
      </c>
      <c r="P17" t="s">
        <v>12</v>
      </c>
      <c r="Q17" t="s">
        <v>13</v>
      </c>
      <c r="R17" t="s">
        <v>14</v>
      </c>
      <c r="S17" t="s">
        <v>15</v>
      </c>
    </row>
    <row r="18" spans="15:19" x14ac:dyDescent="0.3">
      <c r="O18" t="s">
        <v>116</v>
      </c>
    </row>
    <row r="19" spans="15:19" x14ac:dyDescent="0.3">
      <c r="O19" t="s">
        <v>117</v>
      </c>
    </row>
  </sheetData>
  <mergeCells count="12">
    <mergeCell ref="O16:S16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R14" sqref="R1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6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118</v>
      </c>
      <c r="Y2" s="17"/>
    </row>
    <row r="3" spans="1:26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6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191</v>
      </c>
      <c r="P5" t="s">
        <v>192</v>
      </c>
      <c r="Q5" t="s">
        <v>63</v>
      </c>
      <c r="S5" s="32" t="s">
        <v>203</v>
      </c>
      <c r="T5" s="32" t="s">
        <v>200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193</v>
      </c>
      <c r="P6" t="s">
        <v>195</v>
      </c>
      <c r="Q6" t="s">
        <v>63</v>
      </c>
      <c r="S6" t="s">
        <v>196</v>
      </c>
      <c r="T6" s="32" t="s">
        <v>200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197</v>
      </c>
      <c r="P7" t="s">
        <v>194</v>
      </c>
      <c r="Q7" t="s">
        <v>63</v>
      </c>
      <c r="S7" t="s">
        <v>196</v>
      </c>
      <c r="T7" s="32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J1" workbookViewId="0">
      <selection activeCell="R6" sqref="R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2" t="s">
        <v>119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7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120</v>
      </c>
      <c r="Y2" s="17"/>
    </row>
    <row r="3" spans="1:27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114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7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>
        <v>296</v>
      </c>
      <c r="S5" t="s">
        <v>126</v>
      </c>
      <c r="T5" t="s">
        <v>201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topLeftCell="L1" zoomScaleNormal="100" workbookViewId="0">
      <selection activeCell="Q6" sqref="Q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2" t="s">
        <v>147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7" t="s">
        <v>1</v>
      </c>
      <c r="Y1" s="17"/>
    </row>
    <row r="2" spans="1:26" ht="14.4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7" t="s">
        <v>120</v>
      </c>
      <c r="Y2" s="17"/>
    </row>
    <row r="3" spans="1:26" x14ac:dyDescent="0.3">
      <c r="A3" s="18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9"/>
      <c r="O3" s="18" t="s">
        <v>4</v>
      </c>
      <c r="P3" s="20"/>
      <c r="Q3" s="20"/>
      <c r="R3" s="20"/>
      <c r="S3" s="19"/>
      <c r="T3" s="12"/>
      <c r="U3" s="18" t="s">
        <v>5</v>
      </c>
      <c r="V3" s="20"/>
      <c r="W3" s="20"/>
      <c r="X3" s="20"/>
      <c r="Y3" s="19"/>
    </row>
    <row r="4" spans="1:26" x14ac:dyDescent="0.3">
      <c r="A4" s="14" t="s">
        <v>6</v>
      </c>
      <c r="B4" s="15"/>
      <c r="D4" s="15" t="s">
        <v>7</v>
      </c>
      <c r="E4" s="15"/>
      <c r="G4" s="15" t="s">
        <v>8</v>
      </c>
      <c r="H4" s="15"/>
      <c r="J4" s="15" t="s">
        <v>9</v>
      </c>
      <c r="K4" s="15"/>
      <c r="M4" s="15" t="s">
        <v>10</v>
      </c>
      <c r="N4" s="21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198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202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202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202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18" t="s">
        <v>115</v>
      </c>
      <c r="P20" s="20"/>
      <c r="Q20" s="20"/>
      <c r="R20" s="20"/>
      <c r="S20" s="19"/>
      <c r="T20" s="31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m I L B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Y g s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L B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m I L B V o u g g I 6 m A A A A 9 g A A A B I A A A A A A A A A A A A A A A A A A A A A A E N v b m Z p Z y 9 Q Y W N r Y W d l L n h t b F B L A Q I t A B Q A A g A I A J i C w V Y P y u m r p A A A A O k A A A A T A A A A A A A A A A A A A A A A A P I A A A B b Q 2 9 u d G V u d F 9 U e X B l c 1 0 u e G 1 s U E s B A i 0 A F A A C A A g A m I L B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h c m F t Z X R l c i Z x d W 9 0 O y w m c X V v d D t T e W 1 i b 2 w g a W 4 g Y 2 9 k Z S Z x d W 9 0 O y w m c X V v d D t V b m l 0 J n F 1 b 3 Q 7 L C Z x d W 9 0 O 1 Z h b H V l J n F 1 b 3 Q 7 L C Z x d W 9 0 O 0 N v b W 1 l b n R z J n F 1 b 3 Q 7 L C Z x d W 9 0 O 0 l k Z W 5 0 a W Z p Z X I m c X V v d D t d I i A v P j x F b n R y e S B U e X B l P S J G a W x s Q 2 9 s d W 1 u V H l w Z X M i I F Z h b H V l P S J z Q U F B Q U F B Q U E i I C 8 + P E V u d H J 5 I F R 5 c G U 9 I k Z p b G x M Y X N 0 V X B k Y X R l Z C I g V m F s d W U 9 I m Q y M D I z L T A 2 L T A x V D E 0 O j E 4 O j U y L j M x M j U y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W M 4 N W F m Y T c t Y T U 3 O S 0 0 Y z E w L T h k Z m U t N T R h Y 2 I z Y j h j M W M 0 I i A v P j x F b n R y e S B U e X B l P S J G a W x s U 3 R h d H V z I i B W Y W x 1 Z T 0 i c 0 N v b X B s Z X R l I i A v P j x F b n R y e S B U e X B l P S J G a W x s Q 2 9 1 b n Q i I F Z h b H V l P S J s M z g i I C 8 + P E V u d H J 5 I F R 5 c G U 9 I l J l Y 2 9 2 Z X J 5 V G F y Z 2 V 0 U 2 h l Z X Q i I F Z h b H V l P S J z T W F z d G V y X 0 R l c 2 l n b l 9 Q Y X J h b W V 0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f R G V z a W d u X 1 B h c m F t Z X R l c n M v Q X V 0 b 1 J l b W 9 2 Z W R D b 2 x 1 b W 5 z M S 5 7 U G F y Y W 1 l d G V y L D B 9 J n F 1 b 3 Q 7 L C Z x d W 9 0 O 1 N l Y 3 R p b 2 4 x L 0 1 h c 3 R l c l 9 E Z X N p Z 2 5 f U G F y Y W 1 l d G V y c y 9 B d X R v U m V t b 3 Z l Z E N v b H V t b n M x L n t T e W 1 i b 2 w g a W 4 g Y 2 9 k Z S w x f S Z x d W 9 0 O y w m c X V v d D t T Z W N 0 a W 9 u M S 9 N Y X N 0 Z X J f R G V z a W d u X 1 B h c m F t Z X R l c n M v Q X V 0 b 1 J l b W 9 2 Z W R D b 2 x 1 b W 5 z M S 5 7 V W 5 p d C w y f S Z x d W 9 0 O y w m c X V v d D t T Z W N 0 a W 9 u M S 9 N Y X N 0 Z X J f R G V z a W d u X 1 B h c m F t Z X R l c n M v Q X V 0 b 1 J l b W 9 2 Z W R D b 2 x 1 b W 5 z M S 5 7 V m F s d W U s M 3 0 m c X V v d D s s J n F 1 b 3 Q 7 U 2 V j d G l v b j E v T W F z d G V y X 0 R l c 2 l n b l 9 Q Y X J h b W V 0 Z X J z L 0 F 1 d G 9 S Z W 1 v d m V k Q 2 9 s d W 1 u c z E u e 0 N v b W 1 l b n R z L D R 9 J n F 1 b 3 Q 7 L C Z x d W 9 0 O 1 N l Y 3 R p b 2 4 x L 0 1 h c 3 R l c l 9 E Z X N p Z 2 5 f U G F y Y W 1 l d G V y c y 9 B d X R v U m V t b 3 Z l Z E N v b H V t b n M x L n t J Z G V u d G l m a W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o 7 U J s p u 5 C j + z m 0 j m v c F o A A A A A A g A A A A A A E G Y A A A A B A A A g A A A A E j S x 8 1 O V K f g R 7 F 3 Z n 3 r w K A v c f 1 D P U s H k g i i 0 9 t l s D c g A A A A A D o A A A A A C A A A g A A A A B q h v L / k 9 / 8 h T d k n D h e c e 3 w t G Z m N b u Y C 3 / 6 V O n 2 k n g B x Q A A A A G M U V l K + c d + V G 7 o w J m N J 4 R m F M h X l 7 e 5 B 8 v H E w c m c c j l 7 f y 6 a s 3 1 + H V o J Q A 1 8 u P i a x g z a / w O Z x + 1 M d 0 l J y n D + o E S d z d F K o / Y m z b F Q c N Y J B Q T 9 A A A A A Y c 8 y 6 h m 6 X / Y h 9 O l 2 / 8 e w Y O h w Z M L b o t H s m I G u k C L S m D E V a q M I B P u P r i 6 y 1 P 0 n t V K o B I a c F p / x p P X E T z E S L 8 2 i A A = = < / D a t a M a s h u p > 
</file>

<file path=customXml/itemProps1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D95AD-0267-4FD7-B0B8-8A1DE9BA6EB4}">
  <ds:schemaRefs>
    <ds:schemaRef ds:uri="http://purl.org/dc/terms/"/>
    <ds:schemaRef ds:uri="1f525c1f-400e-47f8-8a8b-5e89483b5ff6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46afbdc8-40ba-417d-b3e9-facef3290d04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Bruninx</dc:creator>
  <cp:keywords/>
  <dc:description/>
  <cp:lastModifiedBy>Louis Bruninx</cp:lastModifiedBy>
  <cp:revision/>
  <dcterms:created xsi:type="dcterms:W3CDTF">2023-05-25T08:37:34Z</dcterms:created>
  <dcterms:modified xsi:type="dcterms:W3CDTF">2023-06-01T14:20:49Z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