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 LATITUDE 7390\Desktop\Finicial modeling\Power BI\Exercise\"/>
    </mc:Choice>
  </mc:AlternateContent>
  <xr:revisionPtr revIDLastSave="0" documentId="8_{70C2BDCB-2645-4B98-973D-BFA5E771D382}" xr6:coauthVersionLast="47" xr6:coauthVersionMax="47" xr10:uidLastSave="{00000000-0000-0000-0000-000000000000}"/>
  <bookViews>
    <workbookView xWindow="-120" yWindow="-120" windowWidth="29040" windowHeight="15840" firstSheet="2" activeTab="5" xr2:uid="{BE1FB05C-485F-4C3A-A21A-2B64DDF9BBA4}"/>
  </bookViews>
  <sheets>
    <sheet name="Sheet3" sheetId="7" state="hidden" r:id="rId1"/>
    <sheet name="Sheet4" sheetId="8" state="hidden" r:id="rId2"/>
    <sheet name="Table" sheetId="1" r:id="rId3"/>
    <sheet name="workbook" sheetId="9" r:id="rId4"/>
    <sheet name="Worksheet" sheetId="11" r:id="rId5"/>
    <sheet name="Dashboard" sheetId="12" r:id="rId6"/>
    <sheet name="TASK" sheetId="6" r:id="rId7"/>
  </sheets>
  <definedNames>
    <definedName name="_xlnm._FilterDatabase" localSheetId="2" hidden="1">Table!$A$1:$E$101</definedName>
    <definedName name="_xlchart.v5.0" hidden="1">Worksheet!#REF!</definedName>
    <definedName name="_xlchart.v5.1" hidden="1">Worksheet!$D$8:$E$11</definedName>
    <definedName name="_xlchart.v5.2" hidden="1">Worksheet!$F$8:$F$11</definedName>
    <definedName name="_xlcn.WorksheetConnection_Assignment2PivotTable.xlsxTable11" hidden="1">Table1[]</definedName>
    <definedName name="_xlcn.WorksheetConnection_Assignment2PivotTable.xlsxTable131" hidden="1">Table13[]</definedName>
  </definedNames>
  <calcPr calcId="191028"/>
  <pivotCaches>
    <pivotCache cacheId="383" r:id="rId8"/>
    <pivotCache cacheId="414" r:id="rId9"/>
    <pivotCache cacheId="415" r:id="rId10"/>
    <pivotCache cacheId="420" r:id="rId11"/>
    <pivotCache cacheId="421" r:id="rId12"/>
    <pivotCache cacheId="474" r:id="rId13"/>
    <pivotCache cacheId="583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ssignment 2 Pivot Table.xlsx!Table1"/>
          <x15:modelTable id="Table13" name="Table13" connection="WorksheetConnection_Assignment 2 Pivot Table.xlsx!Table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C1E726-188C-430F-9A4F-346C391AED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AED0BEC-870B-416D-9D6D-1BE1E30BFF23}" name="WorksheetConnection_Assignment 2 Pivot Table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ssignment2PivotTable.xlsxTable11"/>
        </x15:connection>
      </ext>
    </extLst>
  </connection>
  <connection id="3" xr16:uid="{1FBC067D-07E8-477C-9FBD-31A1350D0CA4}" name="WorksheetConnection_Assignment 2 Pivot Table.xlsx!Table13" type="102" refreshedVersion="7" minRefreshableVersion="5">
    <extLst>
      <ext xmlns:x15="http://schemas.microsoft.com/office/spreadsheetml/2010/11/main" uri="{DE250136-89BD-433C-8126-D09CA5730AF9}">
        <x15:connection id="Table13">
          <x15:rangePr sourceName="_xlcn.WorksheetConnection_Assignment2PivotTable.xlsxTable131"/>
        </x15:connection>
      </ext>
    </extLst>
  </connection>
</connections>
</file>

<file path=xl/sharedStrings.xml><?xml version="1.0" encoding="utf-8"?>
<sst xmlns="http://schemas.openxmlformats.org/spreadsheetml/2006/main" count="643" uniqueCount="77">
  <si>
    <t>Row Labels</t>
  </si>
  <si>
    <t>Sum of Sales Amount</t>
  </si>
  <si>
    <t>Grand Total</t>
  </si>
  <si>
    <t>Date</t>
  </si>
  <si>
    <t>Product</t>
  </si>
  <si>
    <t>Sales Amount</t>
  </si>
  <si>
    <t>Quantity Sold</t>
  </si>
  <si>
    <t>Peanut Butter Cookies</t>
  </si>
  <si>
    <t>Sugar Cookies</t>
  </si>
  <si>
    <t>Chocolate Chip Cookies</t>
  </si>
  <si>
    <t>Oatmeal Raisin Cookies</t>
  </si>
  <si>
    <t>Diana LosAngeles</t>
  </si>
  <si>
    <t>Alice SanFrancisco</t>
  </si>
  <si>
    <t>Diana SanFrancisco</t>
  </si>
  <si>
    <t>Charlie Portland</t>
  </si>
  <si>
    <t>Diana Seattle</t>
  </si>
  <si>
    <t>Diana Portland</t>
  </si>
  <si>
    <t>Charlie SanFrancisco</t>
  </si>
  <si>
    <t>Alice Portland</t>
  </si>
  <si>
    <t>Charlie Seattle</t>
  </si>
  <si>
    <t>Eve Portland</t>
  </si>
  <si>
    <t>Bob Portland</t>
  </si>
  <si>
    <t>Bob Seattle</t>
  </si>
  <si>
    <t>Charlie LosAngeles</t>
  </si>
  <si>
    <t>Alice LosAngeles</t>
  </si>
  <si>
    <t>Eve Seattle</t>
  </si>
  <si>
    <t>Alice Seattle</t>
  </si>
  <si>
    <t>Eve SanFrancisco</t>
  </si>
  <si>
    <t>Bob LosAngeles</t>
  </si>
  <si>
    <t>Eve LosAngeles</t>
  </si>
  <si>
    <t>Bob SanFrancisco</t>
  </si>
  <si>
    <t>Sales Person</t>
  </si>
  <si>
    <r>
      <t>Performance Analysis</t>
    </r>
    <r>
      <rPr>
        <sz val="11"/>
        <color theme="1"/>
        <rFont val="Aptos Narrow"/>
        <family val="2"/>
        <scheme val="minor"/>
      </rPr>
      <t>:</t>
    </r>
  </si>
  <si>
    <r>
      <t>Regional Insights</t>
    </r>
    <r>
      <rPr>
        <sz val="11"/>
        <color theme="1"/>
        <rFont val="Aptos Narrow"/>
        <family val="2"/>
        <scheme val="minor"/>
      </rPr>
      <t>:</t>
    </r>
  </si>
  <si>
    <r>
      <t xml:space="preserve"> Product Insights</t>
    </r>
    <r>
      <rPr>
        <sz val="11"/>
        <color theme="1"/>
        <rFont val="Aptos Narrow"/>
        <family val="2"/>
        <scheme val="minor"/>
      </rPr>
      <t>:</t>
    </r>
  </si>
  <si>
    <r>
      <t>Time Trends</t>
    </r>
    <r>
      <rPr>
        <sz val="11"/>
        <color theme="1"/>
        <rFont val="Aptos Narrow"/>
        <family val="2"/>
        <scheme val="minor"/>
      </rPr>
      <t>:</t>
    </r>
  </si>
  <si>
    <r>
      <t>Efficiency Metrics</t>
    </r>
    <r>
      <rPr>
        <sz val="11"/>
        <color theme="1"/>
        <rFont val="Aptos Narrow"/>
        <family val="2"/>
        <scheme val="minor"/>
      </rPr>
      <t>:</t>
    </r>
  </si>
  <si>
    <t>1.On the Column B, use Text to column or Flashfill to separate the Region from the Sales Person</t>
  </si>
  <si>
    <t>2. Which salesperson generated the highest sales amount in 2024?</t>
  </si>
  <si>
    <t>3.  What is the average sales amount per salesperson?</t>
  </si>
  <si>
    <t>4. Which region contributed the most to total sales revenue?</t>
  </si>
  <si>
    <t>5. What is the most sold product in terms of quantity?</t>
  </si>
  <si>
    <t>6. Which product generates the highest revenue?</t>
  </si>
  <si>
    <t>Jan</t>
  </si>
  <si>
    <t>Feb</t>
  </si>
  <si>
    <t>Mar</t>
  </si>
  <si>
    <t>Apr</t>
  </si>
  <si>
    <t>Revenue</t>
  </si>
  <si>
    <t>Average of Revenue</t>
  </si>
  <si>
    <t>7. What is the trend of sales amounts over time? Are there any seasonal patterns?</t>
  </si>
  <si>
    <t>8. On which date was the highest sales revenue recorded, and what contributed to it?</t>
  </si>
  <si>
    <t>9. Which salesperson has the highest average sales per transaction?</t>
  </si>
  <si>
    <t>Diana</t>
  </si>
  <si>
    <t>Alice</t>
  </si>
  <si>
    <t>Charlie</t>
  </si>
  <si>
    <t>Portland</t>
  </si>
  <si>
    <t>Seattle</t>
  </si>
  <si>
    <t>Eve</t>
  </si>
  <si>
    <t>Bob</t>
  </si>
  <si>
    <t>Region</t>
  </si>
  <si>
    <t>Average of Sales Amount</t>
  </si>
  <si>
    <t>Sum of Revenue</t>
  </si>
  <si>
    <t>State</t>
  </si>
  <si>
    <t>Los Angeles</t>
  </si>
  <si>
    <t>San Francisco</t>
  </si>
  <si>
    <t>California</t>
  </si>
  <si>
    <t>Oregon</t>
  </si>
  <si>
    <t>Washington</t>
  </si>
  <si>
    <t>Month</t>
  </si>
  <si>
    <t>April</t>
  </si>
  <si>
    <t>February</t>
  </si>
  <si>
    <t>January</t>
  </si>
  <si>
    <t>March</t>
  </si>
  <si>
    <t>Per Transaction</t>
  </si>
  <si>
    <t>Average of Per Transaction</t>
  </si>
  <si>
    <t>Products</t>
  </si>
  <si>
    <t>Product Sold By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</si>
</sst>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71" formatCode="[$$-409]#,##0.00"/>
    <numFmt numFmtId="177" formatCode="[$$-409]#,##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6" fillId="0" borderId="0" xfId="0" applyFont="1" applyAlignment="1">
      <alignment vertical="center"/>
    </xf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 indent="1"/>
    </xf>
    <xf numFmtId="177" fontId="0" fillId="0" borderId="0" xfId="0" applyNumberFormat="1"/>
    <xf numFmtId="0" fontId="16" fillId="0" borderId="10" xfId="0" applyFont="1" applyBorder="1" applyAlignment="1">
      <alignment horizontal="left"/>
    </xf>
    <xf numFmtId="0" fontId="0" fillId="0" borderId="11" xfId="0" applyBorder="1"/>
    <xf numFmtId="171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2" formatCode="0.00"/>
    </dxf>
    <dxf>
      <numFmt numFmtId="13" formatCode="0%"/>
    </dxf>
    <dxf>
      <numFmt numFmtId="171" formatCode="[$$-409]#,##0.00"/>
    </dxf>
    <dxf>
      <numFmt numFmtId="171" formatCode="[$$-409]#,##0.00"/>
    </dxf>
    <dxf>
      <numFmt numFmtId="13" formatCode="0%"/>
    </dxf>
    <dxf>
      <numFmt numFmtId="177" formatCode="[$$-409]#,##0"/>
    </dxf>
    <dxf>
      <numFmt numFmtId="0" formatCode="General"/>
    </dxf>
    <dxf>
      <numFmt numFmtId="0" formatCode="General"/>
    </dxf>
    <dxf>
      <numFmt numFmtId="171" formatCode="[$$-409]#,##0.00"/>
    </dxf>
    <dxf>
      <numFmt numFmtId="171" formatCode="[$$-409]#,##0.00"/>
    </dxf>
    <dxf>
      <numFmt numFmtId="164" formatCode="&quot;$&quot;#,##0"/>
    </dxf>
    <dxf>
      <numFmt numFmtId="164" formatCode="&quot;$&quot;#,##0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&quot;$&quot;#,##0"/>
    </dxf>
    <dxf>
      <numFmt numFmtId="164" formatCode="&quot;$&quot;#,##0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Analysis Dashboad.xlsx]Sheet3!PivotTable1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Sheet3!$B$4:$B$8</c:f>
              <c:numCache>
                <c:formatCode>"$"#,##0</c:formatCode>
                <c:ptCount val="4"/>
                <c:pt idx="0">
                  <c:v>17450</c:v>
                </c:pt>
                <c:pt idx="1">
                  <c:v>14607</c:v>
                </c:pt>
                <c:pt idx="2">
                  <c:v>20443</c:v>
                </c:pt>
                <c:pt idx="3">
                  <c:v>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D-4565-ADAB-7588CE4A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2287"/>
        <c:axId val="84561807"/>
      </c:lineChart>
      <c:catAx>
        <c:axId val="845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1807"/>
        <c:crosses val="autoZero"/>
        <c:auto val="1"/>
        <c:lblAlgn val="ctr"/>
        <c:lblOffset val="100"/>
        <c:noMultiLvlLbl val="0"/>
      </c:catAx>
      <c:valAx>
        <c:axId val="845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Analysis Dashboad.xlsx]Sheet4!PivotTable2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Sheet4!$A$4:$A$24</c:f>
              <c:strCache>
                <c:ptCount val="20"/>
                <c:pt idx="0">
                  <c:v>Alice LosAngeles</c:v>
                </c:pt>
                <c:pt idx="1">
                  <c:v>Alice Portland</c:v>
                </c:pt>
                <c:pt idx="2">
                  <c:v>Alice SanFrancisco</c:v>
                </c:pt>
                <c:pt idx="3">
                  <c:v>Alice Seattle</c:v>
                </c:pt>
                <c:pt idx="4">
                  <c:v>Bob LosAngeles</c:v>
                </c:pt>
                <c:pt idx="5">
                  <c:v>Bob Portland</c:v>
                </c:pt>
                <c:pt idx="6">
                  <c:v>Bob SanFrancisco</c:v>
                </c:pt>
                <c:pt idx="7">
                  <c:v>Bob Seattle</c:v>
                </c:pt>
                <c:pt idx="8">
                  <c:v>Charlie LosAngeles</c:v>
                </c:pt>
                <c:pt idx="9">
                  <c:v>Charlie Portland</c:v>
                </c:pt>
                <c:pt idx="10">
                  <c:v>Charlie SanFrancisco</c:v>
                </c:pt>
                <c:pt idx="11">
                  <c:v>Charlie Seattle</c:v>
                </c:pt>
                <c:pt idx="12">
                  <c:v>Diana LosAngeles</c:v>
                </c:pt>
                <c:pt idx="13">
                  <c:v>Diana Portland</c:v>
                </c:pt>
                <c:pt idx="14">
                  <c:v>Diana SanFrancisco</c:v>
                </c:pt>
                <c:pt idx="15">
                  <c:v>Diana Seattle</c:v>
                </c:pt>
                <c:pt idx="16">
                  <c:v>Eve LosAngeles</c:v>
                </c:pt>
                <c:pt idx="17">
                  <c:v>Eve Portland</c:v>
                </c:pt>
                <c:pt idx="18">
                  <c:v>Eve SanFrancisco</c:v>
                </c:pt>
                <c:pt idx="19">
                  <c:v>Eve Seattle</c:v>
                </c:pt>
              </c:strCache>
            </c:str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2841.6666666666665</c:v>
                </c:pt>
                <c:pt idx="1">
                  <c:v>3712.4444444444443</c:v>
                </c:pt>
                <c:pt idx="2">
                  <c:v>6862.2</c:v>
                </c:pt>
                <c:pt idx="3">
                  <c:v>4717.25</c:v>
                </c:pt>
                <c:pt idx="4">
                  <c:v>5677.666666666667</c:v>
                </c:pt>
                <c:pt idx="5">
                  <c:v>7207.5</c:v>
                </c:pt>
                <c:pt idx="6">
                  <c:v>10031.333333333334</c:v>
                </c:pt>
                <c:pt idx="7">
                  <c:v>4937.333333333333</c:v>
                </c:pt>
                <c:pt idx="8">
                  <c:v>5355</c:v>
                </c:pt>
                <c:pt idx="9">
                  <c:v>5248.333333333333</c:v>
                </c:pt>
                <c:pt idx="10">
                  <c:v>12060</c:v>
                </c:pt>
                <c:pt idx="11">
                  <c:v>8730.4</c:v>
                </c:pt>
                <c:pt idx="12">
                  <c:v>5498.2</c:v>
                </c:pt>
                <c:pt idx="13">
                  <c:v>1485.5</c:v>
                </c:pt>
                <c:pt idx="14">
                  <c:v>6402.1428571428569</c:v>
                </c:pt>
                <c:pt idx="15">
                  <c:v>3416.4285714285716</c:v>
                </c:pt>
                <c:pt idx="16">
                  <c:v>6098.5</c:v>
                </c:pt>
                <c:pt idx="17">
                  <c:v>2872</c:v>
                </c:pt>
                <c:pt idx="18">
                  <c:v>1759.5</c:v>
                </c:pt>
                <c:pt idx="19">
                  <c:v>4072.75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3-4F3F-AC5D-F9333AD0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858975"/>
        <c:axId val="1291857055"/>
      </c:barChart>
      <c:catAx>
        <c:axId val="12918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57055"/>
        <c:crosses val="autoZero"/>
        <c:auto val="1"/>
        <c:lblAlgn val="ctr"/>
        <c:lblOffset val="100"/>
        <c:noMultiLvlLbl val="0"/>
      </c:catAx>
      <c:valAx>
        <c:axId val="12918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Generated By Products</a:t>
            </a:r>
          </a:p>
        </c:rich>
      </c:tx>
      <c:layout>
        <c:manualLayout>
          <c:xMode val="edge"/>
          <c:yMode val="edge"/>
          <c:x val="9.9166666666666667E-2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89829396325461"/>
          <c:y val="0.23592300962379703"/>
          <c:w val="0.40047572178477692"/>
          <c:h val="0.667459536307961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6-43C1-882F-B9F278C151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46-43C1-882F-B9F278C151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46-43C1-882F-B9F278C151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46-43C1-882F-B9F278C151B4}"/>
              </c:ext>
            </c:extLst>
          </c:dPt>
          <c:dLbls>
            <c:dLbl>
              <c:idx val="0"/>
              <c:layout>
                <c:manualLayout>
                  <c:x val="0.05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6-43C1-882F-B9F278C151B4}"/>
                </c:ext>
              </c:extLst>
            </c:dLbl>
            <c:dLbl>
              <c:idx val="1"/>
              <c:layout>
                <c:manualLayout>
                  <c:x val="5.2777777777777674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6-43C1-882F-B9F278C151B4}"/>
                </c:ext>
              </c:extLst>
            </c:dLbl>
            <c:dLbl>
              <c:idx val="2"/>
              <c:layout>
                <c:manualLayout>
                  <c:x val="-4.7222222222222221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6-43C1-882F-B9F278C151B4}"/>
                </c:ext>
              </c:extLst>
            </c:dLbl>
            <c:dLbl>
              <c:idx val="3"/>
              <c:layout>
                <c:manualLayout>
                  <c:x val="-5.5555555555555552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6-43C1-882F-B9F278C151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Worksheet!$D$34:$D$37</c:f>
              <c:strCache>
                <c:ptCount val="4"/>
                <c:pt idx="0">
                  <c:v>Chocolate Chip Cookies</c:v>
                </c:pt>
                <c:pt idx="1">
                  <c:v>Oatmeal Raisin Cookies</c:v>
                </c:pt>
                <c:pt idx="2">
                  <c:v>Peanut Butter Cookies</c:v>
                </c:pt>
                <c:pt idx="3">
                  <c:v>Sugar Cookies</c:v>
                </c:pt>
              </c:strCache>
            </c:strRef>
          </c:cat>
          <c:val>
            <c:numRef>
              <c:f>Worksheet!$E$34:$E$37</c:f>
              <c:numCache>
                <c:formatCode>0%</c:formatCode>
                <c:ptCount val="4"/>
                <c:pt idx="0">
                  <c:v>0.18379340039555989</c:v>
                </c:pt>
                <c:pt idx="1">
                  <c:v>0.31983950488771967</c:v>
                </c:pt>
                <c:pt idx="2">
                  <c:v>0.23730943571205512</c:v>
                </c:pt>
                <c:pt idx="3">
                  <c:v>0.25905765900466532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46-43C1-882F-B9F278C151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Sold By Quantity</a:t>
            </a:r>
            <a:endParaRPr lang="en-GB"/>
          </a:p>
        </c:rich>
      </c:tx>
      <c:layout>
        <c:manualLayout>
          <c:xMode val="edge"/>
          <c:yMode val="edge"/>
          <c:x val="9.7326334208223966E-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4273840769903"/>
          <c:y val="0.22666375036453776"/>
          <c:w val="0.40047572178477692"/>
          <c:h val="0.667459536307961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F-4652-9A7E-AAE6291BB3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F-4652-9A7E-AAE6291BB3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6F-4652-9A7E-AAE6291BB3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6F-4652-9A7E-AAE6291BB370}"/>
              </c:ext>
            </c:extLst>
          </c:dPt>
          <c:dLbls>
            <c:dLbl>
              <c:idx val="0"/>
              <c:layout>
                <c:manualLayout>
                  <c:x val="4.9999999999999899E-2"/>
                  <c:y val="-8.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6F-4652-9A7E-AAE6291BB370}"/>
                </c:ext>
              </c:extLst>
            </c:dLbl>
            <c:dLbl>
              <c:idx val="1"/>
              <c:layout>
                <c:manualLayout>
                  <c:x val="4.1666666666666664E-2"/>
                  <c:y val="9.259259259259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6F-4652-9A7E-AAE6291BB370}"/>
                </c:ext>
              </c:extLst>
            </c:dLbl>
            <c:dLbl>
              <c:idx val="2"/>
              <c:layout>
                <c:manualLayout>
                  <c:x val="-2.5000000000000001E-2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6F-4652-9A7E-AAE6291BB370}"/>
                </c:ext>
              </c:extLst>
            </c:dLbl>
            <c:dLbl>
              <c:idx val="3"/>
              <c:layout>
                <c:manualLayout>
                  <c:x val="-2.2222222222222223E-2"/>
                  <c:y val="-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6F-4652-9A7E-AAE6291BB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Worksheet!$D$15:$D$18</c:f>
              <c:strCache>
                <c:ptCount val="4"/>
                <c:pt idx="0">
                  <c:v>Chocolate Chip Cookies</c:v>
                </c:pt>
                <c:pt idx="1">
                  <c:v>Oatmeal Raisin Cookies</c:v>
                </c:pt>
                <c:pt idx="2">
                  <c:v>Peanut Butter Cookies</c:v>
                </c:pt>
                <c:pt idx="3">
                  <c:v>Sugar Cookies</c:v>
                </c:pt>
              </c:strCache>
            </c:strRef>
          </c:cat>
          <c:val>
            <c:numRef>
              <c:f>Worksheet!$E$15:$E$18</c:f>
              <c:numCache>
                <c:formatCode>0%</c:formatCode>
                <c:ptCount val="4"/>
                <c:pt idx="0">
                  <c:v>0.17211328976034859</c:v>
                </c:pt>
                <c:pt idx="1">
                  <c:v>0.28758169934640521</c:v>
                </c:pt>
                <c:pt idx="2">
                  <c:v>0.26579520697167758</c:v>
                </c:pt>
                <c:pt idx="3">
                  <c:v>0.27450980392156865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6F-4652-9A7E-AAE6291BB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Revenue Generated</a:t>
            </a:r>
            <a:endParaRPr lang="en-GB"/>
          </a:p>
        </c:rich>
      </c:tx>
      <c:layout>
        <c:manualLayout>
          <c:xMode val="edge"/>
          <c:yMode val="edge"/>
          <c:x val="0.13430248406688408"/>
          <c:y val="1.5936254980079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Worksheet!$D$21:$D$24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Worksheet!$E$21:$E$24</c:f>
              <c:numCache>
                <c:formatCode>[$$-409]#,##0.00</c:formatCode>
                <c:ptCount val="4"/>
                <c:pt idx="0">
                  <c:v>17450</c:v>
                </c:pt>
                <c:pt idx="1">
                  <c:v>14607</c:v>
                </c:pt>
                <c:pt idx="2">
                  <c:v>20443</c:v>
                </c:pt>
                <c:pt idx="3">
                  <c:v>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0F7-A01E-57DEADCBC6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6183872"/>
        <c:axId val="1646184704"/>
      </c:lineChart>
      <c:catAx>
        <c:axId val="164618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84704"/>
        <c:crosses val="autoZero"/>
        <c:auto val="1"/>
        <c:lblAlgn val="ctr"/>
        <c:lblOffset val="100"/>
        <c:noMultiLvlLbl val="0"/>
      </c:catAx>
      <c:valAx>
        <c:axId val="1646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Generated By Sales Person</a:t>
            </a:r>
            <a:endParaRPr lang="en-GB"/>
          </a:p>
        </c:rich>
      </c:tx>
      <c:layout>
        <c:manualLayout>
          <c:xMode val="edge"/>
          <c:yMode val="edge"/>
          <c:x val="0.24247126331951563"/>
          <c:y val="5.3763463620126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87130389402506"/>
          <c:y val="0.19940868656705044"/>
          <c:w val="0.87612869610597499"/>
          <c:h val="0.6156272185366262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Worksheet!$D$2:$D$6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Eve</c:v>
                </c:pt>
              </c:strCache>
            </c:strRef>
          </c:cat>
          <c:val>
            <c:numRef>
              <c:f>Worksheet!$E$2:$E$6</c:f>
              <c:numCache>
                <c:formatCode>[$$-409]#,##0.00</c:formatCode>
                <c:ptCount val="5"/>
                <c:pt idx="0">
                  <c:v>14386</c:v>
                </c:pt>
                <c:pt idx="1">
                  <c:v>11367</c:v>
                </c:pt>
                <c:pt idx="2">
                  <c:v>11085</c:v>
                </c:pt>
                <c:pt idx="3">
                  <c:v>10667</c:v>
                </c:pt>
                <c:pt idx="4">
                  <c:v>10920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7-4916-BD41-A03A69ED5A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4009712"/>
        <c:axId val="1819476224"/>
        <c:axId val="0"/>
      </c:bar3DChart>
      <c:catAx>
        <c:axId val="6640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76224"/>
        <c:crosses val="autoZero"/>
        <c:auto val="1"/>
        <c:lblAlgn val="ctr"/>
        <c:lblOffset val="100"/>
        <c:noMultiLvlLbl val="0"/>
      </c:catAx>
      <c:valAx>
        <c:axId val="18194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Sales Per Transaction By Sales Person</a:t>
            </a:r>
            <a:endParaRPr lang="en-GB"/>
          </a:p>
        </c:rich>
      </c:tx>
      <c:layout>
        <c:manualLayout>
          <c:xMode val="edge"/>
          <c:yMode val="edge"/>
          <c:x val="0.216782182487830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Worksheet!$D$27:$D$31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Eve</c:v>
                </c:pt>
              </c:strCache>
            </c:strRef>
          </c:cat>
          <c:val>
            <c:numRef>
              <c:f>Worksheet!$E$27:$E$31</c:f>
              <c:numCache>
                <c:formatCode>0.00</c:formatCode>
                <c:ptCount val="5"/>
                <c:pt idx="0">
                  <c:v>198.03982601684811</c:v>
                </c:pt>
                <c:pt idx="1">
                  <c:v>88.661494065551082</c:v>
                </c:pt>
                <c:pt idx="2">
                  <c:v>88.589654171078308</c:v>
                </c:pt>
                <c:pt idx="3">
                  <c:v>120.9386243674667</c:v>
                </c:pt>
                <c:pt idx="4">
                  <c:v>223.3475503927061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4-468F-9116-D1BCB33E0D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4008464"/>
        <c:axId val="1645849856"/>
        <c:axId val="0"/>
      </c:bar3DChart>
      <c:catAx>
        <c:axId val="6640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49856"/>
        <c:crosses val="autoZero"/>
        <c:auto val="1"/>
        <c:lblAlgn val="ctr"/>
        <c:lblOffset val="100"/>
        <c:noMultiLvlLbl val="0"/>
      </c:catAx>
      <c:valAx>
        <c:axId val="16458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Transaction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</cx:strDim>
      <cx:numDim type="colorVal">
        <cx:f>_xlchart.v5.2</cx:f>
        <cx:nf>_xlchart.v5.0</cx:nf>
      </cx:numDim>
    </cx:data>
  </cx:chartData>
  <cx:chart>
    <cx:title pos="t" align="ctr" overlay="0">
      <cx:tx>
        <cx:txData>
          <cx:v>Revenue Generated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Generated By Region</a:t>
          </a:r>
        </a:p>
      </cx:txPr>
    </cx:title>
    <cx:plotArea>
      <cx:plotAreaRegion>
        <cx:series layoutId="regionMap" uniqueId="{AD3D8ECF-0677-4DBE-B558-53E92106029B}">
          <cx:tx>
            <cx:txData>
              <cx:f>_xlchart.v5.0</cx:f>
              <cx:v/>
            </cx:txData>
          </cx:tx>
          <cx:dataPt idx="0">
            <cx:spPr>
              <a:solidFill>
                <a:srgbClr val="0E2841">
                  <a:lumMod val="75000"/>
                  <a:lumOff val="25000"/>
                </a:srgbClr>
              </a:solidFill>
            </cx:spPr>
          </cx:dataPt>
          <cx:dataPt idx="2">
            <cx:spPr>
              <a:solidFill>
                <a:srgbClr val="0070C0"/>
              </a:solidFill>
            </cx:spPr>
          </cx:dataPt>
          <cx:dataLabels>
            <cx:visibility seriesName="0" categoryName="0" value="1"/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5Htrc9020uZfSfnz0sGdxNRkqpY8N0m2ZEu24/gLS7ZlggQIECB4/fXblJwZS8ko7+xu1dZb60p8
cg4vAPrydPfTnb9/mf/2xdzdhp/m1tj+b1/mX16oGLu//fxz/0Xdtbf9y7b+ElzvvsWXX1z7s/v2
rf5y9/PXcDvVtvqZIMx+/qJuQ7ybX/zj7/C26s69cl9uY+3s2+EuLNd3/WBi/8y1P7300+3Xtra7
uo+h/hLxLy+KW1N/c8HWty9+urOxjsu7pbv75cWj+1789PPTt/1h5Z8MbC4OX+FZmr4knAkhsUT3
f/CLn4yz1ffLCcbypcApSTHD8v7P72tf3rbw/H9tT/c7uv36Ndz1PRzr/vPxs4/OAJf+54ufvrjB
xk16FQjylxfvbR3vvv50E2/jXf/ip7p3xcMNhdsO8v7m/uQ/P5b/P/7+5AeQxZNfflDRU8H91aU/
aOgq3FXO/i6h/3PtMPpS0kxkgooH4csn2iHoJecZxhTU9mASD2r56438uUp+f+6JOq6u/1uo43mL
+dFlHt35n7qMfMkR5Smj6YPL0MdKkfIlwhkVVLIHpbHHunliyP9+W3+uoiePPzrJfw8v+fW2V4Cc
8f+qp6QvGbgBT7P0QejpY6Xge08RLEMM/45zPzrMf21Pf66RH5994ji//j/CsX+Pcf8MBrvbeLu/
jyI/wNzzV3/HxyePPheMHmR89hUiDUeE/OBq20seYdaHu9A6G393lh+eubvt4y8vkhS/ZCmlUlCE
iZB8A73p7uESfckoS1EqGBYIcwErWRei+uUF4+COnJBsi2EZOC1/8VPvhvtL5GVKIPJlbANRxFn6
zwD+xpkFoPyf8vj+/Sc7tG9cbWMPL37xU/dw17ZVTiTnECJT2CEswhjarn+5vQZLh5vx/8jwOKy1
y/gpy/qYt0pleVN5mv8gkz9ZJXu8CssEpnBGJjMqEUhiu/7DKuUwekJdVZ6Gxlqcj0hmeTaX7pON
4/ymFSk9M6vXYefW2P32/Nqbvn484v3iXKAMSRBbCsJ+vLgSxsxUZ/JUMen0IQ39tBtnDOtypK8b
TNxtJdtO5r2t6a5fl/puTqK1exEE3ZmA13wZmvoYx8wU1Cf+fNBOXfVZY5OiMSUv4hK6fV9V6+uh
T8vrVphp979xiJTBAbhEHAzpiQRRYB1t4ypPfp3JfmZuPbRJy87qdFree4rGosQ6pfukXcYCo7n7
bZJDtuOuWmB/tZzfCEvmN67PshyNa32UUq2HMdPmbJajPmTjhN+19RAPi11jkyetrY/PnwFM9g96
yFJI2rIsY6kg6LEeekaHYUkneappN+0CWk0+j2E5pq759vxK4s9WyiDcsYxnXGZPhMVH3LcdhpVG
WqHTEj0oT2T+PETq3yJetcXz6z1xonsLkyjNGAETJ5JuFviDeRPcW9smBtar6vAWEKXP16GSr55f
5U/kxyBt38IFzQhlT+QnA8CFmZLsFMhUHzOQWkdlfdJ99u75hcifuCsnEHFScDz6R1BoKkzkBDZ4
Iis2Z2vak72SYDPLAopbWhpMjpXoc+eivl5Gnr3qjNA71uDyWg12vWg592/DIpI6FyPv8w7XaMxH
TNdTZbry3Bm7HGuwzfdjldqloCtiSV410xpyVsEic8fIHmekPvVE9L9OYq1Pzx+SZpu8foA+lmUI
3UdfkmaQqXIIvj9qrSSlGdQa5tPUUJy3lZvO0qrszxIf9MHpnuSCum+zCcmOaxNyMN7mZNpmOIy4
iwfdhXDZ6Xqq82jpzguLfsVE15dcLuxTOrXtr9yLfcATucGy9SYPk8FFEKV5R5CWB7VCIRVHNb9X
lSU7KG+Wo64OuBmrTwBn+iQi51fVQPhprJ27gOiiTm1Xkj2tRH1KrFwKx+t2rwjDx5667F0oeXPW
JE27s9irmPuq/KIg8BRtr6sz1q3jVWfw5PNxTdmrNvPmOJaC77uRsEKwbijEIJwpIq7cSQenP8Te
FsZbk9t2Sa647Javy7L0eWZU3Fc60iMvWdPnjVCkWHUndkm6srdcUfSuG/r217RS+luHlZtzjeSy
FDIoW+aTQzR3Vs0f08zqXdqScOJSmrNmaeZXq5fiShid7WJWW5nTtp6uhmj9Z9sYfot8v09m2RSq
1HeJTrLXiTXJjlV1tU/ScN62AnYtsN9rIs/mMbGXruzKnMx2inkVQpInqT2irnm1yXPnTNMVVGZJ
3rupz3FLf+NKTDmbFTqrdNu+YmW3vE+MjgSuovUSD0lp8mVUZI8gvhRNO9EjcTI7G1ZGb0Mp+jcN
yMmeRTTIwqc9fafZwaoOLGI0Oh88pbfOB3fQiiQ72s1Zmztiw3u79EPh9DyBauYm72dXnaZlOChF
35KyHfaAbeNZNG7Jl2SOWR4U+UoD6DwI3L1dgnldl1wVyTTq3ViZYTeUOuSqjUMREDrvSFPlqGIs
b+Rc3dimel1W4pOaF3QCigFdl3hd9k0Qvy5R35LW2t0U+qZIGiE/RF5mBxoCfpXOw3RuuZa5G9e5
aBGt8qHxSR5HVOapTBRA1DAVuLVNwRo3XyRZJY+6n22xJFn5W9KpBTYzlwdFNCuUps7lAfkRjGuc
0h2EIX2oq0zYXTPV9W6oBDmGvk8u+Orcq5g4VISZL7fN1KO3Q92nWW4XnpEckaa7Wh0CDeEe+4tl
wexM2dmcMK3RKXXgLiJZHNK59GTVw55MROUqVT5foyqLGTX2SxhZ9bEp8fBVpP3ykY5hOm+zbDzT
o4z5WHXsVUBJd/RRlwUv0Xg2YPCvZNFdPphlqWiOmrTHZ7aW6ep32It236Kqzedknd+zEdkDRUSd
IV11e2YcK5plKHNJh/qIhbev6tn1uUVtzLmDr40ddLerxezPZYf0TrhhOSYi63PfI30om3H5NsYw
uUu0VGZXdpAUrOOC8uCI3nWkzXZ1BZEDr2WWEzR0ezROZA8nDuepiGQ/hUXviELLxRpR/+sqJ3ZF
wFEvlxr5YafLKFSOOjfe4SZMO2nQelqaJnxR6VwdhKvTD6qO9pXlKX6XIMgvjOvUldYTZCcjpHzO
TSgXlWxgd2b2Ph8wgmQGCX1tKuY/Ng3VO43WaVcnkBcmvFuORmN6NjGvD10lhw8u9ubM17z/uiYK
nUzDAHsCHNJ3kH4J48rzVTLY10K7S6rW8jztA0Suiaa4EJTrXeNst5dhhJPrWl1J1E47PlCy93El
e8ZZdbWmXdnnmq3wDJGm/7USghdDoLATPUh0HMcIR0oErvJI07Uqom74nkrFrzAAQ7Havj52kawn
1AhTyHQozyFX4UVXCplDHhnORwH2iqlavkEOPH6oxwC47og/bxYzmhxyG3LEqPXH0ib8IgaXXC+w
gNolBiLvWqYetr0o/mkqeajyUqh4jdIO/ktXw3VAxO9CqvBHlPGLXuPmmI7eHfuGrFMO+SK94DM6
Rg+ggMNAL0fq2aFTfj5rNRHFaBp1cLRUe2eHd7hMSDHFWOdcT3yf1uhNKK0cc62q8Ri6cVFHEH+q
vwSWefUq9K0fwZp5zONshyWPbUC7QEkoX8my5R0g69JXuc0IU5fzROZ2PbsP799LxO8lx0Oh88V1
S6gr9Z2s/OfXf7xzLfxzT53968eN6/zXt9e/k6TP3nW8cxtD1T+9advNP98Fm/m+u61IfPTlDxXr
v6lJHzjXf3Pxv1awZtlWYP6TTf1Dvbq7M7fTbbj7sWB9eOb3ehUqTyYZ1GgsxSKVAti73+tV/hKY
CsEhW8IMCQIJ6vdylcqXwB0RnkrKeIoohgz4e7lKs5cMSA6OwEVIRgmi/0m5iiXwVI+yNih/BMYZ
ZMKZzKCYfJIF62ZUDV6lPy1iUR9jE223Ex2dhnxeW1fMaWjjofPLG+PA1AujxgISXVnYEnWHZqxt
k690xR/LemhVbq0WRS3RdDdHkewyeHmRlVTnpopvbJYkeRjMJ5aEbAew3B1sJfvjQlG1D7MUSw5C
rE9g0fymiZN9Nc9xvTQNj1OeDYCOqe9LVpRNG84FBsgeXDlD6mFUDqDrc2ANwsXsQ5OLlpo8mXlz
nGBzJKdBdGfpWpdnLgnx2sqKnYe+/tSkPvlYmzZ5V3krcuZnexwkqfZd1dG8y3oIfHOf7dq5fztm
1VeeaDhkCSfFirxlZNEHKbXaLZwmUOjbeEQVpGeB1lOOZHQ7i9a45129HoiP3cGvsLoayVtBZ5TX
aXwdHbADAyFva5y9K8fhNS6lzdVsbya/4lfz1DW50XbMSTZtf7Wv3AL5U9Z9LNsIKSKO87leqk9S
lGfCuzE3lL7Vi/7k+djkqXM3c5Osv2lj0a6jgHc664bDgKCsrWtbgAm+m2m5L9NG5LoU2xZ8Lji8
WvqZHtM1RVdUJ8khjtrdVL00H9wysA94pvZIrekKSIrpQeBszm2MPleo/dav3RskIGyULDmPbPG3
kCOEd52MY67qktCCdmY/ZaR7YyZ+KrMV+Ase/RVkgOEj09k70dfu6GYINbhfqlei1Ol+TSU+SS+y
fTDZe7N2ic8Znd5XrKzOWev6tEirvn1LZDl8SZAPtkg9om8jMfSyrb3CO8hLZoibyq97o+wNTfC8
p8EGtSOOXvcmykOflXZHqRJFCZ6TN/VY75RJxmJsZy+PwdNOn1UdxjkUGC5vMM/ymI3CXRI8DxdV
lcThMIWEv0/ZVF+wVqBPDA6+65dYF23dkHrHQZbugLNQhpxCongxLZ7HM9cgnnPexOVbYvmaHLPg
XPltken02pBAVV5ZpvcmrWnIsamKrm3wo5bI//dA/4gp/xG0CQMW4t/j/BPC/V+M5v1z37FeiJcS
KnyxMQoPmP471kPz7CXQTBJlknJotW0UynesB0ITko8UWgUkw1sM+A70OIO2D9nYRAykpYTu238C
9PQxzm8rAvstgTckQBkB3/GEwzGQYlo8aX6X4TIOck861iWmQN1Yrx84Hzp9C7DM+4P1S7+wXSQz
V3ORuBJ9rmxgwM05Muv0HJKyBZJXmVh/mmRr+teGt12y5FBj8e4z17GZ3S4RwjS0qNKU4bt0Bsi4
NmpOzW2W8a78QlvqxSWU3R5gtsV1D1thHQ/tlcIIkH9XGR4g8XcTh2oRp4uHLVdti5cL0lLbfEv6
0cEzP6j0u+n/SN5uDMW/GAwmJFCaTHIgnbZeKHlK3qYYCDslVHZXTs42/hRbZtjJsLEP6Wntq1hP
xVp30KA1qKxJeXh++S2qP14feOOUEkaB1oX4JZ/wXmtDs14gUX9tsKa6LqKjHJxeSpL45hDmqQpx
F1SsmMoTlqydfTMxuvSkwGwVEz2HgsL2GuoCTwO+lDzzcO35TT7mAoFdp0BhQcZCBWbAmqdP9jir
OiEq0OSrSMKIyA7S1Cr1B5OxSFFuQxTik+aojA8J6EOn9q91s60LaVRKCHQQgPZ+um43LC51Cc2+
VgvYnADOuzP9R8VKYqt8auqhvrIl1NsxV8oRIvLnjw1Z2o+qgeVTlkHrgEgGJS/4EFz/gZKs+Fgn
aFb0K2QbqacFn5Dgt+BICcD2Wqfmsk6ww6+p9stwo3uEVpVDB8yAUJ7fyWPaEhTAgRWF2iYT0OAg
/Ck5GkWNmkXb8kspV8vD0fmuLZd9Ura9XI5LFmbQyvNL/vHwGVB6DDJVJBF0NJ/kiFDIl6ZZUPjK
xARefliwWLE+8DANPdvXWcnEpzCA1H3eC+gYfHKQXgS5B5oNddNfGAJ+gmQgAIkYeAk4KgU4vech
f1SFXBvgzWLyWdUhbZPTHNXmEO3sFIwLDFPDVlbUbb+QLp8lobArXiM13LSdaJbCJjjYG9mqNtid
5y6Q6xbS2P7z8zJ7zPlCro8p2qhejlPAcPq0SzJMZQbkyzp/nkMMYARo0AiEheaJ8iSfAx2Tm45o
KB0hbZrc9lF31fCfCgtDzcGgQySgvwW1xNNtZJ70cemF+2wNT7b+CqAXVKxAY8SFX9CSA+731RD0
bdtwC4gaujZgaF8lTTLq3CtA2w35FwVP2Xo14wWbdef+ivLHT20MZkyoSAlU6QQ0LJ42ZGY62U7a
lX7uSyKSdt/EvjPDG7/GurPF5BcPm0vSdoRrbvGtW3aZXpfkZuq68qyXwTRV0a4rsC2t8jaWuYVq
p4zFwFFirkUrq7UtCJUzQCJJmgXbc7RKA2/VdTkBefK8/jGUiY8Qg0DKC9UeNCIpFxyM9TFigGVa
P9qx+5RyxxugKoA5AFMsy0HKUOA1TQDay+UBPc3A4NpwDycdLjO4NE+RCn8YJqgU/sqh2VMUJ5Bt
QOUnMSYwWvIHs9Cz7ttSue5TF8CL/J72OmOvCVZ0uaD9sIA4ZDma9UMLPOaS5oMKk1cFAP4kriu/
lskptKxZP4Rk6MVlVostQZjZ2BrgJAe+qcf1FDphQOqmfLzuQqPXDyu0NSadI2O2oFWD9EFBzkoF
P1IgJdYPWQs1Xwl0TbPAR7+iKma7jve0P4h02HSn5wqIvJ2/X15mVbJAcejmBl7hIHmAndeJ3XKD
2PFW3869sL47yDHg8YZRaIi+CkFD3m1MG0hbJFXZztDKhOD6m81syT6MaMRgZGlWQZ4xeusgRXne
Np5COEgfutQpzIdA3w462E9Mg5aLrbDszKcVtz2QTTMBpqkHDr9x5owOfgKgeH7Fp2hEtl40wfdM
A8Tupyv2AfVqaun0G12HzRingW3wR/pUQ/AWo+fiU9nQFYxwIkPsq9f3ZEb4i+RhS2cfOQVNhSAp
BC5OEGGQJT92ipVCdZlI0X5omW0jzaMbeHLnvPKARkr3Fu9Dmbr6zdhnFSBOp6Djuq+ySEaXZ2k6
mTGPpPIXpszEzQyds2zJ+wmL8TpmCaoLz9fZXYARIZU3iJU1cGMlECDg7AqBHbpRQXZxVjY6bp4/
Mk6vCMT7bsmpDnQe/6JJ+xTXMgoBCtINODWclgLP8/jEWpTKTr5P34+DhdbFnodAIIkd181uGSRZ
7KTwtJG3s5YUPqp4n9kmottMmg7NRMqbchabSRNfr2041R2hG0T6tUf44M3YAT268kWD15VTu+XU
eMla8M4Ue3Cj522JPEE2GJTIoF9KANVAgxg/nT7w1Larayx5n0VFwbcikCWwgZjQYXPdez8mCC2w
t1LNm4sDVm6QEjpoBd4mCkMaj6HVAD85r3t9a2STslM93ZPYfpmcuCz9DHfVim5HXKpW9AcNvSh6
6LIw0r5YIF7Acf/iaE8qADiahMkKgsFVYBIE8r3H2oqzxqkZ3PKeVuOGVDF4MK3VwEzHlwg9RGLz
BRib9UNK7BYf28RhUMgsWlMt+7UVOFYHSZNheg9ZagBxTCl0Q+05HVdAE1snEkyMTabb0G0A2DzV
pJsA1iJkJLBgHUsE36DGwiCdtmIgihhTlcSCm6EBl1CSNPDtQT4bFOrb54XwxEczSBcgu0oJz6Ds
RH9IdfG0MrEIn7wb29QBOjykt0Rl86gLqCyhu/pXsPAkHG1LQh8eEZhlgX//MDWDGgcpZDen7/oB
g4XEJUYwKIj9IB/WdMzxfTklbu5zYegCAjdjaSFlAdADKU1hNvFNKoC5aQ5lZBmAATjkeB1gyBUi
QJuA4wNxDoHqu9oqP1kQ5WwyC74CXrSpo4IeIYg+aWoMH3Jp5HiNHNBK9ZFrDbFJi7jVqc9Lmz1h
YGEaSWxBAEACw3jtHysqSAf7pELz8k6pRZgyj4OmXVFOqGwuBVlZWPZeAX+Z5ZIQ2ag8BF/7c2QG
OvO8g2wnuQhVm7DXwEumtPCTm6svqDboNJUDEzudWme+ssas4bp1ooWZZphDmK7YCIMt6w7mbiQH
Gg/yxx6Yq4ln42Xwqpwd0Kioxa8oCljurA0SF80ch1Dmbs782uTKjoHNRTXrEZxhXMO0wBBKwhvW
HCTBA7sRJi6sKtCMh2k4dnJSuIT8raziWVQpZGZFupppXaGsBVPszma9lAM04LpGHEaZVnTH22Re
303CkfrDwExV7iiLBBfQhJTQsxVV7OVO1mTSRcVNdUoJjTvv0LReAJOK0BFPwNUeqqTPFNp32rXs
/cLHSifvpUPz/G6OM42vkz7a5BoiRjp85UGI8H5Nx8q6vHMOq/6tnFejj2UN7MZhdSxrXS61o0QV
aVh7n33GbZPZr4pAP2/egaks/k4OcZpQoc3U4+YUS+t5toM6gBtxLNtEi0sYsEq0Po6iI71Rdyqz
NIKUZ0yzwF6v1I1g0isOfafeUoGiQHtrWdelZ4Msa2WgNzhrX+1hxiFO46uJl1VdH0rWTgO/Li2h
/kw0TFXQZJ6hnNJ5N64I0k/TZ/Uk8yphwsedKsPaLGdT1SeqPk51C9Gm0NCuBIAdu3rgH10yCN6f
gXFMSVlMFNIWfDl0kHXJPC40m8WVIWkKH/Hhx6SuDVxD0OCA5VbXM/95Hbwk43kjQleRE56TJE2L
peF6SI+zbXBrcs7GLS4intRwnIpyCCq3c7kIJIuGK8mrq2Xqpi5905RJM5lDqmlCujM9LDIbr0RD
eS1zL+XGSaQhcqU/wBBKmawXjJkeJJUsHiD7NaC2V/wioWVIzStc+xqbN00zNVm5nxoAgmrvakxh
7wBZ25aWMTHQXEWVWmq/Q51uoIdhI0q4/UgqYmG9tjFSvh+qzHsYS0lTkCzJhhoiSIGF2l4C+9+G
fbyXW07PVA+nLzqFLRWHRk2bxKiJGj5cr2JyY9t0g3w2xipLCzlFBwawWsg3jlGGFu7rHo6qIl9B
fL5J4Q/Ekr6E1YzCUGRaXG/qwR1ThP+KzbzJ2TLZAJeUDEkAVSRWZ4rdeQ8FjT+EuoZMq5gyvKS+
qDPFhwQ0yAY/fIjQNK8tyCtRqzsqGM7A8+usSbct16Dpbr0RYFmwAoVL/nOZzJuBiZBsmudLAr8Z
2W6iGUcMt0KIzfwEexihxQtn/H6eAL1h/xkINwW/8blz4kZzVkpasEkCAZR30IsFWXy3nnLtJbwy
bZLtcGVc7oUxgNWE4nuOK/nKt2+05/o1RXVIbr6LOnm4/XchP9wHTAHRr1PStbABbBM1fta16Opw
rC1d4NAw6AD/K0leEVrV6AYK8MrJnD8oyq1jBFODynsI1ZnFcil5jrUaF3El28GBlEbSGriFdMCx
hQJoDmjow0DPsiW9VQtzpuCjaYX8Z/kgQdeBBwGuPZxJkRpqtKJzVkz4tAzZVp2jB9U+mAc0TAzI
R7Aantjz1GyHn6HFB3Za4bAto5gS8OPiPErV+zWp2RDP4aR0E++DIa3DMsAu4ZDbW3AdengOBuoo
WFcf1bb1B4Em67TCF2eoY+k+Qdzq5myFBufcHauN0UL7qR4c+LRsqo356CfQbz2mxH/GorJgPj2H
jBUOH2BMR1z1wGVvLyTj9sHGKoMP6GFt7tCufNu/HUSlpveDqUxVQycxg/cqT3FFYYZvSXG8oA+2
Uje9jOnxu8hlMwbYzlxTDS+BCOBg8aarNcT5EftVoPeQuTXZuOs8jK3WBeqrEhbnjYL/LWcXYd4u
nhkgDICyATWp4Sx11ebOA8RX+E0vg2iyg4ZkcV7OqezN7E6ROdS2hZHMtGNe9tAkOsMSD3C/ir6H
D0gaubls/QB/L+0EJBpHEwaqyAOXby5HHUsgBabQwOpYVW78IGw5QxVQLtC9jbtJApQ3h5l6AgiT
BWWGbG9aCLHtfk5sKfszLiFUzb8hMTeAN5VxTuvTdzq5iUaF5jAoA/Xul4XBdCk9dY0CcRzpvc94
lxkQWF9Oulw/UJW5KcKk7KQmcYoPR59l1YOIYPhq1XAiXU0934sVYUC5GNgmPjx3m9UAX7WZ+AN/
mvV6AgnggWznjXVN4COAgcP9vgYqNMlrswKvLBnRML0GlMUi2te0wwHuEAsM6vrDyIce7OqBZFkx
N6E8DNaHkpxVpV/hHesD9VZCWQ6soedMA18KU75Q+rYt1E62iAaICX7RarH5U4T2HZDwlc4iQCUV
5QIxr18AaZoD1Hqb8IaablQBGTINXHxjLEwHX4TFwCl/myA9K5PzqexDqC8lbTaS0g0Q7l6nuqQi
voW+aLuU+7lskkUdxNRx0++AuoDB7zwFEkh8YhWMBvgcgqEE5a8JW+FUAkYHQaAtLzdzCyTA0M/u
QZJNdMBEw1BWTcfzaeVtmb7V6zAlNwGSaWAV1g4mAT8B3oJ9JVO3ggQaGA3YzKizCYA/lJcbS2Vq
yFchs5atm7pPQi7K489sNsJcCuG7pTww4vqYfJtq3MzlHiIaNTzvDfDfSZEZnIYPwEhOOr5DlW+q
/8Xely3Jiavrvsp5AU6IQQhugcysypond9k3hKcGIUBCQiDx9PvD5V7Ldp/VHX32zY44py/cES5n
MurX/39TNSBTfdy6x5Wht5m+5AuHhP29qTNAEyct7DLkZRBtRrzbEhslElKmFANHMYehRE/JGM1t
aPGWD10elQv+MmBLwVYwU676fiVvz3JSHQDiktLY75f1rdz0/bLXv9w3ezVB978vXm4gwRwO4zf0
vu6i/e9oSAL8C9/4/R/WMdCJ4YDJfec2eF8rLOUG3WJ9u80+VAfIFNm+KiF3x0++v7LoKVGJoI/d
f/SGh+/lNGggr/M6ZkUYaZLd25Y1qyxWMgI9T/xW59HlOo37Km+CbYcDDXgi/C9BWzZfThvB+50Q
8A+3wC33MxccTOOH7weiOseWNuFVCZ7eJraRd5AQFd2obPIg3gqWeAMaJxgh8DYE/bSDkEanOkmq
oRkmWRftlNrgyXKqcM3zChZvOfMIWn9dtonDMdjS76dlvy24QArsI0VN7b7IVbTTjNW4uv2dZPUG
/W5BWzMOUNV2PVbj8e2GAAfei56A6Q3fm5gw6K7aKO5Z9jfA1y8DPbAc1Ae8wRGKWxr+CVZuZ3AI
wKujp1bKFGfNmsZhNawSZXYKkn0F9QuAl7ZY+LSf+99Mdz/jXfvh0504IbsvBMcHx/wjbaStk8Fq
GKCqt9LYAQPGWWAOwEr660P9AqBjNRFY0XAsQFb4M93H+h9okTUTU1ajlfzjHSHCSVlOqk6SO5aD
s0JFTtv9oVre4QnLRCd4ZN+L41+fy88QAiUE708WUlw86HC859HP51IvcQT4tmuecrBq6QdOw70f
NyaDo2KTaJ3/7j7/+YBRngM4SLM8AriY/4IrilaTsB9I/QgBDzaKRmDHv2ReoMx9X9l/fYHhL2J3
XOHuNILwEpaiEHTULwd0EEpC7dOnj98rxtpuO2jv09hTenSJyZZjp+pNP9g19l012HGv57FGaQjM
lmA/+psz+vlNxz3HKJXBDBKznCaA6H4BGn1OgpX5eHrs3xbVir4Oa9xZqHqmI88WjkfQJtZjZeYx
Nge0FkG7n0in4slu5TJhsj/SIZaUFA6lxZco9RP+OdZHHd5yH2OeLNc3Pku9ldm/vohfHyMeXEJi
QsGYhBCl/cqyYt+d5sgFy21rxF6Ztm+NkDJ0tA8QOdvkn1lAQICkCSV4kPt/afqr+I05dCNRRuzt
923PNe3UFUSiskI7bXjzj6A1SgD5w62D68tiLNU/lYN4rYFEL7y7fduW0CTvT4OJHutiNNO+Yfz1
Dd3ry78VDcBnc9BPCVYg9CgJEM1f8MzVb47rjYoLNgZa0JINA4s/pBoL5u+W4J8PhUeXgcGDbQdD
5q+lbqijwUNT3ly8tSILBTqC9yiaBvzvr6/qF24N3w6FRg4yHncRcwAq68/1ZSRQlXdO5Z9JB5j6
+7KKUrG3ijoe9nFyzZZxKMmQ6IgVTPdgOooeragp53h07KVbCYrg35zXm0TkhxsODBO3IIdw55tg
AK7tn8+MEPBFjLfmpLeItOYQUberJCxJIiuhixtBtJfSwJNj8mKoN0yxxUybORyu0EVAGtTAq6CA
SF1HCTARcj/UtIF5xKNnofK2dlyEzpd1BCrsvZmmAeOZ7qJknA5Db7doLokkqRmqTFNAgNexC2Wc
3udvPKNIMSTFd/U4hJO7EU275JDy2CXlIbCaDhIS+OFSxoeqDzqFV+R748QCfKwtxFu7g8khwyaW
fiuvbyOQ+HY313aIsKVgZN3bk3WJAjTaMsowv4yRxe1G65dadhubfm8yg7eeS4G0xXMjKgs3Xggz
D3AIjkbnI69SxfrOFn9AMRO2c0jm3xqsb50dGL8V93ebsr25YNMCxAszj0ijg4JfIngaBKad5UzA
ovCm7N1gMOeBZ+i7/iVGO57Ht6mf80RddikJdpDCLBr4r3+bD/PVm3iqWmEHwMFAhhjYj6Jr50zW
ZWBls5KhmGKomqL7fMoVWw/NhKIzPVOfL5t8Bg+yM23oTUmU3kJuD3LjmSug4E2F9xwyh2OrpzDs
yiFEM/y7x0hssjNNIeP+EFLn5+wWcF6tHsY870R06EYTEEzoKGhuLuF+Bcd/GKXHs61WF23aFyQA
YrKUaBkhTix94uv1WuRmNlsBmnzlmPLzTIOv5S0xp4T08/opJYPwbVXDmTOOxcDGQb+OQIQCW2S7
rhkg3ttoMIGnb9LrbMB+0sGB06eRRXf/rf8DIL/3r36c983w7dXov3WpI+sFRkmdQ6mjikWTdAhR
YRvJcBqREFGximDJn7G5yOxJjXnQHwdOG1q0TbM+Uc9pV3m+1ieeLPEFJ/F2OWi3XABhkY9Mp1Hp
ctreMj73BFj2op9rvNQXSUNh+sDqaz91WvWvDeGycnkIL0vWx/MJQzigrmikV5kiH6TAchxXlV6n
K1cVS9oWT5cE+tgxlxw6ye3d1vUzOWBamA+ZJ5AZC5MOn1tln6IwUVc6CZqrYTFQ/RpA4xDINBeL
tHnV5mv2wGAJgN5A8S/cTHXVtzAY+ASWIFrn0znbouHo6xHs9Khogq/O/Aizz8iOK77yMsOc+Ek7
aU/QY9Rfplz0J+HCHobavKPHtiPySSXgDCC3hqerCOARflndln3soSfdnTDDM0S3/ECimZwTkre8
kEEQXyeAD48a3rSvpmP1A0BNDh3VHOdfQlBQmLNCFT4uUdfyo/JjcIAfdH40SwIgBKUAylZnz7GB
3aWgw5qVNcvrNnvlS5T7Sygj7GcTwcx4kFbNGL/40PpiiWn2NZspG6qgDuAxyyGTqJJw7h7cEgvM
b4O8omYOp7LOWvmRdEZdO5aQK5OG+xta053bbZb17NBm3xAmlkug8sGZi7iNqgzV70u4rvFYbFsW
QiEOveP7VU3r1ykIXBnxcPtoTCcjKB0UZI3bZvDmtr2CcDyU2lZqW4U7p7aZ4O8KFb/1IUMhxqhX
Lmvcx3CgkF6dtZv0MVI2uqL94Aog0O/o6j8TW9e3SYjlsxg7V4A8CS8aNywMNhMZHxI2j7eqTfR7
rxx6RQLavTGFFdBmiJLxBq6OwMbJRzDmsoijfoQceo1hNBrmBxeO4sG0MJSVYp6bl6n106t2aoiK
yVkH77KGbLzD+YEJzoAFYuG5disTl633eWTavhy3pfvYDWorQD4N70bJp0KpJXzIQW5cqkhnMOgQ
2Gz4mHw0WequO/AQC+iQxOKg9VzUNpgwKVuos7NA8qIPRf5RB2i2qgx9Y1fQzkz36ZqKIwp9mpY5
39jFHMr2HvohaE7WVr9EcA+dFuvCU6eW9KOO65cV8/vLNg1bdppU4otuGpqvHjfk1M7M2gPaU/80
65zWhU4mMMmimQvSLstlmgv4x9AfQ5vNTP6Sj3P+KXYqfu50LT8t27J9tXjBq4XJ6CaB4OFEsFNU
k5vmJ/S9QUHXcbkOtBEfNiKhb+/DGooxwNy3rScJ9jKHikQ6DmvjTEV6wUAYlcqM3UlQq1+gOYtx
/kt0DskYH7s0Nu+BF073+djqi9D3+dMw6O2qMd10cAwlF+P5wG/HhMxnbZP1fjS1ftYwfH+OxYLi
EE1+uU38gMUDrO0ujGd75TRbL/nqYgk8KRtPdTokFcZ2KD8Bx+SXWwBfUF23+mGLsvYlQ91+P23Z
/IwNv7nAYmM3WxjM0Fal/NjnNb0G8x7G5TzkfZVtfoTTDhq549YE8l6AGrhvnFRTCcUKOeq1m96r
2SZwRtFtu9Z5Yq8goBJALQb53MRbPqBmD9DVM5FdhOAiy0VtyV22NDEYAx18CeoI2rhrT5ON56Uf
HHrwillA7dm1oPHC5gORWvRz0eeqvl4D1dwD/elvg8SP7/pZf8RnGgDQPHxnBnQwnWXdLfyrkIVS
WKPPuVTRBzhKYZfs25XcQIJkX3i0LNOphRcgKfM2ZFdJLXV2hF9tzM9Dm6kK/HKyFQt4+CrLt4EV
3TbDlDXENfyuAXQIVz6YGO51StZZX0/5AgIqdHAkX47JNNzFLgke2JhzVaZOtxImb6Ufu4YvAxwL
0rdXAxeSV4EeKZSadR0GcJEZsz36bNS2Pe2tB6ngu5C9FLhrcm3EWQAr0H0ZMnQuJR1svdwAxelM
GduweV7ZJmFbJn16DRlhDYdDiBbxagZAML+jHFOpRh3Raqa717AZIXe6WOaUnWnkyNg9b7Gvo6Xw
biK5PUcoduQyS8BUnKbej7pqF0PtUx40ooMyqOlzXeigbnpRBknunngMNU8RtUn/IH0YbKcVA3BX
EjZF5HrNO5hTIw1+4Yb1KKcVhHtbJYG4nbsIZghkTonzHHhnurveB2m+xbj9I3FDBfxoELt6TEV0
uJvnpMvmyqdw/0UA/o3EeshAu5Y29NFwSELbt9eiBWtcDCPg53Kb3TTC5+xBSDHbiYuRJ1QempWu
N4IDvq06x91F3CRhVqUZaRmguk6Hl6LRCjSppcwX0QpWHk7O+TaguWPl0NWwR7JExIAIgSW+C1Wg
vyw5WpNYKx+d4NYI40MDG7ONSrRwbSBLaAYgkVsL1qaPPkgkQ2NmM8/7EpUUrls8vIA7/hlFaMrS
Q6t6VdBmCl1+EAMLWXtQkZOU3oTBktoXkMxDfdFNWfKxWZYP29Y2L02rPjS5ol2BMWF4WqE5OdRZ
rU8EmwdBkUg1aDm2XfU+6m9hToLlvtV5qSa1qYJBPqqKYaDDkx77tNIaRiyb8QT1dZmHz3NTb0cm
e9CLjatvwHxmpAydWadqw2aT3OemjZ8YhE264gswKLwPeGEK6PTWL6FU4kFNo8kOhrHm2shRPtnJ
zM3BumaBZ2kcGoZ4DJdfDrKbqmic+qOYavo0ChIe8rmVV6KmwU0kXHIVKZCpsjEg1XOMRVUU1cvH
0TJ7QoxH1BeEYROuSL7A0a5CeHKga1znS6VXGIHNSlw5iQb+6dQsqsjDoYa2FUJNe2lSXNzBA3x/
2mrNv9Tg46dTB96v0liUa7F5gXgCG2Hz56noK96hv8Ap1I/YdfjRwvlX2lG17zrehB+ACLojxET5
SZJ8ODLFuvugIxomorR9JePw0ndQqDUY3I4sqrv3co1mWVB4tt/HpNZnG8WwttXadVnJAdqeaxXh
ohsC5J27pcQQHt91GEvOyxryz6KN2QdRN+Er7L3r9QJGuaJqkpcxoOx3IAXgWEZNc6qIOzLdpHUd
o29FcdxfwuRzIvYh3Y/Dvmu7yHySSxbwQ59yELQAuWV6OdKRyxLeXzeDA9skQEy2dmEZ96gjBZIp
OnrTKxN9att2FkXU4xyKrmdtVgp8bwlYDu9E6xW9HFIbsQoj/IIUiADb93lQcv5NYWprS6HimHzA
xrvqIg/gebsIZpFWs+qCCz7R6GXXMxzDbRG24D5Qd5S67pNdMoXtAZPnUdoaKi1Z0/galKK+Uh5i
l0I3aGmunbHqk4hmx0sD+HMp+NK7z/PssVawKDGnWQV09csCNm0pwBQuh7Fb4jPA8wZSLu42NPOQ
s35NIG2tjwNr56vEY34rArQjc9XXU0APwTRAi0y2hb6Du7p/z9TiSmFiU/UkmMitXVn4BNYvy6FW
Qg9XpPPa9qcVTdUZ1W9cD25q2w6tXI7WE+qSQMJ6vYZBaetdIegHQtUBNmE4H6CUwUtUJu3QdolY
js2SguIZRNkJNGn6sI+xsFb7iUfoqeOx3l5HY0dxF8lwNRWmilqgpOWp3FSpQ9v08MDD8D8md6mN
YWwX4cTjjz3krMFYLkHmuvoIIk84ciNamcq8xLTtEnj0t3ZA0gLDhkt91YJXy/rCQmWe+GpcfD2I
K5/B+kdKYzGAwfm3ALWKCwf5eW6P2qqJvzaNSGRTrVgqoHfgEopHXSxukul8bNCrjZe2tQEMhpNx
Cz200GUN44FO4ACfahKBEzopCLjmsdI+CUh331kl8BySADIu20FhDW5igfwel/91CHJGcB9NN/oq
V62jr1TTqH16A5EDtRMhc5/vkG0U1k5dIXVslxRAx7DzM1iHG/sC9yFx6Ql67w3rbQpNzt9btbYB
jKIZALgAk23drSm2CJTj+Z1tAShk1zMaSndLupz4pLSNsZM4bWDd8LSw5XWy+xRndlyGivaz9eNV
bHF5W4GURMThlBDjxEP9FM+wlqaHFAJaHp+JtZOX0EfxGT0OZodmOiqVdajHAayoAuqomwgiM7Tu
KkfF9DlHE5UlJz6zAVk0QIcXILy8hNTL9mtyaEaX8P6gViiBcmAHo8yuN7R+2aGGa74GO7fUubJF
mEx5cmB+i5MT+Mjhncps/xJA9TMXCPEgWZFYrJ0DVDDDFzIiCADsEWm1OMjU5G0Fr/7IXLHBIvsA
I5NFXAbU/+ecN8s9hWr3Avg0v0YARVzCTG9vutD74bAHOF3OC+IDYhX0T0jfWNnlhBaOFfGofFIg
nUSMJz0TqCtdptYRpqFFfFEbqQVKazLURYp91FZzvPlHw4PVoUEI+gM6UEyIdacoPek0mYeqHjL3
Kdhq51URNusUPmaCC1ohHBTJFgTEemG6BaPBuAULphHdhS0yPyDcurAtFcuXJnA74oKOOhqR69I2
R/jHljo4DjbMIBqKpnwsa5JIeUg8MRehkew9ggsSAJasjhpZAlDkFBMq8+Z2yFJiq4hQO79CkgE5
R6EV1H8ltCbTggYpjKB3Arh122DyHopkQh9+40AEumKNYaVlIu3PQWMkJPaWwvQBzZ8aICmJvDVV
NtIcVFkwtyf4KfBgkEcRFDE0fxeT6qeutADMPm0QUuDdqPMHGxCJ69wUbMDK3Xs87CrJ6yw/dNB8
fA0gqgJ42KnmOkAZNh8wXK7tA+sGvXddMVKJ0MGkZ50wyj+hRMb+FC9J9yjXuL6BfLP50ugQdz5b
NwcZXW2BjGwbd4XiZH3JHLX3q4Yz/VbBXgfWmg0S1ZTBpe0EzR9DwIesyjsEEoUALXi1QrPz2xon
8DdSYZKLMek6yCY1fZrqRh7naCSvqTZhkTPoI1vdb3AOmM0X8GX5W3g9YeGNrFlgNutHCPdzvuTL
ZZNqqObMCMN40dSrw+nmcKavGtNwqUbmoyOYK/C/8PtzUzVLvKD0BvBhIPFIMcge48ZMu8fXm5vY
KnvdROGSVQjYUuwIgYZ6Xh2boYaeR1wlVArsQ6LbrCkGNOB3U7B3vCZLsrFAT+0RFSXqHDIZMfG2
wobeQREGuOR+G4AAFFuqkJ0jFgj/qpgM/LBNDp9pKGR+kLMMqlpi9ftq2vEQ1cYhroL69wzVYrly
86hV1U9L9mioni0OR+mEgYADBRoieRP3dXSVtb1gkC/Vfig0TO1XQdBGn3zPxdkFytxDQ9iV0KZF
H+HWsSP4D4YAJiSRdLpka8J9ZVePJKReZ3N9sC3PetRfHfdXXRh5epzTlb4L6la5WyBXIgYYIAdf
9GoI3/McSowCmWUaQUW5IQe2Uo+hII/gtphqQpEcE3bts6BOryX2TXR16M+rNtZTtt+39G6NV8DQ
cSTr26wf4tcJ6o+mWGz/PjaDfNUz0nUQcAnsEUpPCLiaBa98r983wUoa9FYuKAN0HjfawnZkgLt8
GBsbXOoOi7rSXLC72c7yPNMJHhTNxDVwAXYR1CR7B8SYM7wGTfpJRVuMdDpiHhfto0thJIz53ZIh
98UjyQaSnhEQDzMmuzBxO6bVlgdonAYE1J1GGi39I1y8vNIAtyqNVz0pp5jaA9qX8Gr0soVmcQ1f
29q717yew0IZS2DppOIwZH39O+TOpEKEy/ySod0/hUkdfpJQxr8SfIQiYAE3DlaEV3iBshsH8cFJ
LTNWXWY/Qjg93ytLfF1ksyQh1sF2nzeBQEcTJsMJ+4EeMWaYuMoYRDP49PU6Rfq3DmBHlTkMKhMy
GLfCtaF8F2R98tS1cTKUCVD9S6XGEBQdFKAijj97C/RfH5Aglkz6EzYoMSwVuHm4q14x0cpBPerE
yITezV07ocojtW/XTOkJvmyIF5zvhglcA4hQeZcgZgqyGISo7KKuWBI3I1PItkO3XUJg7ueXmruV
fqZjIsVFJ7NhRiRFosm8513QZNUoXgIqG3Bt0G10echTUkEQGG5oGzPiealFqom7tN4BxSzSyNFj
koxr9iEdEaGAmDEletejjtGW0Ap9HvQTVeDTpoHQJoH2CzJptPFQe3l4tLFoIK9PKCSqrZJfyRR4
ZioQrRAQHoxavWjBpPJGQMWkmnoXt+MdnECDNF2zkelhibMZIwyPXar1O5mt9dJVIIgzzH2wMnHX
3XadNFZWZkVMcXggKrZm+mTFtoQeMXON4r5cZYKWrNhUi8qA4AdMxXkJxHq/kiRtSN6f2sYtbPrN
Bs0W0YLXmcDPoNFnKdKsZoOB+arzpu7T0iHRki3Hv6bnfmaXwRoirTeFdxahoSDpwMn8zM1x6mFN
ajj7IqTaCY3hTfgxiLzHAw8kaKm/ISp/5uT3I6YhAVm5e4dB+e4RAz9qMgDOZTOBX+Lr8HbE5U1V
E9NRg5o3rE0sRHALccgDankHUvDtkv9RbM9/Stv5MWznv5Xt8z8wtgcKmAik8F/kOcwf2x/jH75/
4HuQQ0gQ30wJgjVJGtIIq+ePIAdkoSf/m6TwoEPYgfxViAf+leSQRAiZDcHx/5Aui2h1cNS7pgE+
YJbtAQ9/5BHdv/HGf5Uum/1CsiNEKMf4i6xKrOgoRyL4zy+URElspc/8DayywSbKbFXeH4d0zd8N
QxJfCucElBxNo64MTcwXNMr85JBxdu+nUV9oeEOAoUiHuQhetIGH7rH1nt5jqzQEAYK921dlEYPO
XbYL5P4l9foYMO9GQG35kuXJC4whkLtdWFC9MF+sCzoW0tcBhM1wf56l7rTJS3hdZPZ7rJjn9mLd
0RD0R8yGCOCpmQu6c86yaXkC30CSJ9g1Geha6NMxcnTYJ65wL5P4LhO1KwkOi55IkRS6aDj/iibZ
/PyIHWeA17vnt/UwtAD9sVGW65jWzyO6oecN0QnIdgxl1W82+ARimj9nXaKhmcag/AA87XZ2errc
KG+OraztxzwEP6Phiu0KLjSwSYL4ilwuvofw3m0wDp1BOHPKmmIT4FkPcHYs01XEtmGELWbM3G3b
iCW4dKtcfSVE0PinwId2IxUygboGrgxFI3aKuGstsgiJnKeLkKAg8x7N3DIJ95j2EKbfKAeUDE8B
MvBoWN4c4f+oIvy/GOQVwamIpfqfK8Lt1/V/nb9q89X/WBe+f+yPMC9E8YOmZ3kC+fPeq2OL+XeY
F8XfYGOBDA+qXPzkj+xpBLwAyYaxneZQxnwrJhBy7NnTCPOCXg2MGH6yZ5JDyPIPqgOkdVj+P6hP
Eli6gXBmCLOGix7I9S8asAiK6QGaVX0BzILH5ahBUiPhWosrgG30yhGNRddQg8RYwqFcR+7B/NCq
YBlOAkO1KDXCNEHfiJxj6rQxOD6EaUUKHE7T1Al/yBdDTkyAIWoggy43F6y3jYBtvArBZzw7EOmv
6bh87ENfNviq52VHcmchtwcIOp6lAviKkUkkhYTVzUBvywwUOx2SnteEjkXWZeEj4grgDFYzec0R
tJcWQcCjxxHD/NkAkD7IIcPyVPjgmrLgkMBkcIvwB1OFKN6P0JwGh8EE+e8m0pKAr4wd8g6GTV82
CybOYo8v+Bgv4XzYoMEpt8R0iC3BjRIQkVTI+PuE58/LIDD49Bou+pIKDS4StT2XCCa1l5vokpKh
BUKaKIVlEJi18nvmWD7kvy3dNjXl2GfklSFg+iZVS17SKEc1hdnuYl6NvlwCi6OH2YrpDNrvo+Fz
Xq5cxhake65pkUADDzLPIN8XTgQ7VJFqgvfWxvQpm7thKIDNhdc6MwA/Vhr27zwkZBnSSW2IXhzQ
bQF8Dt/Ww75/l6k++H1r17x08VSfRevaL0Fv3K2Cz/f07fzMflZ4s6Ed6fDnZdTPeBiw+S4lS9m4
Hom2CEazCA2TmdqOXOImm8zPUE8vti3YzKPrJgstSCY7I6DyOo3qtr2owQlvF6lBAsaxpUzwUwxP
G/r2GrDYCO3weUvkJTyEyIGdu8UeZ95EryogWXoMlc/ICa/KdmHnAe9CpsS5s8ZUODovc2MoB4tO
6ZMcth5BBHH/1CrtXyfVmmsY6fLnbluyYxtHOkVcwBQjXtU2V/WUtBgy4PtE1wcHmMLDztJOIP5s
prxcJC6ygzryQLfIjCdIe5NC0GleizSf08J1anu/jas/ZYnJT30fxb+D9Frh2NQDTIHIZHZt1UQd
RzRcB6Hareglviu3PeARaJDXqEyAbnAOFYwEUTNDrPpYD7m/QTAHDLYQH1bIC61vhnTgmEubNTuF
MAUegXDE7+DqECeAUYEsgJaDr3UzH7KTgJ77aZbJK517e40g9t+wIYGI88u0wghv0SwcFtHfDOBy
5tJAKA1F6FaXsAGr0hIxnpsalELBAYLfbVsv7026DQ8mgFFkBdh2T3kSnm0D9wUMCc1hgP7vYkPK
6QGBOdu5RZ4oMJloxR7c0/jFwZsFKYhHJlytEa+5OuQJJshMLsdo5Hip1loc96z6QyRn6Fxgdd2w
m5sAjH9sbmycd3cui8XVGKz0Hvq46LC0y7zzO4ZYNAI9tuksyJPrPp84bAGOsFdY6vkNBJbNZ6+7
Dgle8lJ7PPpN5aIa0UutCGuTwNU97C8jLKmEfUQwMhZ90Gk3XjQQJTxNOVEdpGuA72y7xLwIxLi9
OOrhu+umFrmeSp83ojCSpiBxo4nBFAingZx3ioEEhxFDPwRO/Zwg+nU0h9iOkCOsKBRhAVAVk2Ca
+ivoueRD6zbzW47rjy+TenPdpRrkPrltDfifukPksE/tVghIu/GrBEaKPoFM1pZby2RYslHpUvdo
dlIYxbYSwdqiBPjaXS1zJ3y5aI7OrItSXsSpMqXOF3dqQQGXqx8+Sgx+B82BKch6YrfI5wqehUAm
RmEjBM3mK1RzOEQ/q3LLNn2vMyHObAQcJVcU8yhdUJVMauv33yrLBLLh99wN4txLrNAo3ELytopU
iqLlQMG80ysSc1NAhaRYIuQwFMxjh9EyHU+uQXlWY48GcG7W6DGk+4GQ6eiqMTI4E2j0t5uVrGDt
2jXIx1vs9v7W6D3xQCLT4wBOY7vR0KRffesB/n+79H/8vUT/jrXbfx8Guof/3C7dfOTj1x87pe+f
+CEKD0F4CdBbmmbolf49QSHwDr88AlMx/dew9EenhN/fQtFBZQxd1lu26R9pePglSFDbM7Q3BKEE
mH3+URrez0gATeBfzWNkWX37BRp/tmV4SOnj2QfbhawPHpkcHh7Wux/uxvfR7ccsuT8fArJIpHTt
vw0EMsvwl9G/Xm0fNPu2v+xUK/ItA4/2JsUt/dc9/784yn4WP5g+dJ07AHw4Chs/mOCDdF9n+jcB
BX93Ib+MnIzLZJQLDmG3B0YePK+m7dNfX8X+FT+2rehW8ese6C7phoEB3rOfryJ1fTSCWtQXa5Ih
Sz/Im5KjPg5Ia6YtsMK/PtqfLujb0ZDzgS6CAg/65ckwR91MJdMXXu5iLoM/+MDcof8vzs5kOXIk
y7K/0lJ7lEAxQ6RrY7CZozlH9w2EdKdjnhXj19cBM7LFabSilfcmRCKTQSUAhUL1vXvPDcp0+fdD
CQ1HhmNq2JCOoYtqA9RCGwQXRpn+fogNjq9xJ65UYKp/VWpiSnNVgCLnWgXycxq2H+8h7VZ1THWG
yuu8vUQ8Rd5BDe7MH6ZhFm5km6ILxr+dGwyqCV3oumOwhz0e1Ix8oSH9a7Zjwl3UENsurNoxFr7C
P76+lR/tTf+6PnztvLloPLFUHRXvsPmjVUFus83GUPcXVBzirVI58S7R1AGYU13dlqMgFCGdwqs2
HYYz48+z4niOapy4cB7Ad/6X8P+PN20MjDKELN9sHXgUKyvnAq2qf/j6IueLOB4EEw0mVQxGtNS1
jw8RrT56AJoUW0C6YmPjraUjY+v+dapBP55GbaAD4Q6ros7q9ddDHx8d5/mjazClqawiej7mFLmm
MQh83vUW6tBIb9WUwYKzCUhd1OaglYOQAnNIJ+brYYX6XrP6eNFYffCoaJycAaBoR+9jkyollZWK
vAolr38WNuq6FX09jaYNq46Jkf0bDSp/Bp74qIzVdj00Oo8gRjQ6Dl2/iUrK1uxadOFFUxMva2kf
UI11Juq1ob90a2SOhY+yTpcobUXn+3cRcls2IFkb348Ju1Q7tmOExZ3tOUDRMsSAMQFOq7QQKMxp
SNEPDVVEHgKaimKHKF0ARiVVCyIlqosLq27jXUjB/UJ1Juu7gnxeLEJw8ldU460LHOqjN6lKswpB
0VzIIGuZqINMl1ObtJetm00PkeRfw5LUD5jUPy0ts/d+lOkrR6lAB1Nl2hhac2kgXnkY8tE4gHYR
G6W101VBWMXOyEhfSFthrFE80bsdSnHlqAmQKJ2eL4tQ9023Jb8EN/OlTdNvVUyOhgx7bMQVaiA+
hTHLblC04YHkg/6nK7Px0E2ccj3LR/tmdzHjRdPbXGR7Ru5eY2pz0+kBga+p0y4Qb3U9wHMxG0P+
ViqyPrwBqfyjq4GQWA+WNA5dp/KL5htsGuKqGE2Nfa3MkEuOprUkOkReIivQJSiJAOuumdulx9+X
eK4pba9NY+UaF/Ubijpj0Y9kW8Zz8MOkvbkQbL4Pmhl4RqtEzxLPx04dK25JjXF5k/fGGxXB2mXz
WE2I51gx4rTkIZgchx5bld+XDfwd2DuSWYnePEbz1McmYl9kThtelTgwVrpZi03b0LruUy3eBblO
l6ku63WPh2wD/nJC/25Zgef62Lo5f6lUSFIngHthaNtJWAygTZZXVbHcsBmme2TG3R3FkfZOlj4/
XLsNE8OJzAM4qWKuqyZ7LKbGAv1Ku+pcFxmty+3EcSL8ZVaX1B7YNl1LpJYE1WhWtqY/j5J7gGfi
I+D2xTej9YPDOEMq5sALeuZ9ZN5o8IBpxwTQcYzaf/VtU3eZJYp/rfUuzpYktG1ObCJvOav7xg0a
J205u6I9JFDGfizr6rIiq+2boEaA7rq0bn1FVzZwavRbG9PAJeWcRz+rpgPwqqb3BrNTkQhUlrar
ag5ybTukiKKi0H+VA/18t+w5QgHOUjYIZZ3fRpw4vxGrclhVmv4CkJn7GmJ2WwVtZdCYp3K/Atnj
LnxCYrgfPuKgpZiGXzS2uJNNN6SrkAMZQgoxbjNso5dpEBj3KvVxkAmOQF2kmGLj2Hm9MXujf3bQ
Y/zISXo5kBKhEhGkoYU0WqRikR11UIqpt/0U2JP2VdZm17j7yQVAn3SVE011M4hJv09diQWCZqyC
goujCILZ8ZZm4LQOytq5jaM6fyFioj/U4zjcDriIroemsi7FYI9XTeWaF6jf8o0A3e6Vo7TuylEn
smcap21FUFXnmSrE+UUl5sUr1Xx5qCfVxuCAoMVeoLAzl0hbi3Xn9+pvI7Ikpby0QM9Ud/Evc7KQ
lXQsQomS4U/zhbkcLNfE0VE2G4nWmANdiTCBDaWxwrAGZI+cKCBPqIvuJy3zgwUlPX6n6dMqj13b
9zQ7n/b8tcG9JoppPyZjdWHG2uilph9VXkyGE4JCLPs7FLfmuohjC1NN4O7MxkVnYQ3FqlQDZVOH
6Li4AMSEnkM1cM0BARH4WNc7pVbnimTljMDkfGVFWRJZm6amrtcBsqbZXLDB0Sh33OZsAl77SkqW
sS45kADjbPDEjJ5kFfgRRe60KjobC4IWd282Up21FpDmoeUi3/RFlMKgx/X20iSFeJV23iAmcCOa
4JRuHsdm6G/oEST79x/Xcsu8y3Bv7MaBtsRiMu3+pp/i4ea9KkYOXDGumMMTdxeApSECKo/vQ0bT
XP20GqPz2lFzmxn4o74i1mue7EE2y84M5yJlrSurKLLGq3wumWpNoH0z8sH/jvixeOyiLAMAREnO
NCd/FXHY5lutZl6PipvCRpvsCbN5gSojd5hsaSUEcCeWjp+o8+edyuJYd9cuUUpo1EJKXfC9oisr
GTpExjJwFyNyoW2huKO2cEryYmpN7zDBODR44kYMCbkClmyXAECpaOYQYxdI4KatGyXWHcpg9Vk2
3XSIjIZHh6w/8swSn4LdzwFmU9kybJT0/h5nEulQdUtVkRyGe6RsVESVgUfvkNpwWdh6vWtTPfzl
Cn46SWPrLqst88IXhbsJrLnQUCG25u1XnA0H0XqHEix57N3I3eR5Zd0RFkAdz0Dq7EiZb4K5rl3P
H7vGFUhvMHXdvteQdUGRtnAbfRH69Mp0xIMvgoixVV4ywS3foFDJjPawe8hVZqj5W8w3fKc1anPf
JNb0yEQKbmE8BSgMWpcQqKzzrLk+GNVlDsZft54lggSJ917zL9MeeYrXYDzYaBCSbqVMpsOkqN1b
l/vKQ0ZcDgJ2GaODUKx/nlMiB5IAVAreA5kHa9UoxTUVIYIr/IRFRk/GfZxq7Uoxh+g7CnkHI083
rBW1NZ/0djSeuloxnmIigK75UlnrsAoVDHWRslTovG1t3y+uMHzU34oQRaVGI2GlJPpA9ZK7Ls0M
CRGqiRstUddqnhd8+Jr4wqwLsaiKsJg9MmiJmYjrwSzUC7tCN5S7sdxlo9RXZZUBNatVg5cYlQ/q
5jG98R0R7AResARgFXMZl9Z0cBWDtA2KExeTEw3XdpP7GFvtwBOG7AA5Axa6QfmQ7axxsNCs+N0G
YiLiByfiY6hOBo9/qqYrlDLTlago8AewUzACo4JgCaRBECrRa52MqIbCatxppZ/fgMWZqCpTHV6M
TTk+wgQyzQWEwHg1tWOztnE2UWmkxt8mdkwcRqisW11L9kabmRcxqrRbYffKyq/L4aayGz7ddkgW
iF1BLJ9zVGxyoETtR1gpQ7DYQ9rt3HcGE36C8qqXKS3EHErffVsM+Ro5LN6XKLebC2Fo8qYKqMPX
Lcr3IEynq7EX5b7yrX6tawLufpXkyj3A8QKOVEbXltYpqqmOZUMlDaNeoBElo6WZDZROR9hIhaBk
I0WePqot0wkLGNtqNxKvhJiNV0ZWNUuD5uYrRDWNFBjaEgvFoGUUNryYEe3yPSSd6VAntr23emNc
OXKsd86oUZzTx65EmuZa3YA4tGCly2liHLCq8s5Tocer4vMv94ZSYdrCJdhd4oGIPZ8fvZ1BmUB8
p8rfwstDljqbPNEOWpuexMn5im7scCDzZDZ64hVGB9tG2Z02JDVukDiHbhMqG872klQNxB4/xnyc
1a95dad3OhSZJFIuAr+7bUuQxoUB0LiPlTenkvZaGPmz3qZiAejcv+QyEsTaBSunGTT12nHqflWk
gbbx/Qh9JfsS7ENm3Xop5pYVO8RwX4Lb8VD13molQvl3Uyim+5/NZN6gqNfX2tDPTmFR7ZzQ1haE
0dz3BZ682lGCLavVhhsxR40ahB/4HO/cxHlWcpwmMp5bJu9+UacP0JbpCHlURypo8kuDNBBMlf/4
RVvQ8azYOVJPjBp5GEC4DQhejVL8eYXeIfqd4vBH0Hbm9h/jaDt0q8GZPhpHaaFfhLFV3pLnUz5j
/kHKr43Z90Yp259lZ1t3tqiNYZnSk9m13TjttchNNkYatlslRFW3LILKuDUcNF8xusi7MoiSVZe1
9ugNQ51R47YsDHC1T9ckDDcpTPc1HXCqcWoa7YNYjKiKZfXq1lN2IVxF307JjDBb9kVAr2XttLgk
L5r8le29+D5wHL8S0BZJsNPM4tBBclFQHrf9rT+NxU6OoTt7OZq1dFpexSzD8EKCRYgWreYpLgff
fDVoYvReF07jzbsLNTdlsW6jsf6OWAvB8CBC7Xp0XEmWTmjvE4yRTwjMCOer8lZ/VOcvpCWyEiui
E26HPG8v0CwaV6ji5RMAIXM7yKrfp2bQXfSk2v3E04QsFnXbbOOT/m1nl9mvrLFVrwML/Kc3VSQa
4XiSE7ilcMBG6JUbnHUbo12NijQe9NyGBuSbAn5s14WY1ca3pLOdZ62w85XqTg7t23Ram00aox5E
Jckeb+JTiGugXbTK0C+tsWYli9N4iw8TdzlNax4vX9v9yKliWYT6RDPUWQZNOS2bKLtX0uh5yMn7
IX5OLqjZQkMkjhK/QPlEQ1cHgZlSvUA/Q9Sdyc54U8B9vi+SrLiUU6rtatBc4J4DEFgBWL8Ezbiy
1ZteybYclyzlbaSVVSIbNHf0FZ1HqSBv5dzpbDjF9AtNifyHVFfkJR/F9JatYvwCWqp4iKukei7b
crCxAoDRRWdWRcmmK0y0dknClsYA63YwdNHnXlNEw4+kBha7aHE27jutfaPh1qNPdwhfch2E9+xs
f+boT7zRn7szSnI9FV2KclpX0o1MYCT22IgvsWvSanOrUl5TCAyuaQBai9hI42YFHaC6qgPLxz8T
a994/3/JHPtPyzfNXbQ2vV7dlxO+xaa9xfXEuSNIw8ehbnQ+XLZYCTxfhwZ14itlsB/kg/YQo4a7
qdUaY21bmJSUvMdCW02s7KWiYzNq0zvHtXvphWFVfzPVtMk8H4iyFbbqeuq6dmEy47eKUxibMLTs
Sy2xRhaXurV3YeZyNo214NUcSZvNWQmxJinB2glg9HLU4XsSuNkPP7MJlQrcJ2Mw+gsVlsqG3/KP
n9aIjF92Sjuxo6j1Gkx+twap7GA5wCF45boTgZx02xduQRe6CuIBL5DLTdF9+8nuQuM+6gp8923E
C1u76Khz9lQjyMK1qZgbicf7ljPIIwtycjOUk7WvcMACrJLWqkxz/6VwUUKlde9QJtQh6Q7+lC9M
vIsLdAHDdmiQLCOHzr/lJLuww1WoN8+GAmfMDn6kWLd2pQZLK7a0a0En8LcI8twr4h7nTRsFez8P
2xvoq+FlaibmnVHGaI49MF5K+50g64UPzXxDHkG86kq9pKM7qAeU69Y27YmFJei32IwdLWuJVX/R
DnOGotsBSEjb+6Cd/AXuYGuvB8W4kX39I3RzexsHIV8sNoJ7FlJlm+FBumQrZ+97Iwuum6BK2P8W
+e+WVnq0pHX3qldx+b1xJOaSRVCFyWuhxrF6IcrWv0DmGS+plvRMtka7bzWoHR6YTtO9jlKooHD5
q2pY6HVRmusqp4zsOZgGr3MSURFZEVKWgbjYhFETLEtKWPeW1rwNA3JwdWKrUld6TcBC/xO7VLY3
U1D7bKo4JFXduCA9JN4hUhYrjhNbRdPiPe+/iWLCeswC9sZ4cwHJsA+C7OtAD6DHS6aI7xF9cquN
fb9tB+vF5ggyxNOlWasH9lAWlTPKRErriJ9IsfsLsNH6yqqwSdPgrm9QWm079Oi/Q1qS+EoU7dAM
7u8K1+5jwKv3AAaeIDCzKapo4daDv2wcgTUxN4uN6g6kmkYVuEEZdAuHhPgz+K5TPRB0fXygKXFr
5DR9LP3qDRasOdeLjLs43Yuse4C6R7yzxenWtSnkf113PdUEQeSNfhEAtUMq1MfhAky5QnFGhmuk
eV9p1YYTwLCqfFs90245RmW9dyZ019TAemNVprL9cSjACv8Uta2p7X8270V6IM+/4C4T3tek4oq6
krqxnEl9Cf35RNlTj/v6ck9V7wkchrQ9J8c4n7oHti6nPlDrrW4HxsFsC0p6AXXSr0c5dVN5hHMN
G4GmdqzONAbfIFeBHsx7O6SLfeqRLv4ZAcP8zPM7dUEGaWKkulCac2ch2p+Nv2TAGzamPZ2lvkqX
pMr+sJzix9eXc26Mo5ZSZErN4m0FXKDJq8mqN1CvD18PcXJyMP8gKTMVTZRwH68DpI3T15qstyUf
sKsAk9seJATV8q6PnkNAHasq79SbgLwc4gsDzOm+fq618/nVgyNlUkfl/XM5vxw1IAyzbHWlIAIz
EKBTZSEtrxdJdQkDqdolpfvXpKyZ/mU7mAU1UxP28btXsbdy0B9V2ywfWKWs8QDM2D6znnyeizo9
dFOY1HfQur9njf3Rr3IDIScYCtU2kkHrNWUReUXZXdrY3s9MxRMjcRGOSc6QwBxrH00Tt4miaRyd
YsvShsVOaS700b4n8OXx67ly4jEJ29BUwbNi5ZqF139OeavMEmCRIFiwScJTeMETgss19yJEbV+P
pH1uNuofhjpqNnJQtfzMYqiWmOWlkQO7AH2FM2Nwu3ZFrM8EQp7GNNBJv15WBiU+pJX+d0TpykpC
4YIMSiC6hk2VKr1OFSwzpmRvOnG5l/qg7AJ4gVeEalHVqxBTwgxXVmyu5CrViGDdg9gcrnuoQZsc
mjChTJQdUDtG05kLNT5GecxdVVqZFPeRqJtCB5T58Z6m6aTobt5yT+GNP7m4j6+xnH0bLSt6yabW
3rcp4ep16n+vhySAto4LLxmsnUX2Nlro0hN4VTytfch8dkfEz3l5kX0re+dq8sESZUVSrWa67wIT
sY0WLNa1BdTTblF3mr0nY6r1BqMwtjS4+qWUjgYjNYmXnOPtywQqEQ/YJT+c9XrpBoTv2QHOQlqq
LndLw2HrTo36avt9fuajdWKuIVwTKDj4ZvHdP5prftaBqq9H7kusNNjpXX3HUycnKK7jYjH4er/9
esp97vwSukFIj2mgBNY/xepVhdF1PfqvretIY0fRJVtVQS0vLb2UG98J5GVI/eXeiNzgXwqn/zFY
78TrS1sb+iGZJ3P41tHrWwdjp4StlQMzHsfnzurFj4qi7z3Uvfjtry+SLu/svHGQlrLgf5xtNEfY
dI5tvs26mtJoJ6jkUw5uEODl9Q5+TeR4DV22EdQIlbuvBz9xneyrSFUGg8hN1o6muk2MN2fPPN82
fkG2SJ/fB0NAvzce67/eBgCcnQ0fKIyADR0nf3EQbIJCxOkW8t3TOOb9UnOGlrdI1/96mrLdQDCF
MAoZBraUjze0bAqAgXgSaS62/RLn9FbR45u+N5F3Jtavv72BBj4WwCvElNBKOv5sBVFa5kZacVkw
QrcKIDDoxZj1vJn63Jy5h59fQAZja8PWwKSrdfz5gs4tQqvNuDLFuA915QmA0a940O+D3jqzB5nf
5Y/6A4ZCn2NxaXxeTO3jTcx0cOK5Qjd2ziTWKZi4wIEXdtpNiynv9tQqzu1GT49IKDgytvmlO/68
GKXtFPOIlej2iVu+wM651+sEqHJopYuw1f6Oc8oyb+AM4OnNuw5GPHrHzYZzh/TtZKu07X5Mu61h
JDfYEs8M83nDOA+DRgYbBLuPY2VV56hDFPGrt52iKfeKnRu7cuCL+PU8/LxUMoqYjVmOBif+2OSA
Vw4wZixA1+scaznueSAif9u5dYgrSVfNmTx9LM6skkehV/OXklFZOBCUkz/5CRXrZ7Cg0L8kWxcn
8aJPXc7iGBmmqwFyP5kcdLKa0YVOpBRGQijM5JbUvlV7A4go2KU0kxBS2/fTaFbfXChvy6As2RzM
24Kq0MwLtDHWg6sB0w9wQp75608+GMI7mHECj9bxg6EvGaaUN9MtJap8FUML3CsDxY6vH8znFZZb
hK6SGG6MLp+2nJlR8RkJinSbSzslhLbbqom4d2x5btdy4oWF3MvelnWIlMWjVY8wC/gOVc5CNJQ6
3Ww/3A0WvJ2vr+bUCmSxBSBegUM59+7jsjBB5BtwbCcoCDB6QBCbO+P4Npomfe1i4+930ZwZTYGF
B7OoCsj643COjKwO1UXC2dH/Nd+7OrIOWe0/fX1Vp14eZ7YwIcnlYHD8xRiaJBdTwcsDltO5TfCn
LYRv/qLiWqzrwHR+Ek0W71CxNGc+VafWPBSxBvtqJIOfDj3UT1Ts212yDQLthqillwlLXBk/gpG+
Y7k+M9qpCc+xR2Oyc7L8pBZMuUYb0XuyJZoOvwSJ3Ydei5Xl1zfznTN8/OngJtoanyMdmfPRuuqC
g2phdSVbp+3VR2iqxVpxUNJAFuxSCvR2/xALh1DaQnY31Zgn1yao503oIOyaxhJcXRCXS1H57Srt
8byEbRufO93OLrdP3zei3PT5zdRN9j8fZ1btN6rZZxlfm8GgViirFyFxMiEtaXaR7Ty1WFo8wKRU
MnM9ekx6SKO+W/wgR9mDEiH3ZZ8ZO6pILshfBWxWyHV8fSNPvGs0tuaQRFsnkff4g5ja/A3RwHab
WDb4LEKu1RJFlZ/SxB7PMLhP3I7Zkz3vK2ZQ8/E2RhMjaG5HsrX3xS+VgsMSu8xLM6b51nbzeDWT
887sME68dMQk4nlhNJWLPJomXZ2OA5haLi82n8MoUDyN1j3FzHomTIzVQ1UDU6Ml222/vq+nrhWQ
+hzzarBBPF4pDQXcLi6xYstZ7bqyIEOAEjwgS4bElQSPo2MGf79vY8C5DEBYy+x7/zjZeFd62RhV
sVXI/fBG7HOLnEyzQw+Uaoud+Nx4J745jMceSufDxmbx6NZmYHzCqODWDh38ttSo+6VaFRVIE9M+
c2knh4LvpBOFDen8+CNa2kYks5wjmnCL/NZMK6A7trQuolaIM8vXqec20/xnH8IseT7aknboYvKJ
ysC2ydr7Nize4Kvcpw3PLwqqA1wo+deHIxYwTBeaKTR05McvoBgouGvQybeTNiH0sftvdVsvS+oA
ZwY6sTCjLVZNXOxsQ3DRf5wf5dQjA/E5AqaB+RQMw8aZqvuvJ72pf17wPoxxNCdcJcagaTAGql4x
eynLfWM25jettfyFTxgfd1HtF2YPxQboY/BQ9DXMKFBAG+xvCcW/FklUHtHuMQZkMHiNVr0zpttI
l5i/DCM8aG4wePnY+d/9Us03WYNCg9Pt6KGF83eh6aDWBlN+a4oZihzTw/sGFxXFRS6aZF1kzcxm
rHyXA9QQ3MSpyu6wwBKYJ1F9Ew52uBF1M+5SE51Wp4fZVafU3dZJ3PuoSBqPO5ysM2pF9SJELbRF
oZQtin4qVz64KRSDODALQ48wlcbt+uvbe2pu8hUn+QILBX2Ko7lpVU0lR4u5iVbwpRrkixOWN4au
rPWsgAtGpM3X45167dhzs9mjfI8y/mg8MxzzSg/GfCurcK45Xfdasutlfmbz+rnkZ1ArReHP3oQy
nXs0DK7gUK8HN9+iJD2UBL0hHHJ+VskDnagrutJea2o/gjo/c2TST49LlZY7yuH6eEPmllmVlb1J
TaQYp+dwhikS/agcULur6YrGOWeciiCnlQQRsExzlEJKCxTPqrRuZyL1NeNe2emEGayFNGCIoQ5j
wpUbjB+0sdz41RRkJ/cDeqDEnoKlK4VF7cWeloHw77TEaDxnMivcr7FBGt9UkibJ3zMHnb0h/Ba3
Mblfm3LoqzWOLv534te8sJHxylZs7RGe0LlHceqJWzpzDG88C8V7pPIfpetIbcwsT7p8q8qXEd/C
YuxVHK6yOzOzTq1Ff4xzvDHqyi5LC7fPt44JMz6n3uBlYbj6evrOi83RFlEQ9/2OEcEe8E70+ONi
1ArcRmXU+ZamEyx+bNUcxp9ITUJY24xnTGcnB6NeyZkFEuGnba9VsxjlcHsR4VgZJ9Fp0xnlGhkY
gkoZnbl9pxYCi7I/Xwsse582v+k46laMlAKLen3QCDnygGU/FWn9JiPMW6F15k6KU/PC5pTEARYv
lX3cp5maMuX+sk+LhzTE6qEJiPl1v4MGZiwLXQm3RllJj1wQ/Vuk+uF2DFA2B1CkrpzAwY5dGOOD
jS8AjbYPRuTM/Tj557EgUkaifouZ5uOnrR/8RklCtjl9Vb7pbvAYat1dCk/x/2ccGxIMO0pr9s18
HKchITUsEeVsOYmWVHPkSz4qsJXb+syH9NS2leIU7jV1/oc9L11/TF0dfB0Zc1O2lQjHwwadW58f
6sLcA2m4SYvqPkvdM4WKUxP4jyGPN6zxZKQIddRsC4txE7TFG4GJKFxhAxbdmTPHJ1gGFR3ieCya
ZGwfOQsfnYtk7xjlNNgZy4w2/pAhtLsIiG+XCsejfBt4SqlEXsaKvIqqWXCsiFmeVaP8AYPxZFBU
efIrB8KjhmwZawtmg1DWd8HkFiAU09TL/MZZD3bvPDomq+bCyhtUE0ozLKdkLm0W2m+1h6RgF85y
IH4iLtprPInlCujxG4lNRF2OerRqs1G7K1Fe8rGHm/X1+nTqLXZnpy4lDubtcQM2hdnbgPNj51dO
u0lOYiFV48kszQtqpk8yIunz6wFPPeLZnoFj0KbYenzby1gEUMB5TaLKVRDHtHW5JgLaWeqBT/p1
MwtTvx7xxCXyXZ/dxi5GnE+nS9canUwSLreFGW2swnq0rvKQHdoI1OwJSCeQDagfX4/5rtc4WvfR
3sBoIkqd0t3xdz0AfEZnNs22Vja5Xti31p0Ris7LCQi7CKFpP5YafvjYQLL1rlN2Qpk+Zi1edljH
7kbpeySzZ/6oz+0+A1UCVZ951SYUSvv4RgeDOZV+xxvdTD56Nujna1Rp+prQgWZDgJ6+YKYgnzLT
lRvUoTfSk0F+bYjl13+IfmKtnH3hyDEExxzjuLyvIo2wMsgV+JZjOCXv4uZIT6cDAkuyWHhc9k7G
SBLxWUDTTCkiE1JJHzWqw+4WNqO6HkdffQ4NNt6anNRntsX5BsjJu20iWaPsMTfoct9GFJks2d3K
sOJwhWDQWNZKLrehVdkrSEz20gkutCLR7xJyoW54bXGijLwIT6HTunvAx9/VdkzOHMxPXT8dMDzo
9tyhPy4cUW6L00bqXH+aDKTWBgjSrCF6ioQSrr++16eGQn2J1gA3Op+NeRf0xypO04mUqPmz5BZ6
SKatM1t6BlgqbpgGT1+P9f7cjmf9XP3VOb3yGTw+/hMhmrZ9FnE46Ezg0ZKGMY4PoqA3AC+6JSlA
4kIA8r2Vg9Zfa5oSHDSpuBBR0nJT5qBn3v+gv8I3XEU/66Ipfsv/+wFU9w5a+lmUYx0FofzfAPD+
J5Deh18Lzu2fv275Il8+/Msql5EcD+1bPX57a9Dw/5v1NP/k//b//D9v77/lDL6BHgVf6/9HEpgH
+Oc/vH7J3v7rP7yXNPoNpjuiePavX7j79V//8a//6t8MPEB3lIzIx7MoC5iOyS/8h3VFNek/504P
Pmw89JiFWWf+jXCYGXjz5xScFfqW90rCv2FX2n+ym0e3wdpPSiEajr+BXR1lwIF9di2hsaGmlA0Q
TzPmef/HvJaTTiYJNsLrvNfxVPSQYJG4E0XOMafvDhba3308dHmy4rAsvwPH6R447Azkqrp5dW7i
H31j5r8G8RD1SzaoBNNZ88r7x19j5GOZuGHbXWtVLkBiTbm/aHFJYYLtZOEuut5ov9sdO4oFgCZZ
eUjUQaESXG4b0GPt/JcrpXrD7wgBO6epeABB5GBwtkz/TZCbfq698b5b/uNVff+L0cOxMLh8iD9t
f4zIDnm2o7zWBxLmltYwpQ/dDMxYS3ssTJzBg4iXkc1rDOiH13hMVH1D534URCIU8lc4NA0qdKU0
l0SxoOmQWaiSFVWbCZHhRRzeJiygGYDvZsm+w31swuoiSXtzWEWNYl3NS/k5tsPnx0DzkQYUNVbm
BlK/j4/BHpWAuJi0uc6l7z4WIKmQeycaU6PMW8xeQ+3elb5In/94eW7/dde+gH2Q68jpnQ8qCx/i
DYAPH4cFbwgeoAny69yZxDVJ7+01AXZeBPf6zF7maE/+PhJ1urlJZAmXJtvHkejAj1NFtsw1cWXG
CzjHOt34aJa1RVKGK7UihNzTVdRYXqxT9T/zLXnfnP05abhKTUW1ZsDL5KhzPDzl+wicKYlFdpWY
L1ncmi/grfgbzClrVgCwi8Wo8ug3fVr1hFElhf0GQb/ZkcRuXA4WDHxP72PSbWIS5h5ITdH0ZeiM
4xsQunKpKnilMNuTTbs1dfSi5zZARx9Dbh97DpYN4jDf92VHRxrVas3cNH3lSrR+9hLVsgkWQklk
bmBdGvNg34dR8ho4LlljU0UoNxXACJplZ/+W9jTRNQnRjBgFBtKo1u1fnVniBfl6MqEw4iF+uMuU
fZlEFgpBGoKmPRc4/1hMQGhEak382lVskN+LAk264bRBL6u7a9lBgIKWrB7wcZgA48LQJrgh3zRa
XW5So9Q8VH9osFKTNDI77YOnPs6K3dggXyvNqnxgT+csfZKmaUvFcbQgLQA0uB83+XVfKg0gcZjT
QSDceAHxnhBNrQuzLV2R9JsWB7eU4lBgpq1dXUu/updapuhLq9O4keCkWBuMdpoWau/ElymF0O++
SnpJaGGnmMD/wrlTQbp43I5oB/IFOHg/OtNS9KaypE/9s6S8eIcjH2dAn2HM8puqBY+lafdVKPpk
49uKYEsRJv4rDa+aCI+8Un60GTlyNNRBZBMothOVm/6KutLivdez5C5yqWQtOtjJ+9rHtUUTvsT5
rrk35OUMK5jN1VqIQXSrlJ0zgVU94mCv00LMh41eL9vSvcF8HKhLuKZyy6dG6z28zRZsazt9HjI1
vMCkUN6ZJDJsWjdWtDWpgNOLYxX1qlFRqWN+cIK1AlT6hWiZ/jcRoKXpIRWEZ5YHWhesBxkXvBx9
D7Kxa511XfghKn42iTk/SnizURfcaBLkFnETxwqExp5o08IcpoUhU9/TpZJnBBYkq8BoRzTxujCW
UYOBehEzk+RahxPQbAbdHi4tAPqpf2ixS4MTJI2IsKdfoR8CMfhOtZNjMeI6zFFJ8RPjVyz1etHK
ti3Va5lIMjUJZ6ioLuG58slhpMSOQSwt7vCn6rt41PXWa3kGPoFESOd5XGR7LXPf53so06SvVlaC
HBt8mRT+TVips9YyGQGeLMcBr9ClxeaYGdX7hQAe0PItXFtKGPs33dwxCTwUanDvBbqjbJ2nEWQH
oNNEDvw3e+e1HDeShelX2ReAAt5cbhXKG7IoUiR1g6AcvEkkTAJPvx8oda+6Z7dj5nJj57INWSSr
AJw8v/k2CjrPWouYUakrifTKBrZKQ+w6Cfox2o6FV5QbGTEVbJ0qLudl9ckds2INuiz/Wq0A1zfF
8h4aBMzyOk5pIegHL6XEtTY74JN+71+XFEl0rCjU8JxsXZHhn6e9xBLeAmuKE8JYEfln9qWtrNLt
VLjltNelpGDCIfhKjFg5U7FrU5Fqa95W81lrytkIwaHkROPyUtfuwANp0AC7qnqm7zEoD1YbdMUm
B2j+MPedBVwOlIRxSkYWM9XKS8wEn2A7NNVHHsYWXbWw17d9w0+wqcmYzBvfUBxEsbs146X04Udu
NC6VFjKp0R9by3EKcodW3Ie0vPF2ph51fWRgM2v+Tsl64IZE32ArWVOZiANlufaeKu3cXQPvFBbp
2TQK5z7KaYVHVwnus2ikJdMCqo4NFJFfO+lRYdPqGMUOP27gNRtjSub6kKTGGG/ywE7G1fL/kSWj
vp+PTwxsWo0p0BN4Pdrnlr76SSPglvskcuYqZb3tD7ZmPeKDN/ur2wRTTQZNdBeHBXmxi0H+8gUB
EBlrG6Wg0V+poauSo5jKQm3l6Mzpyeji7tHOTOfNURFAEN/gw7vtIQRbGyoQU354yKbwcPEasSin
BSQ1UvFajCOTRUaZ00fpuOOXpk2s/eCNMb0fNDHBKMOnbm2dos7UtmoH4wp7ybJvhC2MR6ODsIOd
V5P+ujMmqqcGs8zSfatME5ScRxznLtW84FOli+XDmWVC7rxCJvJeTXiN17oYeW+SkZg5qWxuuiee
YMEn9F8+3SV3yTak40cRfJRBREyqxW/0YPpVgLPUzsb+0qluGT4TWiicXHMpFBpLXpomvRk4jklv
KWBEb/nllx+dtPrycwFWuNLRym/RL4IECnJNwirIBy6dpojz9Fa1Hpd82zMVxPw37qlmVyV3wrAn
uv4tCpR4u8dW9ZdSSxpkOL0XYLKWQt0NTZVwZPlnoG78RtxAgAQtc3JXlZ8i0wqOEMxTKhrAqfC5
gL72NlYwcFaKlqsHmn10eYoZc7NT3cDV/ujztNjJSjeuIojFKz5KV6wSxGLzWPtx0J+iBJJBOLWe
AO7lTdauMfmzrnVPTF/zInfuVS/BmgidLPDz6JZUP4ELK39Mc7DcQ1JRJCHnAN/apNBY5bah//VZ
06NyW44NPdWezW1uasfkIYX6e4LJRAWDY7ZmzG3PsXkcJWbwqc20Icb1XXGZzFpkBQfa1gzxveSG
PB3JH3FtjMsde5M5AIa2IIeGDQ+ZUZwoTjDddRQU3cCT1hp0Rm+RfabnMXjUJsb04xx0rfENrOsk
VyXrsQFqpMm3UqWxwEBHaN2HhrdlXGsAC7bEGofuoiYPmM4gxcr35N4uKfXfz6PLm0MyUaIEFXld
XypX2WeNVSGUQ0Ey7xRPY5OsfUeWySOTiPymw2+mCNNL5bDKqYABkzIOvuApMImPRSyM9IVkpeUP
pMG0fHpqOksL+GbsojaJByfiqEXN+CWJdWLRhSfd/JCyEr8pqUXzroUhl9J80fMhTfHMW/eK5i/n
WrrNAqprBt29YCGFwDsx3cjNCFcPJLVfpQtRyyu5d7A+3xjKUm04FAAp6R8QfPpzG1dwOEWTLtdR
AxbuGXSI8ZglLZ81nnTBJz7rpbyvgsrgBms2Qbb1ETvGlepfY1K0mrlyC6N4cMidj+EI29sGNVr4
w4OIZACRK+YTvWlSi3eTg8OkzsjKeX322qU7x1SgHA+RWnhLqVJafMlbrRnDUoK3WjGN9d2lKCJ+
/jbAkC8TP0+W+lP9MAmb6x7F3ktXdpR4l/98k/L/Y284RoWly/v/vkp5/F6BRZbfv/++Sfn1Vb9W
Kb7xAYeZx6rTtn6rDA/0DxZWGY6qXMcWmt3/XqNY7gcmYlyAGJKXXvDFQ/7HGsX+wCGcs8HSKoiZ
DEXxjz3Sr5PqPxEFAJr89bDBsoLePiPAsm65esBm/q+HDW+iaiZB8D1o4IgMYLxexGNtUfI5wFG8
7BsrAwfceO7MaVqXUkyhIZW18+LI24vSTuHARrLcmEzOVyls91Hlek7ngE6RASUtznpsrU0Zu+ql
VDAuwwnb91sQVwblG3oBVsAZ1yJhM+9F3jcQit1hsGS8c9KKrYTPzd6IMNSSIuxJzOrc5XDN1Ks5
UHLrJNBzCrrymXCn+gX5z38DrVEeYEvOWz11t730vJC6RUL1gBnvKOHw9xXj7qPJHZMKZsrKYjxY
bv2SGL3YmYM2H+WAu5cKZ9f9EvkY41ZUg1GBV7ZxfKlbADB51vlnZnr9oSe8FlaFdxt6I7iADBCh
T4D1c5EAkw5A71GS3A9hTkaJE5be7lovqvZjaq/z1ppudVN7h5ZOZKbbnFhsPxh3lRcc4yoPnVrl
95ofaSv4X/nKmEafikqIXX0unI+tblWbUdg6nEHbPkNalYdezhp439k44kDWjoUkVJybYl4nWkZo
Hzr4RbgJQFGo7hp5orF/NFIaJHByeWc6J5wdpTLl1kTS57vK+dYMprx4qRat8t58dFWpvk55727k
mEHN8XJ5m0HbcYBzi61LdQlVMmp6sNPM+9KDbmiq6TNkKbkzGisjSkV9Bo746NPgp/U2yyL3mw9K
c7r0k5ldYgcYMn0SS22c6sqNXxZDmCY+YCO3bbfChbk16Ya58fH1rWKfDjHanYMvQBvHH/E4BdtZ
r5S/FtECBCTqd7OnURbnKWueEka4J19hJdQIAVhMtY5+oX18OPnLJFZTB0EjUZA0TO/4uOku98Nk
zv0jXSXVHeVA9aUYjacEblVHi4kt8HvWORQJoR0pGh/uzLINTraAs7FqCpu+QPb4pbfvNTI1W2jS
PFcCqET5eu7VeCTHtc0qk+j/rJZidLvxWTGImCKj2qT9oPc5VFByQlLd7vVqTa0Pc/c4D2aYCR5O
0uD2r8y5vNc0Bz86enbSVzQMuOZbXQgvOguKtJJTYxTP1BN6D2Xt7KhIMrQDEETO0jtOlRmNYQPm
h+DrbEOH3MTRNN/Ng+Lo05t++TWorGg+2xTAwbDpn5xGWfctgkqLVTX3Hu1IZpug7SlwKOAnjxA8
SvpcZDER3nKbh0ZpoKXW6TTE+8b28vbJhCiYq9Ahi90l9HF7tXespONLDQMmrfN33Cj5u5fAoreR
m1UupS5xpNMvLWgx0BstvorJK71n4oGADjaSx/KtUkEffcsiARo5nTGo6nT8GbZmb/S+/sgn18lX
flD2I4dZmyJBNRQMJXqHLcaDTKbtfdKl9cGpi1Fb1X5PO8jQvy9mkYbsC51owacSZulbbmCIWpFB
XzqLko49J093Ksc6z8Y8zQOcJic1NHtvEl4VQl8I8NIYURRsKifnJecibmETK52gRzzXJQUxRZyx
JmlSevhspvEuj6JiRSMYVUtlnGagkDkH1Xcey70asa4XidW97091Kq8HjWJQBeBJh/p1pwZXbR0G
uo2uF0O2ah3+xmsXP8Yjyqp5ajlrtKu8boW+Bv827jJO0RfOA+RbU4QyWzlR6OSF3a3N3vJ2vWEm
u8ob/F0NpfG+MguWNwFh+Bbq1lklTnKKGqB09djZNNERaeei4tQowh72IFX+rnn0PYr1tCpbrtWM
+1fsphtMsBjFdI7THwFC47XFcwhClt3PytWq6uolff3g0y9z7VwxvDpZREUls/8JszJ9/aI1wlzZ
8a5ruxmE3dwX+grv3fRVTOILz6j2it+HxnoPrm86pIAnTV3oKPJGxDEj858cug5utq1FPByq4lDE
nryrO1/bFtqkH4dKj77OmJLuJ0jaOFriA7fOiLhaqr/knpGG4Mb918EQql51kdlQ4CjUyZu9+WI7
pk/HgsrDBmzd5wSwyNERuBbsWG1ZzICj7PQ5W1NcQT98xh6DHEY037s0N8IxDXYSLsbT7NXdYaJc
Hf9fNe+oTsCZlRkj0UfJGDzS5neHwZ4qJw6L/iklCLFhHw0krLWq1cjrf1QBbVimQfl7DIPhvpnI
TQ7sy6ijC+IdhxR/izGejhdjtBNujbP9gkTY8ix0SCINPllvw6PNc+iJBDjILJvcoDnBlcJ61pae
CjAYND4YMt5maUMbRtUV11wfxaee6/DSt117j50vOONJB3WZVBlgbkXizkqGa147M0uQghqMeSBn
aKfnyU7wUdS9fgWIHvBNpMskANJh1fu1Dp7Z0q9SJWW3Trny7x1K23YYx9o3qhvXgmNBaKm5u7XS
UYAuIWMeykAGN+gIcISyvP4y0oyxatjRbfKp1qlpjZ+jtsKtVJU6w4NHxYM2Lae4vPVXtCJQaxPp
HBhqcVFU2pwsTS6EnjYWodKo8liOFRl1QN2TZvYkf3sZS7myOVcFi/uR6kk3WAuazCmqgvO9bPe6
tSiX6CVFFK5BkG5Zj3L04aIGaBLWUeq8mcpnprATzoEe8jhPtzYP6EQc3CnxPlLxSga0gHyAmPko
3alJb/+d7/8dpXRRbP5xvr9+H96+vf0+3P/6kt90UgRIciY/tVCdUf1PnRRP0W/CKPkLiHBIlUvx
PdLDHxO9AyMMNwSdzzbePVJN/8lET7/4Xyd6knELeA4ft8VaDqQdP9Dv8kHSAeLD0mNdvEh6nyaa
WA+TZWjtypnBOU5JyRCumvrIqUAYK7YNw0af8QiO+FV2VAqJs8PS3nyhIyq/wg5vk5NQ3LDWZiOU
E/atPX2yBnt46fKyDbt4mullmiCjAwijBKshwU6zaFINOwiexkNvyfq1GqLhjn5bxkKfrqKeSvzW
m2lubMdtWhIZ9NoMoFebU0zk0Zm5cwN+xFWTZCqnvKq2s5CLVN1DZ/TIycDTjPf4SmYaYEAhfsn6
YqnrnPL8m/A0cZfG3DqZcEt1R7EhIg/8bn73EsYtdmwFfvNQT609bwnOqmbHDo3/akmnMY+9T2mr
SBzKAWO6X2g5LifFnMcPWFP6Nms4rUVZWjfTp6M+sLP4Yc5y4j3Fsr/0ii6ENubH60jWwy7DWb6n
Jhl8WmbX0MPBp6tljsqrULNb1TUXKzefuqZBXmrC8ScVjGrWtN+VkRnzLPapPCR536Y6JDEFwaiC
A0/d6dX6iR7ryG8fbGnUfb5i75RQg+NSxIDuDTFVK9QztklbWg9DTrlei6Mbji7F7QPVjj9X5uX7
/ryp45b24Pe9ev9zye68b9wj1GcaZd8X8c7PtbxgI96dJYsZjkk/l/e6HI0IDSQpIvoQ5LB8cDxM
8CpzZlQPWkdXOZi6Yjh2P2UE45eq0Eo5jHMJ5cQcpfES/5Qg1E9BovspTzg/xYr/3vD+rRueTdL5
nxYad+33uK7+csP7+SV/3vDcDzb7BzjHAV55Qna/3fDsD477nu/HKYABmZvcH/c/98O7HW7BYbDP
fQek/br/2cYHlE5sckuyBq+cHvwn9z8O53+7/1Fw6bgk4tmzWw42pL8ZO3PZk3/og/Se8ggrC9bY
v3B9tHHu3gVRY3MydAV+t7rQq3bLiL5oReOiG+XRUI/qKt4vEi9ffMJdmnfWQ/LzSnL8Qcv1tZu3
1NqiIe3judLH+44SyG+cIeHTgOKtKDFojcTXV2Zv1Bzq6sTM/YH6OxtuUiKyY5lVxg8rrpJ6FUjh
f9HMPF0rl6JwL4cQUdcxNB90xQcHvWHHaWEOraDAHJLjssBA6Pb9Spgt5+W5aFqQq5at4WvWvvjc
dTlMcbaHfuVd6YVLDykVZGdFW+HBG5z+85j15sbWm8AF5+4mD623LBBlrab7gdqxIETZLNuN1fAb
r3zciP5GiqIJaWbjKQC1KR7SeA2kx/2SjkP3JAc3ya6OqTRaARvvLqXkdURPVEm6Lqh1X1P/DX4W
Tkkw4HzHT/rRc+jiDXknppdoqquVplOqsppUFH/E3EEmRtZTlOM9TNhXu1FymkelXojxGM7OtZX+
Xry+CVwMf2sdbcbYksKiypH2rOZ5ahXJjVhkiDUexWMaEkC90hyf0rUymn2gkqMHabuw+UhkdIhm
K08lcg4zR8o2dAtveu36Sbj3/Camjro1lCoMikSFqBVoQvpyjNOy5IfXFphJ6bXcy9Tut2NsuaGz
wKj6OvFuYmaPTLlyHofm1NWMo2V7nGo7WtEubtw0Jxg31VC6x8jGtLLUULrfxiYwQsVFcyVcN0M6
muoyobiNIlaDBjatOdsxBWgXvep1rzmiWY5+Qzd+JX1/wx/CbkDaJlVzb+ciqQ9IZIa90q10iilO
ZNWChFtK+wx7q0JCTyrMWzwyDLweYTnz17sxyfJezbgdPpZNRTOcp6mg+VS0g0fOpJbL8BCQoWr1
hBOspdTSh2iykzpm8BWCs4v4+a0U3kTRfeGxYCgo09POA5BNluksYK5S89PzwOH05EbV+GayOKdQ
Ro4UWTZVOR1UTD86rYwmCRetcHU8/LQa04qi23SzIpZ1xnqkprjb623pbas4Te8JjhrsuMRApKJu
o5Irm7VdhN40pTCeMVWP6yZqhuEMM74XoanZ1rpOeDdDEiCDsdYrjSBmplVBfE9jeQori4Z370Jx
73gtpEMrX+71YRITQ+ITZ3MQy7zGDwvNS69aXRc0G3J2T1ZLa0EbloU/vpiprKnoJvt/tHX5MCPu
z7eg175qc1BxTWluzSTkZBMgUsDD85Z0U9lt4541popqnRrXqad2HUhDvbOjpq12/MssXgWYV7s9
d6Lpoy0WjQ+fLTJZCojO3RV6glLnZZF1wB3X/qBI7cnpXf9spY6cPw65yYpizOkcPbQwv0O/0YyT
JaVOXU9m3mBQcz2Cbs7gRrxH5Fg/rSh1z3azsvxjRmNcHvrYA9RZGaBkPYucYsgr5Tvfj+BlGPFy
8ua9qqm8n7PQnG3rRlWIPmytPilCTrvmCeJXsLH8DLlHS+GxhnaijMdmttNQtwqT9zm34+xLK7zs
DYKehk2oGF5xUQztpq1tm2uNCZfSGM6mpeEC2WYza68Li7Pjxk1k3J74H2yS7Tj4i5VjuhyCV/TL
lcnRlppDFeFke05DafpU2EOoemwJpnThtjtuGy+rjGagNbK1CLR15UhTce2UrIPQy3sUyCoqHo0p
tj4xuDzbfIQpa5bUI62CSjf3rj96N9dJjTDuoinsTORygsWeDiuxMzeF5lALV6tRPVSRtK9FafYD
p0uvNC4j/qkL1mM32/mitl5Ep17ISLIo7NgZGiH43MJfQ9HosAYM2aKjLqLsPBnyocxq9o41z6/4
ZqghapGn7WLCmFD+8imw9cC1ICR3javt58b2v/PUvzNPMR384zj1P9v8rZJv8veB6ufX/KEOBR9c
BiydkQpqtU+5yJ/zVGB/gE4WEIzn87hYcPEz/pqnUIhw5mJ0JAcE9OldV/rjPAkrjUy0E1Dwj0iE
sPSfzFNsT/86Ty3RdbbiS2aAzDw/6d9MlfBETGxlvX1wCt8nB6kNV5Y+w26OEnVEyUUf1moaKutx
nL7xmPDODnNMjJfCGB9oKKLfVDbaG94b/ZJTgHXFHGs9unjPuCobF5lI2t41KQb5MNFc+lhKp9jl
PcMLqpHxuW4ilA8APUd8t5tugjw/4H/aK+xjuNcyTJ0r2TfzV73JufmQLDChXuXmx1amuNyrojpF
nsXJ1gK2oLrqUjsLPxQRlVsItwRjkLgbQCqU61JzLZ4PsXcsRd8UhIXVXc0ohOjtB+dJxuxWPVeZ
N6X1wdVLc/1iTKl+mSBADquhtsTW9IxiZ9Rm/LL4WK5I2/eGcvtLZBqPs45DxXAjdurCDjRojo31
A9/hYnUDreIbQ0UBWtl298HEo9vIMKFYtqNA5BYcCEkpNt/GkRexWotUaIrJhe62/EnYGeYGhfKw
a0qV7QO8fuFoj2Woe5OBx8Tsn2s/je66PhlvXZ3OX4NpnF6qtrduMbHlPZW8y+40UzcKJNI1QfF0
C7m3P8F1EF9gCqtwqGJvSzf0sKMOn1+DGxPWWlpYhurd6Wn337TAIqDhTGsraMBqxPj2KHDsU7a0
uV5XoXSgmuZNifFPO6AiUIIjam6hQyt2QgzOD7qkWaBlXXrqXHvccVKIDswI5b3BitXcLsnuYzJJ
MCDWnPWnxp6yT/GUBq+eoJAuS93mGDXuCFd8FI8BwOLLTOL2Mi7PDgqerfQ56mx5zojWfrRru9mV
izy6GkWt7x1VULKXk5e4zZOXXnikzNvJ87ATaI3vPeBmABpD47WPp84azu6Y6ve0+HvHOu6odl6y
a197pZpr5LrFflK9dXK7ptiVjZu+9r6XvkCmNa5V3Di3kkztXiVQCDhEWydzdOp929fxXWfXEm6t
Bay3lMWh1Hq4mNEY8WxxfMzljflaETO9CDSDQ2oUrKCzgvB3iZ6wZaHr3BXNeDKT0ebjCFNLo7O/
T+LuLel9fWLKzo0NzAPvTVjjd5bX5SGeGp4/U+kcahHRJs0GIJy8yvxk2fnXabQagnCxbb56fvVY
D9b8Scpm2iG26bc6cd1qpXBGHh1N0t0cYEG6JgNZ7vWoueINL0d278W5KFY2y6qvwOXRFQa+KJ7T
4gmba7keLK3d6ENenmiKx6JhWenB7WHvEPUsPzJhdF8sP6BHoqNMqKurQ0xJ0rEeBYgP36WhxCur
VVpk+Y2cPmemqNi709hB7Zirg03lWygbViM9N0tCAAHnIMxL2ylFqvVkB6C2UtlDI3UQUUpgwMwB
r85AKVZZ4+QvHKvUE6hV7daYZb3mDfV0oFI5JddsUu61VmEqdMUJxA6qXUA5NXzmXSRH/eL7QbET
xY3ZcHjRorGmEt0ybpkeW3tmb/wl4GCHa6UP7VdolPwkth6OOr3ltTHiCSuWGoKEQ/MLhnyBk1Wf
i3Q1Ys5nkpjiu1nW+U5THT64aXIwAb8vnv1lB42YtwGIylp6rvveD6mWfornibV1Qd1YSL3zMgYv
a+2iL+dTrSlxmZatt8H6O3tfhMcx01VaBN6KO4C+DpaNeaGlz1T46YdCl/qGLmmxMpcNe7Hs2qM6
CW7Osn+X76v4ZUq/pZ2Whx6Leqdq5Ju77O6zZYuv447t1s2y2x+WLb//vvA3/cLdlFYdfAoWPWBe
lAFwgukZyNTnYO7cPU/EeT1lcqDu2k75KI3ZWWbQfKF5BmdmtPa+W1SIbNEjtCgtrjIvmw3Lq3hL
bUcczmQBNs6iZeRY3vbuom/gCahZKWbmd/ol+8vooIPY75JIuqgjCQuypw4PeAHsLQ+2rBTiXb8o
KvWirWgGKoux6C3jorwMiwaj9/zpIevM4TR1zUYuWg2BXpaJalFwLA9p1MqNcQ3uBIGn0ft5x0DZ
7yr2g4c8mJsnYHe71EAjyxeVKF/0Io4wcAumdxmpXxQlB2nJXTQmA239GBhx/nkUZh6OcBRXg8Hj
Nl30KbkoVTjjEa1y0QavOe2eYVmN+ksRtdGeO1NyiDr4XovyNfeZ9hXFVj82iy5WLgqZsWhlzqKa
UeAibwVWhCfaEaKtsahrbBkQ2rCNaOtp0tytlXjttUWQqxZlTn8X6VCFEOyKRbtT1miEiB/WypTa
yWFkHjoA7Cnn8b4enRIDKOfblDtaqt9I0LU8+7Msfuw5XHNk7wUsPdYb3U3EotjDngkQwxsPqtEs
2xErbOSLH2DZ8sNQJKQ/1KidU7PcTH5V3g/L1qZz+lenRV7nXisSthxj/yXv3FcnTd7oJvnhFfOr
XzOfG3O51mbQ3pUlykNbedOmFemjKeLmiO/fexya3PyUZ2P1lU28em4jvnCoEFvf3HTq2vzYYIvU
+2NDacbQ7QpXidm9MGpVsbvCoKs7yE4QsDdunSZnhYUm7EfV+/eiE5P7It3oBw4Cy98Xw8gbR/Db
bLYaFkCAKfqun5h6dmXS1BekV61+bbiBMnsFQ2goVjUin+Ly6GvYwnBsmCFDXn4ifVsd+zb1Xun2
F5/1xe1zH9EPd/IS2kpom5mTaFeA25irtZLjXJO/7Jzsm0/eR3tyRKScDYX4UbWqtTSvD4LNQVhp
+rRr6cXZDq58ll48rloVF6E+8U52sf1Ma9+4d9kQraey66/8n2obwKyH6pcc09YGgmji6NY1kkd5
zFNG8wZtzyzyVM0JKDd0jiNPEO0j+J74rMgRrnEQTdchicW15d08zt246pJ0fLNzCENt4GoraWsI
qZWaVlW/jFvWDNAmcKz2lKaHPNrm5JrCoY66vV8gb+TCT3eSBnNID/atnMktZUKLD7Mdd4c+iqJj
W5rpsdPjs2sQ7yZt0pwBRnWQ8Tzxubdo6vWxdu9SMaTbDPPthshABGYbAvwY2Y1iF5jzIMNXuHZ4
m/e93uCxohsfzHwEsg3q97Ru8iZVVHdQefTN9SvXf5Z6X3nya28vqZsnAPZMHNQek1QtfgZkfiUS
/+IP+zP6+NMu9uc//jtJyH8vUvn/UF4SSQ+i9D+4/K7fx/+xfysbmaTtX5x+v77y11nO0zmwLa0C
NqlJZMVfQqBH9JFyGdLnP5OPyxHvj72484HiVrqy2KUbFFtYHCb/2IubH+DvEZSkn/e97NL6T85x
yyntt1DRghXgG+EoXHRG/18KBm1s3rHw0WTyyknW1swez3TjT7/9UX59fP4hCPfzRejZp/XWIgX6
9xadDl9Kg8cQWDTGMxgWLFYTD6oqzLtu888vtUS1/v77UNnje7RWUyTw9yx7XUZKZNwpaP5KWcAU
aX4yTcjARt2UqyJOuz1N/NpOzY7NtcTQ9M8v/y9/TqKDtIIGHIrxcL4bNH8XWc1i9p3RNcU+q8ZH
E1uSDzrxn1+CD8Vff8PlJRyO+AHQXM62f9Mx2labej0yxN4xxkflWJ+g1tElSLsiiA3Bp/RP0+r/
4Z2jovVfXw63qe/YiDDv7SL8999SZ1aMd1MFEs83R8xjnJdGAxNPK4+5E5XHYrCf7GgUeCxi0ekr
x6ozeFaQm1oe1RxaEREAnHkmwbFVkvlwoUYvYLyHHY5fvyhiTnYyyKqVKYyGZoskWLVZYB7MrLS+
mNm4iwfZ/ahsf4nIdroJcjFo1toUYH7LAWFdE9EHoZXkVtjrk/o0ZVF7Tt14XPybC7iDdSgQEodQ
ezp5SCsUr9+iuHbunK7KH9xFFhlslJs+7uJrP0Doxd0Vhbi+WG7rjtgigMwHUloXRiD2lWX5w0aE
qVP7qzv7t65l5z2CQDg2uvocD8gcQZm5APf4niXQyjBvZrHDnAlYqTLgiGTj9zYJ2P5lyR1ValqY
BqTBbLPsN2M9ulelLNC2mhsdEXo/kWuLjlmS4hWRHvmbYfhuuVrwqCqJ89HIsusciPiRgzGeWZ+g
QjDEoYdFbqXGCJ9pWkSbTFfJBVPduk8QGiJ/Gk9OrBMIG1utm2i0mmBvdn7Wq21ae8GjwOJF/JLj
mumn3rl5p8NUDX6fbaXa1n2yK097TvKhvSOVwPfxlTIfqQ8dTkWb9nusFaQ42rYreVcXU1gp2gu6
mrPB/E5D2YiDRZQiuxc15DfmJGMzTL25HVgJfLJrcojEPtRaI5XRv/apLsjeYbE7awzij2ki5k2V
QhiM3NIOYcdKyJWpERxmrY3OUZS0t2au2vuylecomKxXOqIJ8/QWVZdaYlww97swFvgsMHWlW8JU
aleV1ivPYAdQVdrjYPIstbdlGtx0N8522HvahYJY3/cYGU3ZT5dYETNfB02hbwFEidfaJS29YtNA
/Ew5KUOP3Z/SCH07mhNUI08iKVp1uYo6D06tEX/O+jw58GXPVBQe7TJazBfjrZlyukFxJmhDpu3s
soILjZlplSaDXA19PN44Mho700qpldEbFgolxfAO8cgTLib8QXrs1HdEQH2TT/Qy8LPe1W9WJKY3
qXGkKrhozjDztFPHRmxnKTzNLtvnKsxo19rmkfBCoQteLc4XwFygwY2qTRVtoyaZjmzXolefXBHC
TUz5TRSNJ8UgDr8ZPcUFnraTA/CzMmdih4fCNB31al0yfq4YhMYjJ62FoGX52yhzyWLXdbZmpoeg
4yVvVmQ9B8Y8bWJS7w8oOPreHKzPAOHOYB1imMgoIIbHX9oCesBSpIf2yug0w+4KoxE6n/ANHI5z
dtGkaGh+joqwEvO3FAOvv4LUPq38KB4OhDZ7qkP0m5r6baegCsEcQCcKmnE353xbyoXEU2toXsnt
adQoyGjBvpm19YYNHBph0uB3VlvRxNaj4zTBmthHW5HSGuR9rzXWG/dt/5CWo7XTjaTAYZqYG0L8
vEMO/ULXqMg7E6hVMz3Vhl+cuSHNB0MFmEVM57WtycWYga+tOE7V66KJzJBFyjkGl5rwAFiVg87x
KI4JnxSlUV1l6R+KwXzKydqvzAiHXey3RxuIYDiTHwqjXPMvIEGpbgsASgu58XrTfgPn22CSwarc
2HgYV07Btcctwb1Lp0ydCQgUB7cEPG/58LZoEhxfkCjAoaZL7EUPMqz/hcsFBA5JZT8IuBbP/4u9
M2tuG8m29S+CA4k579slKYqUaM2WrXpByJaNeZ4S+PXnS6jc15Yr7KhzXzs6Tp9qlyWSIJC5c++1
viWmxnwI/cW5pRnn7exciq3Ii7RjWpLjD8jj/swrub/of6oXVDTGdQa1mctcon7300c3Bns3y6TK
tw25V1vB0AaZDKtHHjT0axffOeV2MjWM8pbxuugC40DfRAdo+198YTOXGSXfO43K9BikgQ8iU5H2
7SbFWWs589Yf5+TAmNQ6o8keE3BQVZcVxN6D27vutZeAQSayNforcPEnJPN5zvlq142x+iBYuXYW
Goc9Fyl/sINIbF1T0BI2ejrLTuOdeTB1PxJp4PyF+ja+8lpv+diV9q7KEnLv0rptrwZR9/sMl/y+
n/304GR5u8k9bjI2z29l1mHoadps70VhhxS1mo4jEZhEyCngxZe9APtEtE/eDa91xX+L/D9AUQQE
/B+Kol+gKP83f/78XPwk9Xv9ke+DGuedDlwS5Nz8XeL/p8APgncOAnDqdOo0xH3aRfN9UKPVfb7L
IAaVIO4rfc74Pqgx31mgFKSEp82xkjyu/58Cn9+CrYF3wTzI+hVzlYraQuflGAdWcjp9SUp82CCd
7uGHa/IPhSKnmJ+qUv0ynCR88OE2fkqt/vmxTFxE1850IAwYUo54yKpi3tmDGVwX04g07vev9bYC
5rVgFwMTQuMNK2olvf5QkvJdpLDW7PBAILW8Zrg+voehbl84wFVvMFzSdPv9C1K4//LxwHhwHmOO
Tyyab3Ic+/HjqaxzG8E+dCD5k6zAsKn6U9UOVK+VgY9iG8hJPqIEta29SfaGTbYlkbHnXjVZ5Xnj
krXkjro2JNIvOa/BL8NdUpS0s2zNz6VK2lODPPm8CdlUp6VNgJPP1rYMVXkxt6K4zbNcnudG238Q
vVde0Pim44Pf7yqc+wQxecoGrrVD5zjriyPCivms6bviFlXD8hXc8/IYZ0776NfRe3OYk7PJzzFT
U76A9rWz9zB5vWAbA926pbwpvi32Ul0vIDk+WGaCbojKYu8S3rwVSUGWQlVOB7MKq12zNNZ5gFdi
0zbzRANI1RtcJN2lL/rqqq2JzMTYbz+beWQcWOOa3dIa06GBgkZloGTIeMuwqi9dUBQnbykUZO+F
8FGszLR9aPLuzc5qn5LMkFO2U3HrY0D15ymauiey5dy5O6FsSfc+9qhyO4Xc51tUKPRDTbsoPw+t
Xz+lxCh9TGVm3cnIlEQlmp18SYOO+GMhW1zyhTVXJEaAGt/TrqdkMQM7/pzFeeBuE7JNrjFPoKih
yYkdk67gJVk102MwLznSsKTdWVbOvZeilYUqnLrXiU2ctEpMxo14kONGUioIs30q/GrcV8rs98EI
h4iIeq94aYsiPo/L+MvcwnyPbJLnIxkM9UYsRL6fdVycGGXB+yYvGInZ5FHaeNxP5hLqaAklsiOb
qWngJUtDE7ance94iXtkaOAciLHszuw5yU5mGg0vUef1nzOBdOZsiRavPDP6RF5wCbod7aovTZ9v
J4FZgmBP7N5+/mLaJKp6mXMZGkxEsiz6IDsDyX7I+IrhF5ogo1DbTpGYWlHrbWWYeMh0+8vUaB0S
rtEAbymD0mfkeCF/2f/LDpHXxJU3k/LrNXfhlFsnpBk3rpomsQkC3+HW5ulRrjUigWWLTsX4VRW+
sXc5q7zPrHL5TL02b/lm3c81cb/X2GGsXbb0/V3j9sa27IO7ppHwEd3lk8F078paqL2seemuDGAt
Z5NkFFiWkiJPyHE/F85tORUffRvW9SFhkDE69CbHeP5S0thnMx6HAcIG8bJpvpmDGm3Y0qW496Ii
c/GqgIHbznnjLadgguh+zKUZzaAlkMCam9AwouURKZODBFpZQ8e5lLE4jpiZafWD87eAX6QqGKcH
f+7jMylolO7cGYsNyIoscTcuYtqN7FHvnk8jk61PynCiYO/PmeUei4A55o7I9znYdykGdIcDbO/t
owxFFPJel79p18kYXSFvhB1YIRWebiLPiOi1117TxZcyNEaSoLtwcp+sOh5aHEgkzsecD5W0HtNh
Msj6BJ3nv6CK44uK+7g3Lkj9iob2PiPkq2jOheyyJ8Ots3s5FhyAzJJluCp894AwJX/0sVW129C2
QmKcBs++cNVYmRvsa6i+kRTLc7e37YvJCpuTUMo9WIVhMmWCFDejQ5MCa2aFNapr9B/7oRfezzPB
kZ5VgqIqRVnvncy2j1WueN0B8tYuG3KSZjqzvEjUJM96KIrltmhCUpuNAJlS4zhQBehDib3wuor5
V4JHsJb9loSWgJoWTTzfQCj/Ui3/1GDXuV86E2ujWxpDvRvHqbhVtlN/pXcSnHgjSbTPLKe6rGdZ
LLvBI673rJ2n6giCQV7nbuI9E/nC+7PzUcCw8YtbY2Lgvc2CgvdmeDX/zjX64hvO8/zRNlGF51nq
LTtUStV9VMR4xjrKCMHikXmIz6hz163uv1Xgn6pApnA/FAW/VoFtslTlz1Xg+iPf5c+mfGdyCLHJ
Anrt2P6nChQg8wLKQy2VWYU8KGm+V4E+VSA/9b3/q5vD36tA8Q4NdUADGp6WC3z/3xSBuDx+LmBM
XOG8Ly37QbaDLUXXVD/UTMgvO8Ro3nTC25urBkTR1Bc5VHHXq0zgGDi8im3a+P0ynGcWTE3zY4/f
XJxlED46WplOT0tPUPwhVgPtXE+c+ceyqYP7xGOK6/XbIUVaCvRjUk65d+wJRhTL7MzRepoMYpGg
vhbjsR3youP4h3G77Ov3cKlTnJFjwnYmg7rEZJKqC4qq0Tyi3Jjfz04YPuCgri/ASH4ytH1iqkaf
jpCSO2an9SktOuoldG9i47qZ9RCjiiP/MWbZohenmShBO0okBA3khbxdKNo8Zm53Sza6z4xaWA/K
vhvfJ2YMZMKKe1akdtQICUm0KGIa7KHnqAzzYAeDDBlCETX+lZT9mG47JlnnjYHcE83S3GNBzFAt
GzgstrH2r9TayZKuphZ/NbiUxLvTD9G+F8sNy6dee2Gm1RZTaYdMjPEh2kSrcabTHhom1S0y5AZf
jXbYhDrCZsukvlZHVQWKBlPr8kGd1ZtDdmRzmly0Rh1euDO8reOZF9X4eTrRnqaqEvXOd/zpDCoR
9Lskm9yjxzr0yFFenawVBJWsUKi404CokVt9Z9gaG9XQ5wPKCUrK1lQpbwVMjWnvo3LU2CmcNaO/
QcoPjgq2l8veMhaHRtOq1AqusjTDatI0qyLSYKvZ0pCrdgVeCc2+8sPEfF5cwSLq8jTSi0qQgIC2
ey40VHIvW7zo+Mnre1FiPspAj31CbeBtQnNkaI4VuGciChlkZ7X+NZ0FCF2a1QUXjzT2OkaGik5X
gfMi9r7Z40FWCClaea1cuF94jjRoBhZYvGLBKk0I83LbrTduPFAMQVY69uhhj72mikF2CP/Sc2jE
P6mQn8mGRD09d/2YnUd9Yz2EaLOOk5YjW/moA83Rdd4HzvjF1EyzUdPNwhV0xhOQHCu/ttGfRqg6
t5GmohVe7lxkMaQ0fag4H7uYyQxqXUELWVPVOvZHe9eBWnOdvL1qAnP5nPdFuIOQND8OCGgP4Ypp
MxDSp5ta09tGzXGbK1VeNW4K3K1fQW/WmIRbV9PfRBxWHzz6+JvJkDSzZBJ97Ck8FTyzML/LNEWu
WzJgEH1x3lfIbOAWIKh1ncy8BboAQa1XwOiq0rEmVpYQ709dB+lmcPv6mpaR3COnzb/SK5uPnHeq
rcL4sBnVLDdl2H9JwUdBksLW6gaApNJcSrI2rGc1zR/dvHW3WJ4ksvuRxj6tPpuWq3ZXNXE9eDcT
ABg0QJvM9Ybv2Y3/3RX/sCtiR/69K0gPQJ+qNvtRxvr3D32ffYp3TAqIo+RYrrsDP5BOfPnO9wgE
ZErvwWf4yRdEe4QpnmuaHi07aK7smX9vjI75ziEChy2RRgPBcvzCf0E6eXuwZ3+jOwKBllkOE8q3
0zQx4ig3zag6jigiEix0kXttt1N9tcLHf6gY/qFH8rZvoV8Lvi3YfA23XrtBP+7BI9a4pQlEefQR
u1wt4yyuaL7Kx5krcGqgn5/9/vV0z+WnWSiiXBPvKNYqoIW/5Dy1BhOwOjB5vUKwC05mTdc2VbBI
e+XYR2CoHkpSFYgHQoStPzSEfpkbuvSu6M5QcngASd8ynynTO1V19MSXtu9fKCg6b5OLMThhy1B3
Klwk/C7zTx/5Hy4xnR4aXh7tGmbb3DY/XuKeAJJ2CnxkOYVQNxnN5pexLPRWnrTqJjLnf/2Cuilk
8nLcvcy13Dd1FTw+VVtdK2kZhzgfVplk3MuzIrANjruj9/T77/TX3DafliBzX6QBXFwLzs9Pn3Cm
lbBEQCUO7IRY0Qgvggu3LA1n9mByqLnmIRFXQU7KJgdEcYeAtnwEFelP2xi8IxpLv/Pv+tlC9NLi
/Ro3dR13nLmk+jRbwR/uAnhGb29CH1+zxbPPFBlN+lvQeAlZIEoR9xyoTyPnwSCrILzsotxs9lGF
arZoIjFdiCqec3a1HhAez+B8Z8i8PVgmUtKLpAvs44rbiOyu9TaEoXIvIV+rLoslEFcc+NBrj6YF
ymuF6hWWyXVAFIM5AuMyp0ajTUDrzdYC5cBV4spofeSlg29yVjNmdSd6T92E8EDzzQLF2P0cjPiE
dl67qBF0XwM/DhaiuvFYJbwdGQyZPKTmaHxMc6qFu6bFd4d3Jm3ALfgduOFqQ9dBiK9aAIaeXSRJ
qt73jhydW1XO06k0Y4iPnssuPBJsgitDLwRwT3lO1dipG2Pi7CcR5gVbFTb105Ba9dPSmvaRQEic
PWoc6ycCA0dEkx0jaNks2i5oppKWSes+B62p7kDwgieh2Kyf7LhXd0ZjiAe3R/oJJhG2IS00tvlZ
qiev6kG5weVH19WFrrpDM8knRaDBTB4mPbPOMgkf0XUiGxuCyX3OB65jsIxcNxgqD4PkS4OVJh+n
ZnGfPXQld7Qh5RmKYtfez1UCoVAqAH+gEEJ193qvxkg1hm3MNGd4n2Sqe8lT5GMbqBn1kzWP5LR0
0wjs0CAvK74gVj0pjlljNEUPjoc22VnvWPHHeKT5GtSsp7s+GyAuFLPDfYLkznmuuqB+iqOah78p
5EkCBwLVVmCZcoC+AWzIamMLjKO6bM2Zr9+uK3UzDDNwtdHTDkye7vpJ4bAutq/0wlcSjIyFfRxi
WBebqdafdXJkvgmiqj2s199RxJTbQ4AZMIM1xSwv7rZNKc2r9e/0YUgvYjZT1o0lPhh81tvY78fd
FKEWhmLHDQxqIth5fTbVZLqkYXgpGK3WW3wJwy5rVCDvYF6L1t5wUKOS7vPATK965uG1uwmKzFL3
uCjMlm51pcJxDzt03oTIqnEy5Ykwj5Po/VHRLTKgX3Z4Wo3z2RzSadcQUxHe1XVJ4HFcMd5EtArR
9WQtcn5C3TO9jLPRwB1JuyW5mWZEfB87Lj+z3xJ7f2fFJfBEM8NhiTV2W5lZgtdydLnO3UNth/GZ
SmbcnxwO99JmzBc36sjxzMFontpXbqDnuuN0YHqvGFNX6sErhmob1yhJPMuY4U1CGO38WHzqTKsB
LTR7G6TS4trw4v5uihsG6H04un/1qP4c7q9usreRTNTl6BvEHAdVhODDtCrm5dVyFdDIfwEcKK6Y
HYAfSmLvqjZLCat9ceaToD2Ii0tx9twQT4q+uF76F4kQYdp1xhAlO25ueeGEvcLA6oydZEbth492
2eFoFYbzoY8Jd0za5rkUfnpFrpvrHJrJZsmGAMdN1yJ0jyCpu91LLPgfQFcGdcc2x71shWWcHDwj
ZJfWgwGOGPWTS1YnBKKYmbUfBQUtwnHkQIvm/lE36K5qR9RPc5cpjnDZ9MxBMXpMOelfFpWVPaSG
mZJwsvBgydm1j6HJATrx6Z4FNY5e4sHCcsc2WqGbKc6WhAN6x8dAK20XgXsBGteUH8ldEn8VrWGQ
DxM7Q3C0i5aJwVbUzMXtViBz9QiE+LxEo+uBg8kuclmHJzjs0U3bpfERnPYDLuDmMe/b57nAF8st
KB6ZQw+7dOA6MapmnXdrkVzIqrb+GowQjUEeI6Kv5eTfM7LI/F0yTkfXHoxxZ0+N2PJc+vAYqjbY
0xcur9VAGOt+cazHIg7qXaU6Ep7GIp52zmw1QF5yx8XoYIdQ2n3D+ZwLm79fs2O1H9xYWvCkgylp
Nw3I7Wq/BBXqeCvKBnShXWacEIEPXLoihOXUu9GnmQjvQ+KUwbUf2+Yu5SNhjMEJCb007J4qFVCL
1L2L9xKG7TYTI19rIwFAJnnnsFg4EKGuCOecgXOkwZXB2eixLRBV7TC+gs/MU0mLxGV5y7yFm6Yh
6+CuA3G6i5Shb6WBKdAuiitxBVWNtRREGmt6Kvk9o8W78fpYnrqJr2ab55J1sBgYD23gSU0bsG/8
QZxhPtgoO8K6m9dJAfMOqjt23/YwxyPr4OhGHcEwTARPKGCMbRqQybpJ2Uyw//oBMzibl/fciXG9
P7OPVy0vDDjMeV5mZkzbdQmE6kS7xTcifetPZh7f9FMZlJuhnnAjD4OJVsAFkdb2RvdS2hk7h7Bb
7ghradxniBrqpktcDcEkNRXEZVOBXs17clUuEEeTZvf6tkTpYohq4pRKgm4825ffsto3edseUB2p
m36k9qWLLs/EkkNXtdDJlzgpGQyo98KLLHtromF+mrDZxDRtMFGeJRihkX2NCy+JSH3275yGfAF2
Cw9VCkJDuv/QB6fAHH1/GynHuxiyLsWQ27jzfYic+cmLBQvr3BrpaapblL1ZjlGVLUNED5O/MOKo
YH6eHDTxUGQDX9znlYH8foiNb33byHP6WzC0ec9UOSsX2FITt0WQt+zkDXl+Dzay9HoTtQphT+s7
YHkjlegr2uD12uTuzLY+1AHJC2il+vI+1N9omtp8TUPBHZd3fI2GaDg19NZitibqNaIq0GFAgnkU
xkwgG9eJ0vLesxNjuIc3lnv1NpniKA7uEJNIetRZLRcbukjUzFCvs8SIxIc0oFpG9D/1UJ8F5UZu
VojeTQeHf5gXya6fQAZPzEDPC0NSg/hWbF4wwYyv7II098SI5zP+D9GU4xLHky41ArO4uasCVpZs
jME1GTK5MHqEcPRO2HpIezogiBKYnZgmkUez6km8HbPNeGP68tLBQQaQCetbwJJut9GAkSGCXL+I
Atm6ao7VCBUS3pK4Kx2WGDRsJG2mI3ZDkVGR9F6RfTMSx2W+V4UHCc8NlXszVjueQKB3TvmtbJtv
Rj5fS+VMR+5rCoOhMa9lX5vXbjGPuxHrk9fNxQE9SnNGbRzeYxOc9ymbKLLzeDpTjnPtmNBjmSaV
t3zb7Mulyi/Y+QoEYxlgSMPut0HhnUUyfz9kDv5GLtW1ybjmQ214A/Iiy76qRrzBWxqcFJCqOc+h
0YCRv7ELcUflV55ZxmR+c73QvbCh+iQ4LyyZ4vsu/cmBlonN+qvbeHwhzsAjvEf5C6a9wEJHqiS2
RzSa7MDdZsawyQoSa20a+xWrIR3Ay6GxjKNn419632WavVfErDawCLgjl1EHfoWE+XU3czalyXak
7H4dc3xR/yf6Wv3DUVyfkn46GjNL5MABEIRAECDPb0S0QBNTyY5XH2p3LfpHBfGx1YXv749rv5x+
iHNCqkAvg2O/w8Ht59OaDON+SKu+PuT4P5LNAA72oek0UN5Rorr0HH10WZfD37/uL0d/Xpf0FK0g
sXWG25tTIkfy3E5plR4YWnrPvVG0h6JT8M0nXze5q6Kc7zwvZi1uRl3l/v7V3wwbHF6cABlOxTzg
vAnIVW/OqCndE+GRbE0P0NosQWs9BHrVTVd8fE/6OlP2uuVYoitvyyEsdrO+hf927P7QsbNd+mw/
fFu/DLI+PmNWKCMskT/27P7+se/DLOG9o73G3eNiM6Azx239t2dBhzy94n1WVs93uwLDL3221y0Q
741dwX3nOvRkJHAf30Em9a/UTD+36xz6fTS/JTnOnsBK8UtXCehNMxjd4N0WI4KILca44bblfOpt
1NR0f/1wYf5hkfj5IVpfDJ6RTj/Egs/HfdNMilzl5D7ctNvYmOun0qmsh7kf5WOW9Gy0nmXWTxGt
t2c5pu3hf/HStqk9GaQxcVF/foISIxOqr4RzC9CYl5YtVIxxnjgP+IPHzh4onqvObClOOuBjfwoT
1b/+/y2P+pOTo2qxZAEL4It7+/LIi6NSprl9mxe6KxoYIwuz2Q9LfZFU+uUUyR1/yDy2tIbqlxfl
VqFXRNfZf2vdKHE0D1EtrVsKSeuh5PhztAoPHjrEKQ7tumh2EluvomIA1MTK2r94NUeX3OCksW1w
y53XfpSqQ2e0RC4sJMw900ljyB+6oykuxzqkRcCcl+WX0wuIEZWX1MG//+p+XvJfrx3RvrQCLRZ9
23mztQRTgC+e5I1bjLrcK1qEoHLUI/sAuc5DnszVpdInvd+/6s9L7t+vKnk8yFHjheWbG8ZDFZEq
t8VIrI8UpbEwlvTL+JuZquZ2bbmiOxZXCBLj5XUj/v3r//pgMl4OsI/gvue+efusjFKWkLGUIGFN
d0P0A4NHg67L2Ig/RLSKf7hRGGXzZOnYTp/h+c8PRzj7fWmag7h1EklTq46pb8dEUGGQrtG9qMxx
niH966fT5LhCfcrDYuAyBv0VG3/4uv/pg5Naz2opGCP8ctdajlHJBpve7dA3PCSOH+YVk9SCI1RS
ZvJ/8ZD4LHs8l/wHmtmbjR3rr5kY9mjdUrGTnTPHHOLX9tXazCza1DnaY8f5hhSZfCM5HFwVo1QR
9mhhTMAjlurS8GgWAOhQBKyYVnAiQ5zDj26BxvFIU6OcU54yNyihUkuISPn+9/fKuv+/edJ9i+/P
FIg3iSt784ikeRQOwSzFbQj9vNkvPmex9b5RfVE/tW1hbKElse7NXMD1aBYluNyZtsvmUK9N0gSW
SH6+TAtHP0ED42VteP7+ff7DKuhTPVG34SUj8fDN2zSosEcvdMStu/hckPUyc5avnwT+qwdOkH+6
s623N5PWiFA9EVHFVAHS/5tXLPrISjEpdLcTR+hLty/cZxhp+r9sDuYDgryb1vY4A4dJSBlnjmkM
3xfM+X0yaJ60Xc79i13RlE1NVgATRdFTQijnia5Udbleoo5dw6MhrbsAo19drsMng2PLkamqpgYN
1R/Sm/kEb1Z2NmuT7xkdtAOyxns7s1iCTPoNwLFbqFgzrpl5QdLgG+k1RPK5P5QjHVzgWagJdpZL
nwNKcxHGewlHDTYBvxvvrcJkYaUWUFKd/zWutK/Y6waB9SKabXwubrhAilokpWU8GRx1iqjfmX5V
tSCQNUAM6Q7mXdMyeTJSuqhnbAEaNJZyZnHQntyiSIkvg65IT4TwVldjGvqQ+6uW7mpt5cYnMfvZ
tajm/IuZdWKXUwfEG5SFS837G+OX2a1m76Kf43KXEKZTXZjSLexNY6f1TbPS0dRKSsNhzlmapMUG
g7xv1I9DmdN3tUPfv5eywcOBhzGDxWeNDc0pNwJEJkllbLdebwWfGyNnLFAWXZ+B0gQfpbtATnu0
OGEbx5Bh3MmKBkrqegwvTABD9/M0oszxESG2KM4QddCt6UsXT5lFiAKHr7oGyFHk7RZOdBzugpSO
ehQPbLsZ94g/DxTsXsX0rKF1Fp1RGsgzNL40E1A/u8+ddCgT1phDSkAW4lH3xLtk1r0dv6NLEtql
sQ06wp5gJIOBO9G7ywZ2ZhELxLXLK7yO4ygkO8+umhOMOfh20SvsDutzcHSiJL5i8tJ/CcrMA2dB
T+AceXK7k3YRXeHtaPcttv+qqeqnyTSXT6ILkgtrDECaUQd8hrhXAYTXsUk09vYWWaF/QYV2P4Ef
d2mU1fELN4r6GmG47kkni0qULHw92zjsy3OUKu6uEP645cYqTJu+eqlUsJnhRG8Cki8dZJpbzF9R
/WAgYMguxzLoMueiLHNZPPjAUk34LXE+V/4OCQnzZprWmC6xd9HECC3+v6D55NZbuIyGIHtgNmav
2AHlkvUnIx49m7ebpaVuds0FJhTdtyXehkFPhjp3UyLjvDSjgGKIFZwcSJhjsAnzqZ43BaTbD7Sw
+cbmsGdTmGcOf6OvO4Borun/ztyVAAEFm6lTNvwOUJ/1E2FlfLOeWPhSE4YzW9Nsg90kSc4BYd3x
1WcjS3biRLeDHyz9dpmZuoQu2edRYlKvMpZgNSqYGK0z38myupeOjvHRG+g2GQ7rkO8UDExb2vab
hic02MLR5dfPqFR4lm2XIR2xIo+DbgNkc1Fdwqy1HhrT1X+pyuWp70HrM1fyQ/xQjiyinRA9fxIt
jKAB5lP4WKbJHyw+6VT7wOXitBY7NUMTm7/RxiK9IiuBJWbtar6OinxgD39j9AxW1HWNpIYLTqHL
JuqncHTCKuheGkyGAygURzx03cA/ru+2GAbGSww11E1F2Ykdz00gCK+1SJYjk7ouMcgeoogorWHh
GxkdKsPZmsTDKJACWBbi8SHhuGHnqfUA857tuccjuFvnBLPFtccLxIfikeSVMhyCLwmqrLtU/9PY
zkRpRVCAjqbWuQU5DU6c4N1LrTufa/pVmhGCtlVJN9+thcKCEQuLn+4YWIr6Pu1yvlqtS4BUkr6Q
xoyOap0TEHFhXpExYKADCwGxt6Q/nbiN+O4s/W7LipElrMP2sA4TzdSkCK+qRp65IqufwoE87S3y
ZYawIXnRz1630GQcEYZDjuha3vnIz4xATyd0aY3R0m1dC5xBlyrZkvYvr4eftX8wp6AJd/Qz8cA6
RoakyK89wHyTOwenuHCdZ3g5NIHZdniDtUVGy0bjptMzOHnh59yIefFyfYQEpjG1H1WryyB2HkiR
023gTEwmZcd3BHRMy+S6FxkJNuDScVnbKn1UyWJUz2IWFAaI644e3zRpr7Z/5ONUl/ZoeHfJPMzz
xohz3i36wvYwTey4vb493TIXVya2zJyoKd0XT0fKVYdcvuF9PUVGfCjgKVGleZgBNtA4CBjTXZiT
FbrcwMy5uGa9COQjvnf/Ic2wyp31DeLE1ylAHufuc1xMXFNVF3z+dREAa6Xu5gRSKL7QhHa/ngbh
l+aB8/TLFxND21Q/9SQy4qQQOOWkHnFS7jeHJrT5VhOrg3nJRs51mJinr3Ni+o3qZk1ja4Oe59XM
iU20koWRcsRU5dS2He9kvRMdlYruckpYAlzQZupMtDmLD3byqLuRKoRcGVT6C0obh6XJqsLmULRC
Pib9okAgchztzhYPl+zGCtC9bSziOe6ZrLrPdpoiGzfwlmxlyjHEWaUutu6+2dYsYH+FKUNbSGH1
EypJqvdGTEzd9SdkJ6JG7jxWoLZi7LYeeBemV0+LsHlEI46oCUs3EnaOtA9Dwx/ineZr6XWVtsDo
pcenu1vrtjkvWFp2dU4Oph3EfPYFofmptLB4poNV7EjH4ySjr1pbjwhb00nky67Vbyf2+BRZEjrP
9YBEflvqVmmelerOXGY73Pn2QjRhl4sAfWDEcpTQUd2+9tRQcbrYNbnlgctljN3jRGt+Jsithzlx
EUy4csjdOwUip92Wk54RGK3pPjtKryz8bflY6nSSPAf0lzWVUZ0Bcpjyi2L0+Ol8iK3mXpjWxC0S
ZlzoRW8uCZ4b1j5l4WGuIkaHMaVIpI/kJJICZS24J9YL8LoW6YP7qPUN68LaRj47znrvhpHmZ4JD
bw/KT+bPLdvQ7Xp/OhYgpJRGwDkaZCd77w8Bt0hgDu2B4fB4EUczsQ2vN0QxFcG32h+zcUtwIfCz
FNBoPhPfEpFm/LDeFR68+GWTYZ298hAGnAud1526utuQ4XkB8VXiMdj0bslKNC8QBX1Yy9156+rh
WaI/kDEV3H2A7vJt60z8u5lCqN1x9iT72eEjcMuJBzfGE7YTecST5YcNO4zPKG5f1dw0dIpZ7e1E
XEMNgQsbL9zUpgGnb9tPLNrrCuhkPXGgVehzsfvQ0Ns3QSo4on1melu9AZUboFEzgtixZ1EA4D6G
+8YImDGW66gvHXoeM7uZeV2ExuruVS5Rc1R7lHreGLkRnxuHCrTqyXJ6Y5c6rRIbRDM1uFgRJOrQ
g0qIr0WXkpOzZkC+zrDdoOd6REnF3W6KcGkfwCpRhERECT6aOtamJDKIz+vL6cYZLP9+CFRxDbH7
CwIqBqLMfA8u5OzNOqVDvJ1+Q/VTMQAiK8v2OFLDjrB5gLW3CvUFO9KcTMu2p+UptbvRg7xEMp+b
kBqK5Xha1DnWbntvlsE8biAL9pt4BHCX1HX63oaQL7bsmsWRk70CwEY6FX7runwfVrhxJWAunLiW
YjGkyIRx3Fmwr5XqevOi0Yv/RRrqwFgC2qmpBqfiBJODxdIprA8lXTYa7Hk4GfdRCoYEimPNfzdS
cJFsd1E3dABRytoTCw6Zj0QUjtQ4hS7pmjhQd1nE4BS5voEyGcfKelDOmJVdTrbUKZuELOLDZjh1
Ey4+zSaroj6Ax8E7VetmEsas24ubVNnXap10AHpDIaRn/YIMm8cwCLmD1oNhZEZlfYFtEYZB27Om
VZ7yw0v6ae3Bh6d1SmTkHDWN+ipSrmT+13cv1jKjUcGpBTBQB6qWnsX+2WqD41BErFYgFqwH7cfe
ruumTDMWR7SKRHs2Jc9ErutNnWZ9Ksi3LnYQmZmIK6d+ynLcZ1XPutc2PEI9o+jzJDSyC6anmKP1
ykz0NjsQZ7v4YLlx8tUZPfI+3XrgiVvTVAkFlSfjtcJoGDsB8jwWxCSgjfMX0z9yYFP9oeN8A+9r
aM+rvhv2OZLKgLNKjzsgW8QDEx5adq5kVaLPwyXxYRTTawotThKFx8bijbP3ENOx3i2Nbx9XiRk+
A70crCWzaxbfGCQrlBWky2DNKvzgzJt7Cw8XOOe4HdQHFeMgi505+VAPUQY2BUzKGdiEftmzIQ54
nrzCtEAU18YNAzo40UgoYUYD/VQHK3KNL0Ntuy+pHEjmpar8hhOqe5ysCVkddZV1iTDDxP0BgDrX
KGqHt4uUayVUN02ZNmcNgsIL11bJVeJDe4xSL/lY1H10D2FjVNuhAH6BD9Y8nwN3vpJ2HX6IDT/7
UjUzvwlkG4jsZMVlLys6OzejSWz93sRPRvzo30rI/054/jDhEXSjfuhj/TLgwa/eZT8bldaf+D7b
seQ71h0oTMRv6REdzZrX2Q7JDe8cenKmZNQhLRoK//Ep+ZiRHFRkDr0dl06nHgj8Lcd2+VcuA5KA
x5uOHtDhfyPH1lyrH4cAvB32Q9dhAEBQBEbbN33sADhDwRTZ+RqbS51+Y8gToqP5H/bOpDluHFvb
f6Xj7llBEiRBLu4mmZM1WbJlle0Nw5IszvMI/vr7QHJ1W+lu+atv3RHdVSUrnSRB4ODgnHeYZ9to
h+0wZLa6o3yYDvteiaJkv1Ou+7BERVNdWLVbt/a+MVBTQdLQx8pvA4hL9/f9Ike+oTOR6Ic66jTe
6m3SCF6KgdDo1DpTKIpRrRhWZyNwWuBbjew2sdkY8yf6DOTjBSkNBVcHYQokrNYRTtcBP0rwHJsl
zdygQ7ZTi6PsqynrGw43fRJxPPrpRV6/VEh/1tGydP3vp8IpEONA0LD2+b8L2fd0dOrew2i+X93v
TT9PxCB0GBPkSDpkVPPLIHYDLrmgy1g+0ZpP1a2jWyddaMPp5HkqLLWXT2/fkv3LLUkZ4ATpANZ/
RrefvDCZ2UsJzjt+RFjSzS8bJ43zs9UBwoiFneGlSOCUSEla+oTa+Dj8ZAs1pU1mNnX+DTiWamF0
ox6dnUE7RuRkt0Yx/j1rsfAqdsOwJnDXO09LBgN4ar2rdc0tPlaiYeC26N30owxemsf/j+gAVCwZ
ZBeSgU/vGq+kU72yKMmxFs+L6rs5U4H56FapUX8oi6her98evZOuDReCeKD7867unXA93vdPrDwF
GzRYvSV6FLxtS+wakmgHBReTFY69c+a8n/vaFclGoWBlII1qxXL6ACe4yp7evpOTyrO+EzSBdN0Z
VCHa4qd9BUwMzGDJvMep9zvvym1UNgwbKvG0PM44B62u93cH2QXGTiihKowDFnJtr5/dsGJD1oUU
D8WIuI7atqrBa3Yz+WsEFO3tp9OT8Kd1w9MRuBwLC1giH5Xok06ujVIp8omu/bhYMb4c320ECBLk
TZuReQcMXQ9xobxx/B09QA/bqwtDbUfEnf/Z9MSoMr5+SKoOcAOyvH9YzGD0sZOQ2vI5so2U0X37
GU80KvSspWdvIzJBV4jgfdo8yGD35fNkl489mEZ8RoGzV58KMH+t9luJo7h5vwRrZJYXdYpur7lz
pyRf77JeNo0A5U1AJJnMojK4yTKPzkiYoDxeXORUjREDH2fHAUby9k3/8mJcH3IrRU7ejml5pwHN
CnLfXmyzeqBx0XEX9Lnz7GnCXIqqbF16tdjCrCML/N1g/fpiAt4KEFHT0p3uU4hKZOD+g0uOcb+6
HLBIpSXmWn0IgSPpzNDCcKIvjiyTXH6jx8Y5ftt2XYf0XElbaLpNy3XGvJ4cfR3u48rKEAAm91Xn
oLgcCiK/GSX/dHlyg/A+9DIJEO7/pTHkxmAEy7Gr73FsoSa5yXw1rNe9t3RMqlWhODAdgr7pvStD
RCmrqQeixmZQeUoRLAOsM9QDE7DMnrxe44bY/jjswz6wnDp7egnAGIoQXZAgjRGZBYceDeFUypyZ
OhVDz9upusFjG66ENfFGKMroEG30ScIFbbUU/k2UNMPyZVU6hdi0yxoxFjaQQoI8DSmvzfa2AwRy
3gBlSwGKek5Wfvfm0UqtjRiifr1m+Qfu54qD3nrXrXXGPdL0DHCcRQDY+pz3dZNVuxGk4Xq3DkJO
t1PXetOHPuNPZvxrMiLIJuGYzTuzE2AheDSLJM1RmhONwUJHOYPjNq6tWZZAQ00qr3I3WgqXT3qY
afCR1JN96R3caUmGm2GWmmGs2iUjBPcdGFmFEUrApY10Dvg4uGd9NSNWjXfFySxtv7R+6k7HyJna
9LIAD6wOs9Uv1XnSIt94Ni4jFjrh4kc68uFJaqlzH5wim6UZDXrPbP3IZrU1PjIuNizIqsnz448H
cLMh4VExDwm8bGuakcGAumbF9OuXWAexopSmUe7aPvL4F+k8tmph3+TgVH58R4s0MIZOaYS8cciU
q+dlI5LVZQxGvIG49NIkBEclap4pfhlVvIppTNIZbkY+MM9Dkp9VRTfCdraSQF9RGJKsTTVUmaj5
KNnyeAR6PV3qYGDXEnldMWmwec7KD9Xg4ge3z4SGoGwa/H5ZU1MVBMya2KaojGfAYvKFwACsSO6H
eMh9cWY48Ace2hKyLFqUC0p5Be6h9FOjj35heowJ9toUvN9FaKNwasOPS+dumbUIfqc8skUeIgvo
UV22cLSqeFejHcgdS8iw3B1AdlSLdrUd6fnbUcTnJ/QyWjGdBf3k8C21qh2WApUFn5+gHlNfol9X
D9yS4un5w3kEc5xtnSCBPBZ6UrIElQ9Iot6K1fPQZ0FLidvLytTXeVs0QZS46mn+u58xZOaHMBBK
cluZg0cQPImpZATHZYaMAaiO/gSiFaSAUGUh9DE+iDrqKapT6+m28Sv+2Vp+wQKW6A5jn9uvnMJ3
zpyyzlWnVh08Eloi32AudXpJO4H+Uty6MJqlnEjeSNGrscR0i62FzSjApW56dQQv2Wfl5VTAcxQ7
fNMoqoYo4Ix6Vos07Qa4Q8FqucfFL9yFdq95GyRuqkWofUfqyJQUuJruPRNplzyIG7EfEKZG6565
TS05huqyXrtKLUx/v0dfy9kFJQIrFYnCXHvAy90J6b8EcRGE6L0oE+n72qJiiaA4vo86WqWTMq29
zVrGCzHtTbA3Gyr7Q92HS9H3xnyew33nHiMDqv1D6+BA7uLaYlU8TIXoclx/DBAMcaqruq8DbMQ9
GMpzsSMQE252g4gzRf2hGesgAJXk+fhJ0McbkmMkslErQvo5YdZ7WOF8UwQl2CqeGVv2fEXpo0uW
JIkv8joZLQknM+j15EkzHVLkMIOO3ecK2UjwySO8BQ/5lLTN4/Naw+CafWtDRaJj7wpCZd/SbKR0
lPM+MF+gaji2V72Wos32WdWOvKWK7jx7Qa3Kme8CtKKj4MjgM3PNtImGaW8OzcwnOcLgQbIZOlwe
z/3cxOzshiqjzgihesSEp8ZZPMZvSAyiw8QoshYse+iZUFPbCdo4vP1Wuee+ipnpfgFvPD5PMEjh
0o5FSQv9KmRy2OvBj7PLlxFlm36Hu4PeZHGDbJmOC4ZJNaVWv1PEB+UnhvN+MVVHhYoQBYmmaUEC
JTta9DT5VzyTuL6JpIp6KP2W08iPcwhRXw/OXLeiDg55R1QNdnGSzcJ4N2br2gFP90WMZOBcRTvH
HKP2I7VZHj6t2fzVM/SOO0ag32CU8F+TLOxsXEmnj3466hH8Ma3LdNa/o5kqmLhritAwUEGsFHiq
HhHLVePmTcZYyC7oZtADRWyyPo04ZeU6fuRKazNDYmmubEB42bYPchgQG7yXlfeVplXRfTTLpbgN
0ADJmENg/NszFDgm6pT1NDYPWGe1xnkHrcu5jLhT5DurJm2/IhDlIaogq7p4dLJi7T6UCFB13+bV
Kub3a2DgxzIbBZVs6khzgzQIdXKa0S1OcFTF5tn1cfhpkwjDAEpRpXVBzyfNd5E/TFbY8o46gvzi
t2vGLjx1zgLdIJ90Sr92s6IbAhfEDjYNAsbDl8C2Rgd9BTrgMbojeMAj1lHYClg95J7EipinEQLr
Q8JOVoQSQPG6boMU7hHujPZKNRRtoGjcQJC7pNlvNfspkDHCayRo6y3l1qRm4/MGedYjFORvhINZ
Q6gsIpzaePHQB1uKtDJDr13amAOiEHykFD9scX2Z8a3Atcs8WLOV2CifLlYFvh8HgBQsgHCN6waF
O+fT2LcYyR3MRqqm3QW1uSy3CxIIA/KjQ2V8cAynX+8G6o3Ifnae131aJZ2jGo00T3bNAVl4WtQb
SCKNtw2WtcgPUTpQQF1rFIURX81rYSeh7NYeQ0irzPzqMbEb8D2YhgyqRdnNFSOyFbKp5cYWvTuY
hyGqWhf/6dx0C+8QAeD0rmjlG3l+mLyGtDb5nviVGNDlrP0cTdOt5Q5qRbpSDMLQOAoeJrv+kX2b
qog86wM9tZo+41ynekPFoaNs3E+zcpvG2TbR3EX0aqHRk6OoSbpkYxFWG82+Q8KV+U85EGWqA5XK
SW8rAYGExd2iOMxeywbOckgcT0e40jV1hgl+EPGIfaaKOYZvJfpm9s9XeImkpAhNTGw9qKNl7DKg
WGIbmwwp+c796NY6+6NgqU8OMrM0KVY5U4l63tiWqfcZW0SUkw9WQ+US/VoDvZttM7YuYdLtezJ7
Pwc0ZR8c2yULhpaks2hskRpiWYaYN0EvMmZt2yIwpDJ3k1V5q8B0GPZxd6xsztnGu3IsTR6UvIQG
bui6ZacDYlnY7NHAQx1SEzBbAwPUVFLvnH47L9xpFyeSa48Sw3caLY4L0iesQYDxZSZmiqyl3q0x
sDr0QabjZI4UNR+xMyvgjiocBKzuW9AFOl8NIpizd/Ywdt79PLdVTR8jkxVSsxlg2P3QNDqXqhqp
U5YkQA0oQNSj8gbrCYg1yLvtDF9/BCprVdQN6KlHC2MbmPS8yktiuNIp0nO5x+tLvUv92MEgETOO
aPXqioUXYMRVwdyKDAayibGbrw8qhdH2VICPJXH12Ve4g7E3EqbPXyOxtiwhuGBiJSMFyMo31sia
oficW5Xy6YEbhZ6KqUke8MEtl8j9DCCP2tPLa2TDtKw7jn/jcOvjTsETCwxWeUcjOBELlbs4n+bk
ep0zMwq+TLl0M3RfGy8u53cO6eh0u0pbZ7F4buriU9fBZEnewQvVSYU50Peb6Y5hJjmgetMyWUrq
ddYC+8ns5LB1aMaQONuRzuYnzBA792g2cT/51+uQ2HV64UXS5H7U6uh1IERn8qhTTpJ5CxdQLxFE
snXBi+I8H4gmpLG/ZRZizZ/TFkHBCv3gERe2Q2vLgjwbAqDeXZNpitk0cU0hUQ2FaMgCPdHpfHPw
9HxEJCgjszYZgeyJvlHFD/y5/jRZSbdez4Uv2S6thPuywySROjVEbizWybxo9N2+LI98cHkvcKlq
XmrXE/jKC7GIKf46+XNMDwjMLG4aYdkyF4owVeQE2d7pHD13i8oOqstytmLM7uOi963xjC/A6Gdb
zDVEsRBSZ8m1qrXjEcxmQsUy6y2dWgdARaYPsUTV4dvUjalApjkfm4HggrG5uHBma8jxrHRt5hlt
E30IzBqXE5tpLfqF9E5AesnBk/c8KHdV5wJkkjr3JJzj6bDYos2/TYkFcy+MXjIfSJYTuUZf+7AB
D+kS5CQGP07E/lohB7Vf4tjk9FXFreCnmDNLtwMeZiwPYhrb9do00BoJwTYlHEempIt74+h7jRhv
vRWfSiM0ZovxRw1PH7oBUuosjM6rPuTLoNOJfNzUzI+oj2Le2oALJen64htrAL8YpQdylMCtURwk
CSEGrFbLmRczlqaaoZ9PJdPJc7k8pb1o1aGSvvPkHRvpLkgPVnJh6qOmbKF+qHKfPOpl6VVToVOr
wihpYAHMqou+3Q4T0vxMjGrW9SMjEkpPSWn6c/XedJalahmQVZ+43cAYGMjZknqJc1qOm0sPYUkN
N52z+BAlFTwO2o1r/85HV6A4+sh+9h0bm+GQH+DPNxE6PVBGfE3gDB2xKmsrnYnCFSCKh/PLqRG8
QM4qbbMJ59tLEv4RojiVK7vYBfGkT4EvB4siWvVN1yvaQnHIKlM06wZ/5cTrYNnFROeQhPZoOCcV
LjE7hM30rY9AouNyt0BdHYadsVQaetBQHOGDq2JGKTvXAWvgNSJ5hmxsmlYbmF/9SmcgEVX+TSA1
zReql8gRLL1OdNFn0bPy7arRv6kZAZCHv0FDBxGO0wKrD+t7joJivl+iQZ8zYUUWibs1HIU/w6bH
fIlX+vYlT6tqlKlAL7tAmB0t+XNaZ8Wtt/LNAZlR15t19+ZlahS+oSu7f/dSWlVZy9rQMKI1dVJZ
tcGsoqAj6vvUiXR8qj1HAH9cCNbErrevdQpYlxalYwnEHwaT8H7tSvWmFihDyPZ+ESVQ2PMxKZE1
Ct3BSViGSVda7IWrVxM0RjBhiNSOU9H6RdgMNuduqhC6sxFw5NWx5yUy/+h9VF2sjwiVdHv2BFRR
Z356+/Z/eSuCsjCJrWajWAhB69//1GVYcD/Gmlu63+DXL9wHG5Q+FrK5coR6+1K/zDlBYRitQZh/
1FX903o3aVRqo9PXfAsSaDDqGCmgxHf4NOol4kXYg/1uyp22UFBjtqRnY4lCN8GmM//64bq2R4ad
+v23xkl0jBrAM67XY0pk/xDbYLnUNgrI90kmFD9/L5BL6t4T7bA2fPvZT4eZrqkL40d3VbXmzemM
nKthQYgkFl+pSXB0BJVAlcpHmZgI+PaVTkfZdjEHohGLw42kg3RavM5JDLGByqyvY1XL/BI7SX00
R7hPsMmDyGKvffuCJ5wmqQlFlJ1p8iK7RdJ0MoOGzF8JJqr72qHNwwzqIPMT5giKivcadW0BPChJ
QWIEocxd0Fe7t2/gWSbo50YKqRZIRVMgMIR81i++PpwS0e9rZPUVdLyKqx29rDXfUfVIAmyon9OW
qUt0agw/UcfvH0Vxwx10yavEpYB9YX4ZnBK5bMaI0r9iFddAezgtrIVfsSX0+Qyod+uLwUC9GjOA
gWgtZ1dvlugF1NC5k8hk4YMhpIeebQc5Ujyy5m5B4B/DyirDDyVP7eFdSmsZmb86N3Ru1SP4S7Aw
NPCYMjJGXbwzFF/JbWQv9BbfwC3htuRLgb4ntSdq5rmtk6bMB0fB9mqj/NGEUVZmRBKzRwib8lic
dVQm7WlBRuQcNhRl2beH/5cJh3oTnEvtOoW62y9Te+RkkRjADb/USYvOxxGwpD4CYb6oM4AfJeu3
L6nX7asXTqgNnns0PlgAeUpBpFGGPEHvz18C3H55g2MaePklxk92blyZvckdbJwC+nyzX6xIJ4UG
GmP84du3cfrkeGM5JpFTK86z5p7b3z/Fzsprq5l3mXzJa8qfZ2mJq80nO5/t7sLuh98w204jCPL5
kNKpFHnCp195SqLz0BtIk6bvv04t6LU7N5N6WmRZozOrt5/LPlnSfDtcPRh0nqTzJqCavo6b8byY
RVFN9idUalAPiShfDvE+pozKSRf7ZHYHhIPWkn9JCjbMy0UDBDmsuSArG8q6lGA48uj+fTOLgjzU
Wh2dqKcxJ5REEgQekjpLdFlrMXQZwB+0oSFKe54uE6MbzacnA1GPamPkLntRHBu6U2RNMHc4VVmw
Jtt3Bj5AqthXtRk7l28Pwsl4MwYBccVknTpwmn/pmLpuPASlB/gKuQu9M6NJoZccXqmcnN++lDiZ
z/qdErzQG4DBTF3/dD7PdUNN1XKiW9+pn681upRO86nVqf5IqCcEvfTeC0A6jEK1VLpK+uOnbhp1
hcCYTQbXdaSuZ3IWbIh0dgmtZn5n5NlorBc9S9Wjg9WU+XyAmMCBCQ3fiONxCmicY8mPxh/dIt1E
MoDrs3ZW9EP53VSX+oWvbsZVjOfuuHwpTaCwqmu8hpvoN4nEVcxflhOBv94OqKvpk9FLC40VydxF
RUQfnqOIKofYKKucKYG8PaT+69cnpYSwZZvQlLWvnPkLP6/lCYCoNtFDMQn5OetQGN7btEePXu43
DjX+ZNjHzhKcKx8brG3jRNWxtPPiboKagm6rP1Y0TWOByZFCfhgFjfZTxPm1vwY6NyVh4k8owgfZ
DW5R5sPUOH2z8TpQ2iG9HO/95KL4l4B6u2RHSlbNw8CByOgz8edKH3k6Q/s3QwcXQXgH/pOb3xmr
MXA4KNBoCvugu3bYlWDbgAq/lKqbtkOj2h098eIuoYcPFtOmS5Bp5jObyEwLb7CKr6Am3HO1PEN0
19a0trhTyVub/flbg+yPiyCwl1DC0Bo9dlZVt5CAxrtUiAQclGk41dagbvclHwNIDUbTffScvict
isYjGsrZnjaBwtuUftESopueGpvRKaezoqp3wxxMFGySLPtzREuTqnk05mi1dPUtxtuUxBzLSKj2
GU5oeuaNMyjz3lZD/9XCD+hTMrpovS1eeZ7LPt05qUp/wzR8HayZELSVCWaoedLTJ1E4iWk15R+J
2Ub1yPsCx490Vr7zCnSVeW2m9+k30+/VBvVyMQi4ALLsQHso2q8DKGpGpHZdUD16pizBCC3mLSr0
dr8py/xycsTI+S+uyxtahCi8v33tX2b+82OC1aFlQxA/hU2Mbh/UqOGUj22FATly8g388lJYAN/e
vtDzN/1rG35+SuCuAA9QQmBDPj1ELjZCcsgXJ4/WXLNmhM12sak58KTYcRT4n9tl9CHFex3LjcLF
RVpMTVocptT1YNcPwL4A63nvO68LziqjlZ/Yb3vypLEY7sqS5MUeqhLSxmA5N9BZq6dyRAwVZ215
M9nK/jPIOKfi3mihfIdS1HtRArXe4MvlUb3J6cXhyURhrQvUY6b9T7N27PZW7JrfzGUAfsz7+00u
dALCY0h0GkAaxLgI9ujTlABTsH5xsP94dEY9+EkqkgO2h8VxWRcU3oLiizCQKR7tmKZHC1b36FQK
f5a334yrJ/OrN4Oahj7VAQYEOIZKxOv5Z+VRSfsgkY/xSOOAclqXbxZU4IMtDt7rsJ2ccjnKcoD6
kRpNSbenLo81datLyJm4h2HBYrxfrdg5ilVROOswOihTzQrtcuMyVZW8UEIdKlGKW2qgxfva4KVt
PBpjKlyHhbZLViOZJJtAfiBtnOr97KRPysvSKyEBa+dUio9pXDfvS3coBjgL/XivimT8ZLp2fmNU
2KxsvMWa98Ie5nEjuhTpqyJIsjBpYV7huIVpJJpLtABg22HALtkTPzqu4V+kiXL+tKhqR/jU5e7y
m2n/GpbEK2ZsHaoLkk0KnOwpyx5/TdprQL0h0zjulQGB965JhQL/3FbmlTVrb4u3X+eJqMHzJckN
OOLgFwUE71QvFw5N0ZVsnd+zJnPOKJthmxSNyjinUJntaUQMRHqYwI+NMIu7NF6GizQNzBtjCsT+
7Xt5Vj96PbVINQmftm9rKY5TMGA3l27vx1X1PV5oMHBur6Ovdbcm07bFWnDTmnZOhaPUqm8QBRK1
zRLPPSbAYbfUSYIAVqCBukZXe/JzOhSTLv1SQq+MPrnMvbQ/tkIsV96YxO9iV8bOBrA70t09NMmE
CqdZIk1r+TUiVrCEDgbDss/ywbjEoWniA7M0Lrw+UddqQfEWcfy02cczu3dYW5jdlLR5yShFiZB+
0RYVkJI5o4dL0/POnTiakov0Hwd7qd4lZSE6eC3AZZiJtItCj6rftQjSipYriDq8mRf6SoOHU2kI
Jr+5nBvMUDd12njgan27tiB0ybk74BRp/zl0dfoZd6DhyUntlFIPFPLfFb5+jT8o9KP0Qe5uoZz9
S11P2HRC82XOvyMdY8oNzlPZPSgPRdeQV8aZSj6u/RhhDGTcqwl7TdCjE+63b0+SfzdhfQ1BZuvT
ctanExakVF/2qyy+R3hVjdvnF+KtY1JcpHgC7s11Cm7brhr3ykOEv0FU/0vid1PDPIFU8Zub+TcL
1nd0bZnQAdbyFLG7luM81XC4vsfS9D62ntV/gLBvbCWF3XP2xfFqLNrhrEEg+V2xCOtywDqbErtW
EUwh4gNIrubpAhE78QRyvkVBFR7dx9/c5eszgF7jHnhXTMRsMNMcKk9qVYgaqDJonfE7Ve82/kRm
4fYhlUS1GeFDXtlI+9JT6lfP3/qdWz8lcFQwsI9sbCmFrPs7NyjiC1PO+Se7c0Y6JOwCsG26guGO
Mxk6Le3elxf9X57FrWq+/+//fHsscRdNew4pD8PPkljILjHL/mmW/AvPIqyLuvv2WP/6d/5iWpg2
ljAsjgCkM8hcH67DXypa2i3G9Rxw38C5bOoq/6RaOBbK9/DdiGXPOlc2Se5fljCoclFWRaYedSHK
nmbwd6gWz6nbv6I8+iKgbmWAwzi1MnClpwvYLJMG6OBqnOPu0AJgxWTDV+PnDkHqqjvLTGD77SZH
3z3JDiwWL3UvRFCU8y4Ge+/KYYPahdNgXhtEfi4uKwN4uQe/ecCCI+NsgJ9SfxjzbFiiQw4cMk0v
wLFOLXhJ/pTjRtQSIxyygQnNaJQVx3JckgtO/y4MS8QzpQHA1phDA6BcVZ6xaUKuz8WscVzYOE3m
F7vqqKXVHthh9TFrcceAFu2wQdz4yTImwfs0HfAcCRx2qtKngBO6Y8XmUIz0Z9RGKgy2gH4gtPxf
/bl/fK+GdFC/WzVwnN9eNexBD0P6ML5ebM9/7cfCgW1EoZHdDbyNp9eN/c+FI8UfFKNRZENHFp2w
nzlKDquNzhMgezYCbXTEffzLMgK5JMTs0LKTNKb+pqPmSTGai1B1R9+QBgeaTwjfnZwzXVvBoAAK
c6wrBELtJC12CR1g+kHDZ+Xl98i+YrlSrwOM2yUIcfDqN8ui8jMf9YPQHPxbf/IhMhZgl5axuJh8
RDql4V3ZYOcQvDFQkc9wglGjg/fKWK17R5QmutyUUhCNCfYNyr5hQBktJHG6aVgKW8yLQJw4fr6z
Womqt8U1DVrWYcapFNWOFjXivP88FcEtShSIlzY1HRk3u/eMxgRGysdza51CvJW6d83UfbYQZaRE
PolNRqF8V0byjurTB7xo76eOy9NH/lzU6ROnLrz+apmGtGluLJB29GR5Hq9Zhp3ZtZ890PFgCXFa
nA0eD9UQO1zKytxOhnzXdf67uKKZGvUMDURRvJ9LKlBZ/kShd9l4HkNJyx3dnpYvLSaGwMGJkEdg
GEz/XZn2/Tbq+NRkcg9UaYxdEnEMh5peHyEuN/u6iIut13r8NnduZn8cdvpvZuiYbtIADe0Vxd9N
rBiCphDDzh2s9Saui5tAFdOu0Mj3gibdueu03P4s7N0I4pW6i5dv2Xc/5T1CvBGQ421QV0+qamsS
3M4O3UjlW8CI2PWwbz9EhWExDsEthchhJ6oCRCAYdOjwYEKdwfeBUE122GVBfwsvN8cS1ItCOgLr
vlnN9Tj7jJ7ADXw7u/Kdbxm3z5MkbaHgKqftt41kHlhKII7oAyYyg9vZt6bQRmU6LE33Zkq5qTiD
rCuMjngPkGOLEvpyJoPB3k2NnkUDn8WT7CrtLSx26t7eyYkDmRd5C8PExBqLEhKE614xn58AQYgN
PTl/U8zpPewb3v3KTxlKqqBdjWo7Dz6sCvAviLowSr0Fs9SWzXpptn0Q0uP//Py+S6ytYRkwrYaZ
5wWbGWjEA6++Zb9AKaY4M634iUXOrGY3oAjF7PQlU6XWayFuB/WpSPgRiMu9sLgRVp6/mRog1SPD
RU59q1be/NyyTqSco7OZ48VlIlkdgew/S+hpgLR5w/7IZMLn4ep5MBB7R+ne4KNNXt6XGLruIAG3
ZxBE3B16xQBZ8j46U1VgfSj7rAlJ1rLNjBtuKMBY7UGl2rsONNS27ByG1Jy4hzjp0ZkylkOMyOWF
aKMUe8HV3iG2BMV3FhfpnCG1O9bMMmwFqcNV+aVvs1CFSSDwp6TYgZYudibrxCym9GZK3Kvn5SXA
sx5Na7RRCsaxbMQjbFOjLLDhVNVvkdvJz1DjrQ6LKXKNXmMZ5hy1nt8tJy0N5KguPCwaCCFMgapp
gxBpX+r1epavMl/3gJmCQx87+U4BGttT5y22IEeb8HkC6BnOEr9JnbU6CEUYCybWt7MG6/H5NQ8j
FuIDVHjwEfawmzIr+gY5yzi6CY8KboLq42gZyP8Lopeb3iPnzSuw8qcYcNQGvANxBWZhWAJiDO3K
QuSqG6sLmZrLlbu4B3/O7sHTkorIubqIcjvfFZIVAV7XOMYu67TGZuxCySTYS49JVpWiujD6gKuD
oib2lqDACQ4Wdinp4hxo3Pfgihe+zJqn0OmFF0p0PraAutAssvvu3exRkJcV7P0lLU3ccV2xMyCq
hjK2CG4zr+4ZcRiN9k1CzQFoTqUOzUAwAaA1hbjr0tabuAXIMKwiEJ1HMhb+gZLvS2yygwXLcr1o
p9RDhSo2bvnu5NrtmBKd69zYSlsORwZCIEOtt52ZydQuzb73Ut5fXZhbCivVxeI5y9Uo8yfSOIZG
sQKex9oL3HyLknVyPVq8V6fC8s1Zhn5r0JBFWAm6JT3J6Nq2VgzQavT3/Kh9aiV/jIg8nA4EzeOU
eOIYRbq3uu6BerPLsR/jtbqVd2Xt1LvcSDA3Ga+kLssKbH7PVIpWAY0IJEywWVXmjvYa1qDVglY1
Xdn1a+4W5bRB+dLxdoFv9QbE/y67txE43lpwg7DpNe1bN86LLQ1DZB0URIQzcHi8QmFGSIBHseWM
O7QGgSZj1nCdxA5gBNg+RSz3ANdw8lP5YO5Qv+hQk3GSxgq9tjXOmmj8ZiAb9ojh9IOTmvW4icWS
P/mtMOAQA7xae0r5y3wcqq7eB2UO0BsWWyvCJkMwvcycyUD+GpQtKJboEpjmivq4AI51lducO3FZ
c/ryCAB3MD7Df5jCBP/o4iJKAgFICwMXjO1V3qZX7gS/bBdjM2p8qEbSB0DovzlG6/PnTycCndfo
1qPAj5xeJ5Xt1yXFIjDs1am78YjYijpQ8HmCNuUTgvxbKA9wZjgEhE76W3zN69P7cz6FRSq0FM3H
Az9xkk8FyrGBwzbj0Zqfgx1rUKT5YzVzmIUt/PRTwnn98jw/s6hfdwl+XI2TuGfDCMUY8+RqK3JK
Dg6R47FQTBCdCQR5ZCBRgijf85X+e3T+zSEAHiqD+p+Pzn8dt/9RP/2DY/RY3qevBAte/v5fpwFO
vRDZAjriL4cB3uePY7SUf1gWRwWor9ShqIQxsf5yVvU5K2sKN/LFoNGkx6/+Okb7f2CrCpqEgzRC
Oja/+hsGcvow8mrRkK25HPMtWLec8+mkv140CgETSqCLeYTYhbXlE1bn7xcVvct89FlnOo6pedab
0S6Ixs8W8vyZ6F+m2X+kqz+L+/68bvUtsGgtTiUAzbVX7CuAV+3Si/P92DzWnTKvRixZLXQQ15F+
pd2a8xbDF+gXRXTZNDFnedupdrP9xSHZXPGvaIz40lyNTVr7+yGA2yOtq1bbTWpnFOLr1phiKEjN
g7OUfIh0rKIDk3/NSA71fyrHwfhcfepXYLEl/lHGTrnBES0cUjdkLC/IeSqFIdBA9DS6XoitmeMV
Kao75UOaYzYcF8+HpYkpky3O43HGVDRb6R/yAH5Bku4bl66bEc3xlt/1+YVjjDdFUo27pYo3thEM
N17wxRLGro/ltxVq167MLCQz0RHzJPDjAEnQZDfWxRbpn7Ab8w+Ypdxm7dzt8r7cIZT0deTAd0iL
8Tru5TlnJoxrkF3K8rD15uIAPtffzMOA8FBVPZSLYx5yOLgbZc4PlRNvY2/sL6p+djm9NWHj9Vxs
3ae5eB/jNfXS/ftvWPlNWAGBo7ek/xxX9lTk0sdXoeTH3/kRS3zzD74CVQdY8kDU5U8lOV/+QXjx
dJ9TIwoQ8P5XLKEkZ1pEE8ENmDRDnX/GEtTwXV0Dx6iZDpxNhvR3Ysnp/suERNYDiDVIGnApz6Hm
J7CRxuSsflOPR9tGbYSDRVCWoWMnwYUzioDE1O2qC4D4FDQDoA+/CSMn+6Kr6xkUW7SEAHCrX5CU
bRuvwbQuw2EekdmVCgcRK7WLrZJpefzptfx+C365FDBRE11ljUE6CVidAJ9t0RU8wDNF4Mq2Zg62
SbMD7Nv+fzwVQxkATLV0aUjnHj+N6Wrh8EaEGpDRWpDxg0+yxZAyD4dFjr8BpLyGorrPT0V1H90a
kMLIaZw81TL9H3PntRtHsm3bL8qNdJEGODgPVVmWplj04ktChkzvItJ//R3J7t6nRWlLu98u0GhI
kFTFtLFirTnHbLsMs2u78+HmIRY0z6XsnDcE9kGEnXSNxEdbGpfZutbt6h9JAv76cnZYy11s+B/1
RS3ZX6FVt+1OQyMP53tEzm/YzW/44z/eIxipGV+wpMLUR0H2/dlUmKBV34TdTvo2AzD7XQ4gxsbt
N2ldwMb79X3yvUhtOShBWUxdSHgEt8nH8EhSr00rNtpuR3MG72kmX13LfCMvpVgZeXGB6/fPvu1/
XEt5lP++mr9/I4IOkzLRQBjnfFjNQb+kOLSqbpdiLMIE7KPh1v1q8+vjWk7T3xbsP76FlZrZMugk
RkLfn0YIn1QNTdbtLDzKxPNol1SfJ8afdMb0Qqx+/W0/O4vm377tw0VD4AhMU+TdzusHA5EbYNye
vKI6zWq6Jz7bjCz78uuv/BDm8MeVY8DgCPzviOw+vsqmOHO8YeCxM2LHPtmVnT/ijWEoWc0e0aUQ
zrrm1u0nDz6erb45aBCPtbD2XSSrXY+jdtONjITl4NZfxxFP3UQa6spETnY3ywnxQhytjayZf/Ni
Mn5y/Rf9Ns3nRUr6wx3nKToyVctjRCSlDZgZM7FL71b0G02zdLLODaLEoSUEFmdvY+aj/aLPLuxG
KNbXbjuTM1hH/gnHwp+r/n+8M8VPfzTez8sTDmvpoygBVCn5rSJvd4tVxwyxciQ4yHHeOi1C6Eg9
jImFnXVw/DxAwFgexzKV6AELVGkFDhoapCV0WZWumqnUV5ZRh0GIX2OFg2ai6jIlE8hZO8xsv4OG
nk2AZwD/Lw2dx460use290KQBEmzlrbmbpFEIeRBuUytMx7bTOIP1XKKplD4qzEXF7GdPXSDx07X
BtA+IdjeSqtL6BW1p8p3532TuJBobRocELzCSz2e9CdNNv0uLSFshmJ6yybrtvXabIW3N9u3SPRO
fHK5/fXd+uMDQvw0hQFPPeScH2wro6IpJKjudomKr7UM5Vbi6QcjGe+7Oaw3XVcY//iR5BuRaZKR
vGxBPs6rfTn2nj9n7U6G4cFQ9oZw+q9+aV9KqyRa0Heef32EP763F+UPlAzmzj6lz4fXGjSXHsV7
1+6w1LIp6Ikfi6qBYZkpp98suD/eph4kKcdcwPLLvmz5878tuFEn0ByA7Nn5Xi8uKq0xDtUAv/DX
B/TTb4FeR5mCA4Jz+P23FEwui3bgBGpI+4hndH1t3zWRd/Prr/mgcljeYxyNZ2A1YnLE6OnD9xBX
NxsOko/dSF5XUAE83TojgHFHYeO2AR9QUnDj09WIjtJ7kma0q2Dh/+61ZP2wYJDJwxR5wSUhwLc/
XL+mqew56V21s8fcpYft59twSNutPbSJR991tg9GOfobqVeveTW4t1mbDjtkcP1VMc/WUWTVb6WB
P/2ZaJ8wyEaDhpj8+0sATtXGAd6pXarFbc1gwBNfWFBvXFsxYfX1b1Xej08EsMVfsfK1XY/RvzLj
ILMIregjtTV1BWvEsd3VkBhDAX2lw4nMF+5GwVwEzo7xOpWGwUPi3rm0qwUm6MDR/CdyYuXe6IV+
qQncgnNVfWb2cedMfFFkE3VQD3D9f1OM/Lhoew77AAIMHOGAaPhwK4D3cjOA0WrXpPlTGe7Iq8gD
bSYwlXay9ZsKwfzp2XXdhQoH1wt30/dnN7LxjYaxpXZl1JUHpHQbX++I1S3b5jpUNUpat6s/5YIX
ZQ5T6NTVybSol8zA98qKVnT+mhtjf52RfjDPw0uXaua6Sdr6biq7ZFW3idgjHxyO5ZRfa3r7u9Lt
5weAawIsJDJJ/Z30+Lf3QGhgQ5+8gVs2nm4j6dZbfJjRA9EclFSNmwYhUebrwnVa6gFZHJGjf/YS
915Jxz90dRiCR5L9JtYr/1xhiEc4P7/OIiyPELT97VBHE8O1VGMlbvOtTJr6N9fbWB6q76s0Hrq/
HcGHCz60OT9wNandBGb5uOBWj60g45d2StAmkiW0Q++QpvrBqhj3qNr+ncjqJ69t1EyIM97Bdcib
vr8JVJ45tJUNtauj8s1PPBDIBsMpe4TJ/+sX3fJJH451YdQhQLRpiegfC/smjLraDQXHKqP7zLAi
os2XzAdwZmTwTllOVLKjeUdgEL+TPv5k9XV0dMwM1VmYKLy/P8gWiKZJDhBaEXf6FLbezeg2t7od
vuVu+4UtrxP8+lA/duyWdzpIPnQ0Bu4P4Xx8p/u9psYEztOObXh521nUPVNoBVMZM7Pr51c9LO7J
+R2DaKopbsACrXsVSbJkfmde/OkrBR0QKwvqlR+EBEnX9iLuucMIWyarpnadFfErdNeSKgJ08TvI
408WTYfwgUUAwd77B0+VA4kwQmPDRZ4ks8faCNdz58W/2SP+9PxilkVCu5xejEzfX9BUGVEF8Vzt
2CPLtQdELejLFFVo6GmHAa/bOurtDhsCGQUD+Ow13YB8M/baxTwTH/vrq/3jphz/GLtCNuW4YsTH
t/YwdWKOVcYP0zPgiSM32io5X009vu8I3+66VkW5I3vdXFVZp//msfoAZXyvH1gdsQAg2CL46OO9
1kZ9aFqksEODt+MvNbQPwXA4ak/EjYtiNTiVgwOx4wNW2sQke9U7TS4CBFSZuSqIQ8kYPk/DVR9b
zLFMwEjGWkS/jY/7yYsGwQ26UhLjl8zBD89gQgZD3Ui32bVzWLzZYMfOcxkXkmE72Vq/viI//S5u
D/yEPGA/vGrqJT699uxmJ8xEnn1hONtqAqsNzoXW3r+7fzd/vL5+MelZHnQUAY7DLptgVaTM39+I
seZhZsPCtwOxKredPfcbW4F+YoeS/OZC/+QlRrVLW4QS8V09/v1XmVBr06rjoBJLjwLyguq7ImrM
DTUOSKqxoEVexdPqHx+fTyeTVgsqbcxsH44P2kTZQlVrdpO5SDwEwPQkLcxA6qb6zVehWeQIPqwQ
rIU6ekEUgygoPqyGXmZXXQRQYufYkEq2gCVbuU5ie5hhLoUlMnGpzABTRgupzuoHbcvOsRs38+ha
xZngeB6uxKLHeAjVlD+adQ/mTZaZB4Anzx2iksMm/lxBSrvKLE8oRCA5c2FVklUGeZIeEQKjiqGK
34vB2A6WboHbhJWxSybpzqBoZIzbJIuNe6czCcXO7RFDWGoUo7Ox/Do2n/3BSMBNpjRLolXNDia+
GGO8zIFMMhk/qLwypkOOhUPs4sQo7I2m18axmMdR2ymiZ9S1KBi9XtltN4VnRxl5ueX32rAtBnKS
EMfYflYGZdbb0ZXnlsINOoE1BC5Rk9/1Gnqeoyy1am9ILHnENEhTrvw4eSwUMb6rkfyA9OBG4DHW
XleRPAAFZYo2RT2V8jLt2U4iu/Jr5hFKDX4WjL2YxqDqp1C/KDSYS/QdSBgI6kIsJXaCSO6zq0L6
JViOx/WM9VDe1YK08IV0n043Q+j2d2ViyxZOSYOPQ68KL9oQ/RB16Nrjcdt4o58gBYhweyH2nOe1
Uqm/K1GAVZs8XNxAOoB9gJVKeA9p3OATzYuKJAo77g3Ma7VAx9Cd6fNuu17UTyFJas+55um3bekM
q7Agr1Ob0pxACv/UoWIvG7UdkeXchnCdezsmpHAmkcO0syHI/KzYRl1/tAhDRWmjPqeZY69EZ4ag
GEcLD5T1zba0YcPEicG8Ld2dowZ949uJs7OJ5EaoZGOpLf3oQtn1+MVtSaqwuwkRiNt/nht8DL01
YvUepxW58o+6DhhLc5ob4RdyY+hlcoMCdV53emJceEUeX1kD14N6lgCqJHwcZ0vsQMqeE5y8K+aC
4SH07Ww9pllHUaFckg1tESjlzmcSDg5Na+PcB5jK/7JTRncJT4M8ZuNoBrOeNZsR2MkqjcN+nblZ
QfBDvPBCvZvQs28LLSYvZ/DiLYKIeT1pbReEuKZ2ECX02zDK6xf0LPplGbtIxNoGS5beyjdHa0ri
ufs68GhY70jIEweIKjBmynA8WHpiHtREQgFNiqNpjNtE1MY2E9NzoXcNaNZw7wqbxMHpWYwho0Td
p1HXhc+Fo0VQ07PCO/SdW257rQkDtIP3iIjDo4JeGDhR5SFasjWuQzOvoEHNQczu8TaRWn/TABq+
VR1jxsFSl+0Uuqt8nBMi1spX1Qz1HgNrssd3UOzLwuvfbNV2qyX+gw5X1hMINIE9akpy3Rgk6ksG
bJX4LSgqD3umyc3zVADoGgOXlAbIMZABgpRp46eac3/d4OqhPYI6jMC1g46pf6NVLdQsY/Yu+EW1
GXkgNjCFxKQuvWmIBvVpiqWrmtVkhvaQBbMy5ScMzVs9JUR+pZn8zDtXM6uvoG2yem9lJDkEhSdd
UtgqJtuXmuYgg8kgHOJVmXqhHWnP6oombZPspeRMrQAZ5fhzi56EiXS8ec/XCosySw5D6kgCfJIG
R5LpbRGkDjNYNZpxMbTLL44eUk/S3603hF3kFzXr+dcWY4+D5ieq1ukgEuuSLBPnzu6z8M2nud+t
WS8LtoeLpJRsj/GBOVPxJmuJQnIqlPFSjq4M2KiLk1+ahHz55RCoWE27lorl3pvs9FOv+JxJy8dN
1ZrNccnbXSewcg6mbaknunCMQVIVz9u277gTkEM1z3HkNV+b2s62kACbZ7cxk32KuDs/AP/Jtsmk
qyd02hNdgmoYAnLpC+irM8ljq9zUxDrTEddFjiPWJKVZB4huWeDSQt7Qm/DlNmPfVOyLuuLvt0nU
P4J6jOaNJxJik/xokZ1Uuo3UrWA0eKiBky73oDYcIyCLABfjHI+S7Myt4nRqj4h2OEQXxGl8AX6O
H9XJ+sfeHLvhKgrD6JR4DSozEKZXFcLOSzu2+VQLU5ytJ85d35qCcBrwuEdCB+NTOqj6hdaduaFx
Jk6R5FHdlFUxb2dc31vgwnaxw10SnfK87t11LWJx4iFqeKi4ujThm2OGKP+EUbP+IpeUR3uWxr1K
ON8J1IkdDr9p58WcVE3a04XGrXmuhay/iGWHCSZ6rnvMbSn4DGqjvRgLPlYjv9eQdnOsUfBezr2q
v7RTLZ8x5pmb2XWbrzhu5ZKGEHNam7IIjxH75V3nkwzjD0qcbDBuMKYrPzqNGABq6t2imL7NuMOR
JdbmAAsPEZgRTpcGy3Id4GWK1hoa52YVlXFa8obqQiR2lW7c18YkTomowofaiSM4Vl31Qg4MBmTy
0Mjh1ObQWGEIV99Eh6wuar3mOEk9DCKt6y9kwcFjKB8fPC3lvRiFyf5dwVvrWnTq/MaBGu0JKvBS
95hYWE1+kHgsw1Xr02YIkgzJaFwssYLI9LxVFA14GtO5RtQw85zTaCnV0zTRtCbEQn3D1ibWYTjl
B0O2y11OICcxoqkp7hKM4o/IIzp3DWsEKanQs1uvlTWJZbFzp0FJy1cQu+IT8Y+lAayslM95M483
nqO6R70es9tkudymJI5OoJ+8beyeL8q0aeu7rm7iwa7ikw236N5LMcrpkTa96TM5W9poCzAi0gtv
TcRpB2JJkXtaA59Yzdktu4PxAb+6+jYPva0dZzwc8QYz3/Tm1jSi1mEXg+ik66bIkwABW64drULa
baczqb2J5oS3cHi4u+tONdOh6HtgBHHHnTRrjeTV69jcabyz4lOepZWxLoy5utGslCZuD2uSVqry
4v5ABqhXrn3VvlXQowSzC+zvTTE0b1qVGo92RNBRPyjjFX04BEwevebM22J+q8y0JifVJDsYKbXo
XgkBmzHF9y73fl1zWhxWcrXTh8yQqwX7cT9jFbv1W+LcAYb2r2PtNWcomjT+G7O+bvup/jSmYXM2
Wi86hU6T7Fpg/oicPOvAe4xgrQlz2qGEAv3UAPzSz1LzFO/4KgMyBCmak4fl84o9cbitSRPhJYaz
j85ea3UMhC3vheTE9jos6mjX53m/twEdHhqWzUsL0XC3wiSZ3GCcXoCRtnogI44oKuR5Le7aba3q
ug7Cvra+CD8SW7smY60mTTIwrbFco+B3dgbna8VEE3wiRihQZ1Yx3UJDHG/eY5ZKmywoM4/sda5V
d/hlrsjSRHas6wl7GUmKWeen1w39H72L+2Na1JKvzZyTPhTGdewSfehYhIiOeqJdQQauTziewzsn
NKuDPyZdxEu3mCG4M2xsDKEfRNIe+2nKIX12/RVBQfKyjNwSaTJKIUp9SsDFEUqT77MP8PMAtpY0
rKq3voGcPjaJbvBK8/gfEYSb0jHQErf2xTim9hP1to4uZ6y++MMyZ6rabUzv89CElcu0LKYg7QEE
PXmg3G71Mh627ljvnSpvAn/QEtDC6Pe9Yf5MF7j4RFTTTPZSxdbK1OyIFz07nLU7TXa8TrNMHTJN
t1Z9qOmnrLCR2naduCjCbgzs3CzO/MKlKR9q912jObzq/Oi2U3xJJ0L3ptN9jNfsYwjJJefKB3Hz
6Kg23yeJ+zjiwNrRNI+pAynlVgXJ8fhOh/gqgXSO1dU8hNZsfIn1cNj2ngb5FWFuAI7YCoaeh1HB
+VsNGa3CaJqcC4oL+ym1xa4UY7XlceIFXKXsTiOn8Xd+7vtvPTjYp7GGy+cX5JIEUWHf1/GYwib3
7S149uXQVP5oCNc9Tz1XSfRqbLYudeFKtjLaRONYv86MmkxYn21y3aTcBqRvRMkK+XTNa62e4pVd
pCC4EciuaXGvoAiZkP4cCno7Sj+n04hEHeFcmzV5uhK2dllN6Xiedfy1iVZseRS3iTUjkGfGRkHm
dteFLcIH6ICUGXYP49jV8d8QRXfr6XIOiDn1LhQ5l+sQTEksSMzJLClOMGwJBI4H36Ctns+Haar6
K4compIaTct44JzyWEdjespTK8Yyk845zx0MLFKpNcLnVszQ+ityEtLnhQe3I02mZMkZK1asuaZ7
0iUaHIrQai4nRhqLYaHHFdzJNDv68AVvydU5SkIv92FP1gJpwQuysLpQJQo4ZVdkUzLgwXKiWmxx
Kdxile6NUfOffWam7HM+S2j65DeLed1g6l+n4BoxPfSt8TxOtjwAOP5izM4rMQPNCxVr/pKrouKl
pbQHNxfaFi5ltIFgVZwnh4oln6TB0JvQMdjNZDlQDo373iz65KhZ1WAHvasrd+9CGWeNsZ3qpA1Q
GVbl5FYnOkXItkmKjSqGQTkvIWgk6UtRpOXZbLzi7JAHTYrwxAsU3E77LVem/qVUafytCXUytE1i
zU4NKoCjAKt8hyrYG54lFQ/XLWGTQ1p3ziqhOdYhr0kVnv2x/sRqSe9szpeURFTd1qEKE/Oe+pid
aVbE9jHKRvWtyAhoVp1aIhKnrnjLCHmMV2puwxdA9saXDIYfDEGbAE7VjOGLmRH3vLbDRPPXNSkW
3zRBnjjmFiDTmzkT5V1OugUXiYCJautGLfQD2x/oaGBh5PaIQZHjuyjz6i52ukxQY+KhB1/Cv/Hr
kVxIN/UzEdikphGkbE1tFvSKn3KTQkBGOIpKy2UTM/KlaWKX6iKZRcu+US97I14P9ZBEW4pXPnnW
ID0e7IH2YxDb/qTttGkpAQiH5JDYTPmXaazjk3dkQdEKzpmrpM0sdet87MKXXvYQNSL4WpiYIlG8
mV3Ht3aNNRnBABPk5Y+TKXotAtLAeBKbhNJRprkG+cor9hPVzvIFmM4G8PKaXhCnHnxGeSfQj5W7
PMF4vygLEjaY2Zjta4Mu0MlsxAiGWGCsmmRb3YkBRQWXkHnreggbjg8mL/0QWetZeqFQMfS7Ysnt
ucJP0r/1Dr3RVUdcdnzlkJZ9n029uSu7snwqDN89Z67f4J6qPf0e9wqRBSNt+PBkdxz03ux1fkaq
cn7qpAy5eM40lhoTqor4Tq4Jzy69f8gG9GU4iz1ZhySCl2RXJ+xekhU/rH85qV69JqlK853fScIA
O79I0h3BDea4zskdo97lcs77kv7fcQAera+4D6noRGzX6YEAPpooktkK9pwmEYBOSpsNN4sw69e6
AENBghn+v2JtkvOen+Le0tfNUkLmbmmC8EAb+GCkurlp8ko/MpMmlQOAyhmfzYiFIEse5zkeHgYT
X8F76/EfaVB3r9X15+JV/c/yr75WUMiSKG7ftdT/97ur5CtpCNVb+8u/BbyZ/z7+le8+V/3v+x9H
r9Vixf7uN5t3Z+q5e5XT7auCQvKXnnv5m//tH/53/tZFR0Vn9N9d6B9s4acs/xxXxXci1D//0Z8i
VN/+F3JxnKOo2oAnQHL4t6AdfSlSUwd/9zvY6n108peg3V3+ZNH3oc2kpf6XmN36F6oAITzcDIzQ
kLT+EwEqvMrvu7zvyleGgEukm2ks0vnv+9gSM1g5OkZzJPZ1BOiUb9u4b7dW0XpnmopxdaDGxJ/a
sn8Xm0w6nUZCnki/5ZS0rHujJuu5XMx+SUjwqmbJ+445z4UX+Ul607LZ5IWTuJ/EzNoaG1F+0YIN
C3wtk3jjkqQ4mmNIlAGpFACG0/IyJaim+lTGdXUFfrGeeQcYu4iWD7EusVlvi36Q8LvxiHl7T4+X
7NJmcp77Yey8mwlVR+ACnbtMUXXZG8vpS3YVUe0ln/tWi587Arqg4sgqiyhoO8TqrdBjQHjABHWb
Lh804XFVDAkZrdd5jCDF3XpNPtckgigONx6VdOHSTJhJ9y1dXDlu4I8QhXMsBQg+tsUmLBkRZJ1b
hNcecwKG+GHO+WxYCcFWNOicfDT6Xd+7BjE6oaF/paOohnmTxYkYeGWUSszstgDA83b9w7nuvNvY
y3dL+/iHvz325sY2AsoMe15nDjkDNUD52oxBSEDar+b0G8lqkxJoX4toEgGY8MRGdGH30c7MmJBc
QwvSDjpR0Dd6yqyZTAhrxTZQLt0aYClQfJGU1OZdhjMrQbGr0yc1yuFMgASRrH49fXYRFW6GvMvx
U010KslnpTYtskv6xdauUnZxqNj47rKyb9gKlJWDpTfvDgwJ1y6I5W1RIF6w2N+fGOCWMIsZwzo2
ckG7xYOW0j/cq9kPz5JU5ycSFhGeZCHa/Fnra8o054FghuhsRY26GeLePUPG6j/FBSKIyMcoKCln
z9wP1Xbqq+QxV2N4k5vsBnB/oo8Yuo5iw6WbzKTAvfYxBj3GBBbvSWfVTtoYju2KqBt/i0naugxJ
EtppqZbMgeHKbHqsG0/Qas+dBwgk5Z2ikjVWRRhH41qkjQUbvpDsQappng+lxJhCdjP2g64r28Mw
znIHYzh6tEB8X/izy/Jh1GK4B+yrppVXyzAl1UHmb8ZgO7RN3BmTbQTzZQNqHh2dYYobmcx4qgeB
t8ENVNrZS5k4upfGVJNGA7M+h4ouu/7URZF5YYxjtUcS163adOJad6TVnePcKR/xxJU7mNv1l8GM
n4xG9us297wjV7rYTDXZcJOqvat5ysdzCPrlWNqjxI5ozc+dNRfFFuy/+TWtpH6hzaWL5LCx3OOQ
j9gK0/q1Z23esw9sNjFROFxBN70jCq57JsAof5pIx3myUDYJbJFe9tQQKovUgyfM0VpIO1j8N747
tFsgPBdDlQKY92COAUGdTqVfiuMwKlrSdACQB/NvtZORUnbPYiYwhc54coMaezyOWj3KNVJU9m/G
UrMJb6Q8bTVsslozbVCt1VQiA4aXnNXfdfN4HWk63Tc1HCu2boE1CfPRdjXr1GryIZnlXQq47Nso
Koa3uk+eE4UCTgMmFXN678rUvij0CaFja0MSTBXh7Ul08G3lXk2DbHg0OnWH0yQPhNSrr06n408b
6I9YoT9/IQGaZptBX3VFElJNMnNkP0TUMFgVc9NeDUUD9nb2oyuKiO5TK7SArJdoTS67viY0E7oR
Wc7HLmFTrUhEe80Hambk3JeEqQ8bkN1jEPed9Wziw92T5GV6q3EYpkuTjgh5Bs6gVm1rajxxdgwF
qxm1LeIUiH8MKatzxq4CbWxrED8Gw/26V1RWqzxcUItxMTDmMeN2vGUXobx1Fg0WbdDQ+wLXkNxr
eM2U5jBF/U0YoheyNTpbVV+Kz52Q1QWDM0kAUEui+qqjg38TGSBpV2gXsMoOtn4Fb8e4nwxNXbuR
302UsxYp65Zgv6BAjjLV6mlqTwYdd8OsrlWiMm5RUa1bffzasObdGoMzHQgYUWs+FGlAGqqDyGp/
1zb2eKm1JsAFr/a+MkITb5Vmf0vqxrw0aPW1mGwLJMl+uiEOhiYYDJ6rYYy9K9/KsksETE4KQ+Fr
rJsN7Kyc4cQ4PlS6vBubWV97howRmlNlwqyOt4lhiJ2ezP65MWS10RwzxsWkBrWPtPg6J4xxC/mH
kWUpjSeiHe1disxvy/P+NcW9fNuYaoCfllf3kWvwBollfaSyLjZShiK/ErRs10KV/VVV6tFeG8Yp
WTngkbFiGNWZO7cISgY6N+xD5bdmXGpWszZyyh7be4yc0D7yEwIdJSFoXYkay2+eieKmCDWxJb+n
QofIdl5X+hhMSk8uNRm5K6csq13bjR2jtrH9ZEoZB7lXMaN0s5dWGV/Sps6YT5rzZT8UbDMY2sU3
ttcUq1JVDDqLGCuzNao3w+qzTWdM3V2KvmCDBFFuqsiDoulVOFWlRruhN9Q1ggqMLL7V8FMk8tQD
tjU26ewzZ7HNwgPDHKNF6S5kQiNHlMMXqdv5S0O2GigxL/tWoKXdTLPOdfW8l9jLX2WWqAWc4K6B
MmHkF/yKtCZ/RQKxs2f6pB/0NGeLnBhgSEGtX861ln71U4/4zTzWdq0AKmbDaj0jWLOOpkqTbd2m
zaGjIKHXmPt7y64U7SgqLxi0YodDuL8gK4WuQz7WJC4YIK10rMI0T6p+Y7mq/NqKgVxyO7+ny2as
uyl29kNvNetEkH7FyKy0C0DRtW9u2Y1/bfT63HXwEwhYXBSW845XtIY2W3s2EjhU5CYm2NZmWg0k
6W0yvbp2a3lm1w8ptdnN7C4ACTCJpW1862ltdkyrOdqWsvZWjc+u00lKk41VfFRzHm1DO7+yCo3u
qhqHXQ6wZE8CWhTMKAK0rLxhRxFv20LHrFhptJLz6ez3nRFkCXNJ1dawZee6DFDh4WknJW1X9hat
Cc21Tlo70oLwNfe+tensz2lYrdGSvDZEHm7ElGJVJIZnZSa1YCHLYtYDqzsPwBS/JgWYVVfj9qsI
4HDGvjw7Ws8ciLDhVS9Q2Oh+3R3GQvr7tIw0TO2zdyza6Zwn4oWgvYd/vpf6+Qbou33Vf7eT+k+b
sv8P91KGqevsff7zXopjkdH31uA//83/+fk8IJjgm3UTkhawrX9vpTzxLwdvDW0S13n3fvFHf22l
/rZ90kkvd218e9g9UFeb/2T3hIv4+90T4yOMynyYjhwHJZDDF/1d++6bVemFlZfvyST4NJA5zj6J
ng6Cy2dSEe5kr+3LZYbuFcbzNKBi6dxpC37g2C7zdiYk5sEaiumglmk8cd3i4C8Tely9deAuU/u2
9+XbFOIoq5aZPqR6JNDLnB+Rtn6rvc/+FxWARVwaPpUk2ZK7NG66yL1NF9XAMCdB5rXFBVTzgU8j
3skammajNNMMiM6RRwQCS1DMCbA/7OJFnZAiU5CLXkGoUASVO7hrYxq6ezPxgWctCod40TrYiB6G
Rf2g2ujJsYuElRllhLtoJNpFLZEuugl9UVAYjmJwvagqGItsbGQWHXKLbtFdTIsCo0CKUXWwY3t0
RIFcdBrJotjIFu2Gtag46ryh3booO+Si8RgWtcdgM3HOEYCQoGaxSFLFJ4s6hAbxZ7NHL4Lk4UjX
rdgWCaIPVksCclrCP7mqRO6hOCmQnrTvIEXtFC6alE5rxn1tUUyObmXc+ot2pV1ULHgctoU/nGej
LW4zHARADz3ZrVI04hlDsvxK1lY0bEyvp2NTNtlzx/TtjPQd+I4CiW5ZRMms6qiXd43FogWrQFzY
2UR/UCsEhP3Waejg1Mm1rPLhmT0kI1Xh+I9jYZFsRKXIELxCQRD3frFRVMeHBgX+2R3gmJe5RVM2
N3uxby2v/uQmKd2+1O3zxzIrARnlqKZ0Mzeu7fK9e2rkiI0ivZaXDN69ANapwcnzzY5Uh45ZrDLr
8ihVGMJKqvTy2GgzHf+GcAt2sXk2aBB6iwRgTlVdTIjHtubgpi+uSa82GEPiGpD6hY+pSTvUs0IC
dIqkujOyyri2nLG6sJduGqOD9KUmviVZEVdH+49lyNgWKeDQdin5JtGD8mmzqFx1kT1uqOG4fgNp
BFY7UBcKrHSBbDz7c6Nb+eOEZOCL7FzroFlWl64jCIB7zGX8nbgfibcjbgmRT7IkmjEmZe6OYarl
I3EhgLMkHWu6MSNuTdGBcdoL1XPwzRRNty6ArmRVkPZ3ixeXbj3++2xtTVyH2sv5QAMzZrMBf1du
pr6YgrEt6k8xz98uAUK/2MmYHoZjopyVG7f5Y22UyfUE3upbAhFvZ3RW/Upm6ngTdsBz33+yFKej
t2Vp5ONzuLVnmh9UmkIKIr7C2Dvb4yIz0NriLV+a3qUou3uV2gNwvAmFabIc+PvQDz1s++COBX8x
D1PzIPo/4i6qaaOTbbtLBzt9eb/TUtHybTPWIbKX6aRcJODAwev51WmoFwozjW70IgyrH2l9m09D
uWjC2sJ2z1JE9qHKwvHWoD8OJoeS0Iw6kmrrnovadXZ5BKnEVTNB42zZVLbfWjdOrkuK5ZNnONNF
Exr/j70z6W4bybb1f3nji1qBHhi8CcFeFCVRkmVpgqXO6JtAj/j194PT9cr2q8q6Ob41yEyvXJZI
gkDEiXP2/rZxCelDXEa55M5yR3KE8+3wxTc4Bo12ETOqDyd+0eDxiu4MSj2PYu2ecNRhpxwmCDJi
slXlnU9Phm+LlkF1T0gJ5482C0uCcnG0BRWgBlhAln3SZWuFAKRyQLdOxK/vl3AoN5+46xX/Qk/3
7CGfCAxZJUGbqnNbxudBzrcE5j0MkrnHYFcvZYI6ACYq54Vro+uZkUa38XIWzAmGJbTwmz36V0SO
oERhulAa7mVqTSYx8a5z1JeoaZ21LSbv5NDsQIhDlw3ijVHP8HCNsrp07GP9ylg8qqRmOxc6yY8t
YTBnZ2ANz3QvWjtubQa6i5OMUucM8nk9TiSJhtXRLN3wVqe1d6NPRrr1qgjl2+g58c6pMqhX/mBx
vM8YUCMH3g8DUKfOy2S81hr9o6SPMUjjU5YELck4qa9SGBMbEOBAcA37vdG7fenZd2yTeZBxkqTH
H4XPWmR8Jfr0nfCUgh56W2xp+XQ4C0pMlYUJPZhaETlWYwxB7TjVfW9aFp2fVH0UA2dnhZZx0XBT
LE/3ZdrXR9/Ndrg+KNxtxRecOPp2kn24Ssc5wx+vPzozpSgDgEM2zcVBAMDcjyzCa+H1NcyIjMwS
v2e0p+qtVlXPUvSoL0mYOM2ZcI8NNz5KMEes7SF8FnohA8hYK04d38y5vtSJ534mBnoCa5TixUUA
sdaz7KHDHPY600fZ8Ky3q8SUXiD6EjEXoqEjlEyLeD+lWA/MId9HqTIZBHh0GRWTej+8l0X7Ec9d
uBHEhZ8Rpo4Y4iMOFsD4DQ4i5OD1GzUY5anSnTMdwuyO26rZCCfUb2F4WxvO8yUMkl5L91mZ1Wur
1QaQa0b92ULc3oAiO8xFla3Mun7t88pYS48Y1FQfvgrS4AJRsdv7zGUw1fXv2NyfZWzuxCzDx1Gv
8Smb2bCy0YoQmYNKt7HsxxAnaeDwGNJbKqOvxAi2QdmanFSEdxo9hosUCd4HgUnDxWVe9ZjNcqkh
AOqjznTm40iQDOoOI/SIix3Sx9TtGUDSJ/xsaQp9oj3Ij35TuAs2METqqjHedaxxm7X8bFSYnNE6
cXbDtLoz6XSBWpJUVuaisq8b71wP9fhSEmL6QuVvnp0O371NhbVqHLp2OU8RK3mXoMSJS5tWLNpF
fwUJOjoNyM70Y2uE+rSCWAyb0Zf91oskzRR0IF86Z9JuHL2hl2EiPuFLrARJSJG2GQjiOOFbsbhj
SihTlaRnurLUyDY49dW5gip5tNBMb0JpF4APZfjFx5l1YVafpBuyXkFWd36pnbvIsw9UCtlOF5Xc
JFMeBrRaK2sTN9O3ErLcjU5UyuPYJOO+jl355MgOiStr4ZoRG3NCd4TeZdWcEF11yAqqMBQ52lFU
LGC1bsh9hecnqJsuRTc3h2gIdY+3lSMpt/I3t6Wz2jbheJM5mrhuwrKBXVU1O8nBNOjHLAyoGa4n
FM7Y1XaRETFT9NRz2jRVvU5JDUTNKptA6fRBEzIttoUl4LU2mbUjw/p6AuO+a5AHruhAmVs7b4db
lVHjZQMZ3ZUzeDfziHJapu2I9jPTns3OP8OzbD9HFzitdOZu65PZue1z2kGEx9D+b5JkTZOcRxyD
8qIHu7CDVjdkGyK/WnpDrRhtmqzTbhqnaN2a6n52TPc8JQZ4Rs9Ld3gOdw7juiDXaS4MVfQJ8n5n
dmx5A9GHmyFJIc8Q9ntcWg1BTyPvAFbwlETyYoW2vXZDLz0QqTtdhSleNWRiZJvqGyQyFz9jddWv
3B6A3cJMWFKtdhntMZrWTirXPMLtSKe2HWnLE0yiRWwJkRSMAXwRzQxdyUCfDhP1rzrZlCpZkEZF
Zm/mNh1IgqwNJBPk5qT5in2bTI7CIbh91UYDkY5x5tHOXzlmWBn7pYHOXPJOo1G5LUp/GZ/3433o
KrXRZ9Weo9SutulgW9cMab9KZSYbVTuXxCddNFVdd4lRgK5z305vpFvbb+1UzUFqlOpNb/Xueixc
jW7W8NlEM8JG2xiuvWEglddD9GDRWFzGoO0tQ3PjNLqOvESUKhtiSHBiae4L2JAlALVPX8cumlGW
NfSyybE5FlrirKKUIM1MtkwIhmQKQma1bJV1jjfeSnbC8x+InJxWdmZdKZNCmxHrh2uMwwpCdnN2
dPISKus9BuKIvinxj3PEPGqT6kvRHzGOfhMILz6IMktP41i21PEtOQkgkA/gOe8FgAIBQXVQGrrj
LjsoFcIsU8qaTxZK5rs6L9RT3oj8uo2Ldw6ghEZWhuwZCHfLvLsMq3VSxu+yKNj1NVl8uIOzrFnE
Sm5JlRi2jS6aZ8oXZ2Og4rp0NIADaqCLmaT2DYzHqF3pBl0kYfly7c6KJw3u/Benp6dF4k55Uvng
Yd6fO1p3paQHTfpP/Ia4XkSrME2mbaHHbAXCX8CsHA0r6oDc9z7ASLFwDJGtX+goeSDt3fqZfg1A
pBhBK1In09JY8l2mMz2zoodykUbbi0g6XOTSgKKnjaerQ7JIqetFVF0t8upkEVrri+Ta+a6+tssY
RmmajhWSkYpbKKIoSb8rtctFtI0AYhFwdz/03FTPi7yb8NZF7G0uwm8m7sO3eBGDu4ssvFkE4hNK
8WyRjLeLeByF0ilr6ALVUeNdnEIMtwyw64u5yM6zRYCuFim6vYjSm0Weni5Cdd7YIwc/mvM+cyIt
Rc6ef1e2/6fr8z8hRNMWWbzC/7rrc/tZljiAhtfy19bPjx/80fpxrb8BFmGrZOT6nfbMJPsHFg7K
E0orXYc7YtCMgR3z/1o/QKL5Xw4e8r8P3/8xSff/RuXMDJ14W/BLy+z97zKCH1YzFAj/ktZhfCfF
/OSXAqZoWXifCe6wXF3H+/drLygvzFYVtZj3NqqXed3r7K1rOx/NsxFOlb/xSe02GZQnTbEdOe1D
N2mb5kAfWxdbJcmOCmJOmn4gUQTa65gzmUY6YdSvG/+9ZnZyMzqckxiHi7WVMHFZKUxWzBu1tl1W
MmutnNxYdsVW13AAzHW3YrLD7KxJY7Vb5iCM+ebmOKcyPuv02eiJKvUYGpqZQItziXn0RZ1uUDvI
+yhrpnIvpI9KjBBRKGup6ZRBpleYrio6cMhLayxJ2Eux4sTlHrRH8qnpYC1GlD/XEz/z1Z6rtGfW
71snkjc4T+tkHfYrF7YVcx2C3DeVNtq3vocsYDD99AbaXHc9jK2208NUIQOjobyquoEVZkQlkLpR
CjqVixJMdO6Byzkgor+Dhv06FACFbfPRa7jMhPYgPeuNWBxLJ+pJOiYP2+B4sqGs88HXWfpxVH5x
22mmQ9yHKu6EyqvbtPeamxivDZWEyMojqok6IA0zDDI6RlvAHtQzjVdcl64eic2MijEGp8O4Lyht
8aS7bnfqK+tra0fdvd62pbfzCNrJ1waW8npVwPHES9WbX6Y8w6tG9tEOEXDKOUuF4TWB38l6NgVj
/6pUIPCG9rJ44NKNg0z/iD9BfGs1Ni6r0C/ucFv4ebmmcpA7KxK3Vt8nFaElhnlmMNY/LzPgRzRg
0w1JlHbgw/fSkB0HdgGVkEZEsaMnRbWdN+HJrxHt2cwprzPLeEoYOK9BGGfrGUArDq0ovKePILEI
2MV+FAVHB70LsixNL2EvxQ3nYZcOx0IZQRyWpaa3KayRuVQvqnWo6BVRnVThPvVDe9s7BSjacXzX
Q1/bVpaFwJy2iH7hJo9W7UQGYKt0jo65b24wNmMDw+67dkr7ruJu46DrX1WorSD843DS4varKhJ0
cRP1RwyaCPu6x7tsYzuIeky0Ol2UY04a8lcLS8WhzmN5sfO6vp6xWB5J1pNLvTZvGvAJQY6r8GwO
kvuG25Y+oIO9Cg0ryjr2iXWKTx2cl9Pb7Hn2dJnHjtNMlFhVtKMHOkf6oxfmU7JtfX006xX7pAXV
Nh3jKKaz4Uw5hudZ873+3jAye7y3W6zrONokPsYvCMajdCPsNLlyGuHedR7m8KfJUtCbaI/m5rak
GEtWuCdnXp/+GAkOxpOPgkCsckL6hoBtLW42ll4R6Df5ZpkeRhgcDO3Qg/BpUkGM2VKCN8P9kCTW
eN9lSb9wfCMtNc+ZCcn+OUMzrso1G2+JAz624bfPtcMWOrTGxMrWJ1H0TCJYlAdprCd8P1pVcHuO
FTDfaSZjKl4B0+HjkyHrRus8LT1vI8E3Z9F+7jzrua/IzHl3M1/PnGeukd8PZDR01ZE8KhOVQxlm
ncl/nDA7pLCVESDFou/ChzLrabQICRMtMLqGlq+h6dPmPzv1/2Sn1k20Zn+2U+9fx9ck+TkA5ceP
/NijddsCtQqdlfw4E3Grw0b89wQUR/wNSbSlW+wsNn+F7fvHeMZgj178xYxR2ELJHWbK8kPtpkN1
Je1xAcItKo+/GORgL2K2f2zRRKfhI7bYN9m8cW5b3m/jGghGuUrZdu7btl7MOapAaIOiqeLImqOb
rS2cVKQ7NO+1i7ktjjPtwn5BKJqlkZGYJ4x2kRBhjRMkcK41Rw86X6s55g/1cysEv4fCEa+xhtjo
Nm1gGa809M2HCtkLfnTI8N+tVYZGXCGnqXH93axVGXN2YX9Vez9y0ZjpWv9ZKg0NGG5rCxlSEt9M
ZZ7kNCa68ZXpMcIrM54Tuh9ctiCOBhaFJmvUll61PNqzVr+x96WvxIDPt1qGsBeZ9vw8N6oJ/DrK
XNrXqvscmkin05hbhwgK4F0UO3hetCRZVUi1H5f5TLb+6X75Jw59c3GN//YVLP58vlUBipnS69cq
qVCkNSO6cKC6mf7BNllIa2NC7OFXE/Rn05AdMFij8G8rtzZO5Wjw0WrHq4B+Z4I+b0y0l+va+ExU
P1yr0I7PBj7qD5LAtKdS2u0lXrLH7CRNr2l9Qy/xlp47zW9vFyGO2PatWd14XvPIUB4kTj2ecGAb
D0Zs7ADEf6TSkW9//qH9X2EB3HeWcJcbGLKhsKz/j3hSw1+IQlGTZVcV4bO+fPtRVelfdcOabjVX
NAdCI5sDGc9w82P6PBR1ndq2nPvIC5nEW53pXAbfHqebqLSy41iZ9n048ydWQuPTqCv9KtKM8Sbu
HfIFIjnd2l74hbGJAZySoUZG2lXgZLnYJzCKd7HWaLsMo9Aa1Ue3UaLgnjY7MVwJZX6UTn8aG0Pf
d31o72fCONBOA0xJpjnbTDaJCJR+MXL057z206NlVeM7EjuQ8Z05vqNbMw/unDf7hnCJVRjTOqqH
ftsl43ThoczO7qDxMLVQszLzQyChxpeF3qddZySPXJHnUwQJ/cF+nSR4bSuU8zuhiLIwEuYobokz
aCr5llZEfKfXRby4LbzceJqBMHx6OQd+HBR01Ve27UtCGl19W8Ztu8c9kFwRwi2uURzhrSv14dqm
p0CZbJJysZGxSvczUAE/UFZkXLSkm27aTueCGst4SnlkctjLs6llisyNsX2y4la++TgiTpbV+IFg
pvVvIqJ/W7Ogi3okCKMTNjmk8F0uYuSfR8wGQJEwGlztEndC3WFEKynlW+Zd0+itG5dIGGhC3DtN
pd5xBePX79p6DkB1xR9pXU3n2jHCo+yEfHKlVa9zDhk78o+oDpZ4Coqxx0LyW7KhsTGeDyYCfr77
U4UuayU6TLPUshPJD5VxmQSdPFKU+Khzr83XsGuSgOVq3g6QUJYFtcropqMJ29idZmwSZt/8zmmY
ziRiqLvvt22dYrtNEme+biSpDHpdhd+q3BNfPa1on3zIJE+lpiSJJAlRDQUu5nhNTzR5K0W2k1VD
qBNRHz157H2Px39WmbvJvNi78YRkqPXnj+53UN4/1qvl8nOchCdCvK2xaAaWR/snqtUoiR+IVIN7
sqkdjT63q6/mRmr3aIv4BHpq0A+XrfaQzglZhfZU+/X11JTxtPOICqaJzjPI+CaX4dHLhvo1Gxz4
DD7Ni4iObBM+M2DiwyzT2YNMem371z+AtWyv4O/Zl/Fa//oBSpW1jQ4G55I75BOReTidJdrQrUTM
iliuZJ0J5ch6YTgsMWVM9A95K/WrCIV9hUguxEe65NAg9XpFWaqfkA2SRWDga9zK3AsfcleiZYvL
iN7xn7/37/vxbxffcpfTNBNO37B+f+/MepMGUZN9qXobF+vYtuE37ubQ2zcYwb/oKlHX6dRON7k7
lLsOExcihLJ0Dl6dDEdEgKRrMD085PaIN8qV2kPnFHjfRqujFyX78kZ5bXKiUTjdjhymMNEgvPs2
sE3wFSXWWxuO/UEo5UFjWPy4Pa7/EhCc2xD3gOl1WkaTHZblJwOz/l7zcEy24K02ISjdbd6aqMzz
eHrGTa92zTiEdMkoz1HIll7QGcb0SWwz65VRWNoCFDP0jTJrf2tW2ZvOpLuNzVKuzKyuD7nFbKp0
edSpCabb748e56foowm1eNg4Gf+zZ9J1VFNjXGh0MtQuUnMIGPDEH6Ju1TYlM+qZO2/4tPJiWUGW
S5O6IRJRTpsWTHj6AAUrX73AzmaigB9EbZDUZpGl9NUt0nezwk0mo3g6ZKPRBs0ywtMwPp6wRbVr
m9HpmVBN9pI/vxEoErlLf7kTIKJRM3Das7+Xg7+VDazVpNlkg7zQP+/cYMbHSbjQsjbn48TwApRM
4MaLlgBreLSlFKtfHYAPCDZYk0iwa5GzI5GO8zTHTsowDbqBSLJgwNdXcPopt51kxrTiSRJvM/Gr
jyz/3Rti0+GzT1xLW5M3VqCxjj1c1eTS5tdD2dkbkkRn7gOrNAETmHmYb3M95DTmE1G59+hxrmdV
uwcM/Y9MxulMuLAT8kAzkh0WdO2OmcUMUKEX/QcIA5bIrFyCVLGkTrqCpcdTu3fzZCk5l+8VH1j3
1OKpsrUM+cNkJGrjm/OTXiObw0Jtrng/cbFiOEDWecRZz02N1gocz3PfQZIV62YYsmOFiWiv/HzW
GA4odH4MeKprnBgW9rc+i7+wDyRfWi0FA6fq0SSqKinSpxYxAHqETDrRPqZuwbNkshrgiqvjD813
9Ys2jEuBgyXyKDwk5VpbOOuGk2S0MmPSmFBKEF6D8YIlL8dGJFbt2PDnsOsXC1aMXyLA9G5Z65zA
nIco6tpDCOrBWik9Nd9iM4R6GEHozK40qN6UP/58F3VJpW0UU5O3Iq9YVztZwD9hZReBVir9FNlj
dpy5ERjUj0hWNGuOmQuCMvyqVwqg5ix6dQckJkT54KbTpaG23HdIyelHtEp9M5zMO+Ar15A6Fxk5
MIxgoxVe03FDmI8feCTuxACR6EGPjcZdmEiqzNUERK4jZIeWM+2pNSbW/Jvrjhea3HkS2JSt4Qre
cMmQLyvOrlvEt0bhjgGbAfOG1p/V3fcH6S+5uP5XKg/ZRP60B334wMT1y8H2j5/4+8FWJxLAYqDM
+dXEr7WsT38/2Ooux1fiQDCKcbDhSPnjWGsR+ckZh86zw6qFU4jT6I9jraUTVgK+i2Ptsp5xGv4r
rWfSTX5bHZffsNjIOOCydJq/J9xkeih72w2dMz5D7RCF5SSvSjzr0FA8IBpuxEZVZCaCJ4JX8nuF
RtZ/g/r+GUMyvbfczLQDvTIfiByZnjJXS66g22F9yQ0PKXJdOl7BgkYG/VpDd9BdsHtHEjnQOMpH
UcpQW5VDgsfpKvOTdoeKJE3PLjEGyHYoEbYgJcoDWbgsfmkvAzrY0boskE7rrPdbyFuci1O/v0N9
3+E9EmN4ypEsnNre6HazM8ij4Tfjh9LzFwtf2oflt+I5Hyt3J+qkfmmKTATM152DY7avZpPyaILu
QejiGk18peZ42ou6srZ8Udq55PgJlsIdtrFAih8GjU+N3QB36fVi2NptzqjJII/tRotj42mYpyWM
oV7T0CK/L4nFZQYFfOl6Wa4hDD7lduI/TvY0c0SfzF1t+E/T5DmbQcxBaA7FHeddubf6xjg3RcFJ
D0FcIFLCUYuhGg+2EyfXvpa/+p1E5gMsb2OTM3gli8zf5ZU2vLWZGx7m0Da3Wannn0WeUECknv65
FK6Spaep9r6RfPa90WxwmU9fbd0byTdM0oiZpRcFssi9F8PoAeq6OGImr3oqkgKbDS9dyhpeXTwO
kDjJ7qLQrjbwjN3Art2C4LyxRNpCHBeDBjPxi3tXTQBC8dXXh+WOfJRD62zhE+CuRgWZ7VHTSTZh
+uC8+8Fdlxoz4J3gqDmDfVua9k6mRxcr07NbzGnqBr+NCGJlyVNsGhoyGjHZvIpZIdN0rR0h3pTL
BSOK+9Fp85MNHO0UM8C/phcPmzkOx1usNM22bNvpnd4ihidOU13QZ1r9jejulASv0dJ3hZuOJ2QC
yX6yy/aEFQVZ6eSM0UcMDiSgH2zviR4gXwbXoXulc8KtMAe54ozYlLTwxlf5qikNUQbSGfxV5IFm
MacZex/OaQPiUCaZV5JJuTaieNgOsQGlSCs0xiWF4V8NRYGkrKstoCqoCprFMXVKJG/KlU6NfH5u
HyNms8VqwAbwrUI/uvE8PAIuotZTY2sfjrJB0MZxSnhaGAGXaLTRWE2K47IJa2jrpsJ/QhSZrYbG
vapDhLcFYb6I5GzxNpB9tjXQj71nMlQUicXAhjXEzo4Ny14h5Rq/+pVl0i0KXcinXrilH+tHQZmN
81U1alYXeGidj56TjfUa+0e8mcHu3bo2IW9KMh12HFi53WRCE8NOf8nBj+xw+PRfoBdV8NFKeIjE
ozN78KPkSqtNiGuF7xWB5/ORnAoFAOckn4RsdwQy1AzzhoDSlBF/OG+S0VOPwyQnwt2lvo1tgfud
vE7sn1Z4HXt4GB1HrvXQax7oBDkX3+z3TWmqm5GpdVBN7tHueaxRNxvTIQkLBCajw8CnMDSQanpL
8GrtzfdZm9fXRTvQEDJk+gJ4RNLnQ0DWj8148OYkDg/4Zdz7KZVG4CNbMadaXKN9QMZVjXeRJZvT
nNZpwOIpzi1eP2wzJY6fIjFZFKS/jsxRHJTUP9B7O+fakuUBnKNxKNreWSV6WwSQMww6h2G0o8Md
r8OkftDceoYgaJjdPUKf+bMQNWmtmjvvsT5Ydy6WJFqAOkpGKso40BM727n9VK+TxcMoDNVdJXE/
PZa5sLayLiNKwsG5FrjgERezEPmwodchCJpnsxLxfoY6GGhTDmLc6mYNzZ7tPLMJqj0hXNqnnkoN
sxhWpdmx+m9pqFVni4zWS4sTEhhNsaLGEa+RKqKN1HPmX9UwkEfRapycKNafOVZ0p6bILy3K3GPs
M1s0m6a+AkrT3aoSJco4eepW6Il/08ZNthyzQrWxIqfZFRZqJlQS3rrNvGHdu7H1GS3qwtGd3nvU
nEymcGWuQmZ2QQPg4xRraPGq2h6favCGgaXX6kJehY9EtnKesZXxbJhODbzOA6uUZNN1GfcaC1YE
k8ZOrJcsH8CPuMTy6WFZ7hTzr1eMSxZaXyaoPUu6Mc7G3h6cugCQGNr3SaJP65p8nwMHy4sS+oHq
gXNBY+qLz2bmCy4N28cRONyNdRY9aZMNGbcnUGt2yvg2zdu5XGkyGr+IyJFHrE3uMfJijDfcjv6e
dRPkSydOLX7Ei1L9bR8lWGxzyG/wuTLGpH1PV8IoFsTcikeCY4uvA39SUXzwPe2SoWBGr9XgtTHN
MAqAPnr7ZHJwRHldvgHqxpzPC09gGrJdBYmKSjz1kCUCCRprgEU8UPG2LzgPRR2pusaUgy/0woJ6
Gyebj5XyNU5EvdMG4VypoXXfdTfP35q21s42ztPWLOx7IJWPYrYIjfBDifjGxM/aaWrn9W6/kbY7
PLZF3B9tp3hNVdodYobAW5klS2oIOu1eYUTHhR61xwQtEeaCyLq0UVndKs5TazB69gCy+w4gkvEM
vmo8gWehUYO8eHjSk0Tb52qwT0WdpEcjsbeVmUrqb+g+jvVl0kZrJaA+bpLSDFcuQY0PDKvrXd95
8gbgjB5MbQ3+T4afHkL1ABVxvENjie4H9du+JZbjFFvWeFXbWfR18FuQGO1QrWsFfchybPUNUOhD
XGBSN7LUvc9C3kKnZ/gFYKRhGTWvB1bVTR3rL2GLdIVITfBxdcWxl/7b5EynOdStx1wyq5ZQ1jYW
k70dOSH+Npmy8KXp52lnTUnzglIGGZXf+yjcjOHgjmm/zZ32ZdRZV3xR6PjgBpyeKJfyPn7Vehvl
PLPoleul6uj7MEUzxvRTd+VWBE6Aty2Gs5XDrY49AVVHuPljymz6nqIquyqlx1Zv6xyIkjHz0htc
4PrOd6P6DHVqWzhmvfNoJ15DhAOgOtnaLk6tYitiIzq5nMQ2jZH2+wjlEvNVwIe3iCqnQ2zlSH+9
vlnPKSPt0RpfSBhOA1h9dr1DYqZuapwIQWY3+rFSTbm1vXF67b0QZ34rsXuFWevYqyyPZLly0OCv
7UpN7yV28BcHprugzH0tIj9c80a+YSiT2xStXBXMpdYc5lZ4QZFmpMqqJiMTVmYFogYrK6/rycAT
kJFYOg4FzQjYUR+QtAyIL2pkS3OAfeD7x0KQpTfUvUGXiHw7gknZirBmBx1D/ahYB9DaUm3GjBL2
oamJbx6Q61WHfGbVd0jrK6eLNlBtmxWlR7OBGH9nw5o0UTnOyA/DdrGfGLBG+KpfIMlHe0714cYt
+7pdIYWnP9v2bYBuvl1LjPsWURqh+1XGYkmI7t2FSyru3JoNaYUaPgU12envU+3mN2BxWRAGI8eB
gHghLDGX6/feFPYpwTKDF1fvSV8MOHCKMveLB3eKs8w6hraXZFfd5PnVwzgPXDXQPJOm0WErqZRX
aQNxkyjAHG9tUAJQWYO4zNz1HEflWuvCtGPAPk+fNejEj9HnHVIj2F/5mepFg+S4nY2hPiBmnZqV
PmD8F62XHPvBk9ey5m9XrVM9mzx5ZjY3W14R3rCPiK5HprhLXLuuVlE9lfTRhH5dJZN3IKNZ8QRz
mDu7vfOggCyuZGM7H1Zet2ASXFVfAXHAQo2/9NIsIcqpUzQ4HGpkJGMcr6HZzQiB47HfW3lHkiBN
nzVVn7GuLEoYY2yXnlOS7Z0mtzaQmYwrUbawoQSTsMQWBLXQNlzbzlzQ0dF4PZHVFYE/g/VEUDcT
8japEUmj9DEWi3EWCK7chUYNY7K8m59HO7yJUo/LKnJ/usfIEa2HNErCoOuVuEYZYgRpR5J6Y+YT
fh94Iz00oJouOrswRiz09WCjaJ6t2rosjlORpg+Rl3fPHaUnZ6Z2OM+liu4LW7Vbb7nYYRGnO6IZ
OX3ZRkGuTgipAyTSRHOyr8VhTlt5H4aF6MBE8Fd7zB0HmtPlpYt8MLJSl1+auGEqBo/va1lFX0Ka
ayfLoOeFjYAoZ9NYprYlIqVVP4gr1y/qe9iUbbkOw7p0r0ExWXdlLF9d1WAwqNWEEEGLhQo8mLVJ
kKgIRYeAiIS7ec6fUtROj146hjtmMNik5143dhyFukdEhOPHoNGuq2GUASOKarz1NAnTBgHjmv6+
QlHe2ejKJXS/TtLzXZPQNL4pqj4qfo2c6Kaa5lvpehmZm36eXJoIGp6QipYxDENj03qavjFcANm4
uZJDrFR6Ih0gORSm756hdXGAnRxuJqG9YZ5Wj6QYh/bK0R0+HMaECqVIBsmCpcLgzh8x/aeuutHm
CqU7gRq7zhjyS7nUSabivqKV3q10KYi2MDLk4FS+zGH8al+moQ7cDoo/58+lkNXt5mSbFNdJKRZm
lcIzN8vRhaCVpIX8WnWjV9zoEABM0LIOhzGpswsA/qQ9GvSxg+QakJujPrS5FOOt7uNQcNCV8QsH
bX7qyqmeHtSoYT5aaR0H3u62Fy3ji03fu4ZbE/rdTOMVl6TxAN1GxJMGyNoqvAL/VVhDGy+0mrOK
pl2oufIhz4vpy79pOf+qFeD4IBj+2KQoUZXR3VmEET8Pfmqs4Qhu9PFMUpu91nwDTYsx8I0UBw0o
eRi9GIW5G1LjaGb2VrOarR3rG88ldLVnZlZ1Gz7qzlcpmNVk9+dvbtEp/NwN//7emOfoluOSuvR7
MlihD7IUoTGe67rBr02tGO6T4d9NHv/Ji+BqJUQBTbFwf78AdtpNHHqH8ZwY5KDxj6Pl29Kt/hhQ
/acl+TDXn//3/7x+FKRzJpgNk/fu5wYj+b2LRPRfy2Kfkva9KoFm/JOf+tGW9BzkNswlkbEymvR8
wU36oy3pG38jxsqB7IRJ+jtE6h+NSchSHoo5ZK/oGN2f402RyzItdpHcUMKhmv9rmtjlEfnHbWp5
9DhdmwBVQjghkKAJ/fURMnQRZ70dO1fA8FADFDpTRh1kmZohvgRd09qvP12g2z9+9c/5D//sBQnx
wwau8wDjyf71BTM+dW3UhX1FXiey1WHEMOqDonVyT+4pfvS/9Ij88QExk3O9fN8Erv9bSpefOjRF
DdeiJI6dV6Ki8Lemqf7QYl39N4/8r8vR95fiq15m0Bi7XVQkv360JkZB2Ge6dYV3xH5N3LTZ2x2N
3JVjRPq5AwPzxc0wBQL9mC5/flV/XW3+eGndsbkbPAFJ7/dUjfG/2TuT5ciRNEm/y9yRgsWwHeYC
3xduzi3IC4RBBrEDhh2Gp58PzKyajKjqzO4+16WlWzqDTsIBg9mvqp/WKE06cYxTawIQLj1yRACB
S29dwJz6uxqpXwrYvj6NOxAvt+3Q34pN6+c/dMJ6VLhTIgD90DIZuLLRB7B6OoLJ0LmMNEuLFM2x
mCZinbg1hvYbbkdAjFOeaJzcSv9v6m3+9c93cAE4WMbwnrswKH/+hVIQXX0eheLkjYI/1y9YznUt
43/87z5rIcUBihPM38UvNxTQEj2PYc2erHY0rnuhwZXuiunSp6Z8+etvdbmOPz+cdJphercRDzDY
2ebPfxbFYI3m0GByGsL4szVbf9ObQGT/+kP+3bVjEVo6CHU4Nr++qDCTCrczc0I5WVudUm9gJ+05
UlsZc4ZK9tcf9kt/13LrOLplukvLE14B3FY//0leCPR9ZtN2Ss0ErI018JlGqOEEypk5vHh1Zr+R
QeQhhX15UXFnHXDXWIe/+TUWLfrXK4tKZDLfdOi5+vWGCU0DiwJ6/GnyumV3UBpLCzBsZ6m13KG1
XxSbLDPZkam5x5r39fDakig6K0iz/+vf5t99A+QSfEHtLJRe/Zc7Kst9ZyoyycM7kM5GsGKgVRJi
F7L5u0qxf/dR7PXIHLi8Wv6lOnGSXlM1bm2dEpvL6/sRjyzwKpZ6FN3q9Nd/189LPcu3EGhrLu1l
Jh/3L7cvqGMAzrWkP0Hp6RxoYAhf0OCJLo2QYpc2EO9v7mXj5yV4+ciF2q3z4uY+E9avGyKZzRAZ
MZ8f9bAB7O9BPSYs2U4XZ9SmS0LxarGxbFwisZeaD0nEI1VMXXVytRJ4uZc49X6uef19rSCdyDiQ
qxkBH4scpZPrxECZ/uuLZH+9Yv//vbgUjpKsdbkRv6o5fw+t/Mm+VHoQsiFIiGOb60xXZkoYiE9r
28howYxXeqGmaEVYrqkgTKdSUQHOD7trGniIG8Jx/I6QqvgiQwINH8TCOLoz3MeuGc88V2atsfLq
SG4EhY0Rld+IfIAMsTfhNyJRTjFG99HoYHpdJp4NiDrTOoxmWr90g1tBiRQWQGQuYAC8Td3CX9Aa
cpOm/wSbRyMRw1DQ2BtADFHiXSLS68KPoS8AWwitBWIL6zwvaz7D40oDpuPEVePCDMQAKxXMmDSu
27jiDoFyLV9U5XZEYaj2c46jtGA5dFHBMKkxyviY5XH3kaV5/eJKqi6OONzVBQcrFk2zI1i9TGeS
V0P5fGUIVE6WkaQfwyfYW9x7Xea8AYLlbhcAW9+U4bcfzKaWN/Qw2G+Fysx3yMLmfqjd+sLhsdjZ
o1uvIF+IgSgQLUfB6Nu8YQwF24xsKw/ptEAekEwQGQRXNASqASU52YWW1X40beettco0HrrZ5Pow
cHUvbUuA1BwoDJO+4HsqnNF/Mqam/chw9sBrIlFL5DjkaOvh43vqpeK/0hBnD35Y8lOKVEHI77hu
giPZMgvljVrypoaX6UChVkXcpPtITB20atflzhaxA0mqKNXsHuNlY6KlLgbXGkO1npoLxl0RESTa
BBzELoGQcFrmrsks3X5znYyryTBPwsOuPIU2trSYHOWyXmqDC2S3FUOd78zJ5JeB7bOQzUD2fThV
zPNXkZGlMGn2oNJrBZhlZaMQr2DyQHxxgbaDvs9CtACjtLiXh1Tzn1o95Md6HWbSSQM0Io3FN9Z1
bjZtVc57GWOpDZ0OoMt8Nbv5TPN0UthvA8HuNyfufeK1ZUOmx1ZGcx9Zs7mncDNy0f0c8VoOQ/ng
zYm6yushX9ekZKlF0nLD2xqJ3hwTZNFDlCs+pqWifjWWcwV+pA0djrEzAhU46DILXDtV1x6n1FMh
4orkEDMr+B+ttWJWCo2xnBU1O7q96atYyiOCAuY97sk4mPW2vOtkC/QrDfviRwVn+JMuTUiuJuh0
bExIUoqCgwmNlJVpsb4Xm1GXDRcBm/s3xgtNu21t5bwv5tl125UgCFrimVsa0dwx8OkeXRtpBTGy
It/up4Mxrsq5jV+jJYjPfI9sjYO0WJcqPBmqc2uG4qND707RbRV9cPR4jMApMJspVCQxv5ZMsDe2
bWJfNQa+Ri+0FxVnLF+R0txuXQ4x9mAd9M+yGW05hteUjzVNocHgi6m6ZvOyLTwYySxMYQDaIbz0
cDQO1K7LQ9pAk6C6Vv0IIbhvYi3R7pRfFd8SmrtWuSopRy8hRqb1MqDPmje3EzwfCXHfkFHWqh8a
yDQSkHqDg0BMsc7yT6i6CrKGvnr4G6TkyUPRqGWhpToujfXLN794yw3f25sWLow1Md8RH3XIB4mc
CbPoEWK8SpI7h667niulbcyi6h9l5lBuOpTttmfAsypj/T132+obQyQzSHwamloNOzZKl74DRl/c
8VaagaWwvJ8dUS+YIZ1v1I3M9FyR273Vu17ewrTkptYcdmRvKuyMa43mjBZ/EyeGTSU7Mz1Rm8cG
G2Wtq1estt1H1OgsSNXsGw9Kn7ll9W7wn3AdT9HG6ydb3yy8XOgFiH1DUCC6zSvTht+LKDHdMlnU
qE7ACd61Pu9jjxIEwkumqE708iw/zZhku8uSjiWI1ZiNGYblW23iHIVwzxbOGWZQPZISP6ZKNjaK
ScCVtI1Mvkgy1/xqLjMnxvll/mJWdcR+LkaQN6zKBLdixK0sXu009uSnkgTh28EFt0HNKBATWDk/
Cm+soSNmmv0McdI/IJu0+5zRbRyUU5T0zKTT+Hs7dG8pKY6NjbgEXhOzYfstn7Veu09m2K17z4y9
66FJKWvLk2wTY4vZI4XMW4WR9hFAJ5Na3xXj42A3xcWJ5KeZz98mEFA3WWd2e9ZVACp4XJCveml+
RF0cfcxJMt5HiGDylice1CQeOoKLkUvn0xAnmULqa92jYyeUKk9jLotV67COr7K+jcZ950/6SWCI
vsLgbl2ceUq0AKdMbwQO3wIsQOYJT1o5oC5NRpfjWW7EDYba/KY2RH8paDRaQfts38Wg5RQ7zdb3
yneGU+fI2Qzs0CSVTyFKsgKlHwdjP49+UNQ5ywUZvzUhanFU4/A9lNp4T6I/uzP6Xr+CKG6/ZqOD
ztEApeJdSd1fUCsruvaFSq6aiTYAzR99J4ipjH5DsZengsDopkzs/mQwCw0DAUS3AZGhki2KXg8G
AQcROE1IfdM2zkuMTJmU+wH1/14i2J91hb2vi/WKFGI0vgAUr/uN3rYiOU7JNNkrr9Jp6/BCSJDX
zqTT4uXHfbvnlKudmalWj3rSmP6Kqng8MSbOR4RHbp7rkTf8J9O49qqXcthNvAhPZdoW+Rr7SNgG
lcHxImZx20GzhaMv2VlocE/c4S4yhxHAQRoSvmtZ8l6yqbOCRuX2GTIFy6ilK7+j5mEgJmQW9K2t
8rIyrzrC/3ag/Bpwh5fjkMlYfX9UpoMf29fqeRvJSByEwIRsLebRtneTS1sY9SM8m/bJy+HGDAR7
GBZPyMIuco3Q49jASJK6awv5LFkZ4YxluOh4D3U6qlioYe8idDyxs545p1CegQOaZqbkxtRpWNKb
Ubui4gW5IbFqa+uBAYfgIkt7W7eujf3CTPx213PvfoYIG8+SYrd3NAr3Y3Q6CJQ6iUrq+3IDGn9a
5W4ThJ5Vfc7dXCfwu2bV791OftrxFN22aWHxlmPkRuJwwqRTVWW9jqekVoFwm2aV8Xa+0fIxpYzT
Cbs1oSr/GM1qmjA6VQyxMV523inrYexowh2+xY6qaPeK5vRGRwzTA9SE/IaZPdSikkqGu1iz+NZy
BkiCTjGoxv0TxC/csr+fYP8zC/2bWehyhCP091/PQoHTdm8l08AfXznGw8f//T9//Jt/GDR18Rtu
SodCa864FHbi9vynQdPBu4kP02IGQcLQZNLx37Boit+YWtq8sL/O8Yvj8xcawF/RAeD9/zQUsBcc
o0NYEksx0EmPucvPs4klGcNUQMU3rpS+QePDYgwbF4+YXTuZ2rsV/sxtn0UxxZKJJa+iL1caBQwf
7ZdVzY0KougQ72tk8LlmHapa13knF8UxEwQZj/FijatqiOHPyeKnq9pZ/0itaPKJQGfQcHRO7mpd
fDnyaO6qHl02vbi1an8YjpOVNCMUQ9LlcZfxTldmroJMOdmVZFq1MvoQBVtpZ71XEqvRYiw00nIG
KqVg/C/mQ9OM84MYJpyPajEoOrbes1RZCP5wNmJSEWNpxyuxWB7zxfzY571LQV3fHIaqgN0NQW+6
G2pth/aPVIqVclw8lWz0qasvomr5rdScPk92K1fW4srE3nCOfSNp9ulsNAYFJphhKQqscnIhgAZA
e7H1J5HJfqBpMUyFQAYDvnmusj73xm2C6eMIF7e9bSU2g9PIdO6dK6JOWeunYfMw8747dA1oLca8
TTRlm7QxOE2OziR3jQfQZ8PZZLyqUpEnIsesz/FNL7fOUuFoYFGImTPtAbDEVT3BoSMK557mfuIE
Ma8A5xjmtBmZk6fsYv2omfBmGEVm+MMJOHaaOF0wGRh/s0PkaRy31tK0xctgmQZHPVJsee1r04df
AuL/XLJTwEJ1c2FOUCJQGPeUEBhbp0tcdkn0vbvfWL0Wzb/whzNNPtnR+TIGQLMP45XK+/SQCL+0
Nuind/ChgY0tVgOaRcabBeER0NgA8ZqhTrUGG0d1n2kYRy+FeUo5MfWFSZLtMjrXjEQCsXF6QZ8Y
bmHYkk2Mzb3uoqPnda5YCYurvTKpHdjrpT50gDyVfSiwhGznxYNREUt9N7uack3/y7LRLO6N7svI
EXVpw6uTiP2xhQUZCCvK6Sij1Hovyv4VIwntSjPMsluNK4gDgFj9a9QIHYQ6HpNicZsMi+/EXRwo
+eJFMWZjuisXj0r8ZVehOsZlO7OYWDJTz06mEbGvHs12WHs0KB5QW+3rBHMCBswuF2dnMcmU4axD
mNEV7Q/xG78jwL3FWMP4+NqJ2z5b98I5667bfiMPHL6ycfK3tD4OO7lYd7LFxNMbrnwEkHdtl659
t9zZN6HR6mvmUuXGqY0r3tJgmxPOy54l7a2XSLPhCkj9kzJj/aZajEYRBaenphYjSPUMGxLQAWpT
nWiXpkO2CxlVBWEt2w9zpCddovLdR4IdB7M98+xl7tOM/4kxO8MJLXTO2WKQkkmt7VMwVc92XY1x
kGbTyEbFMl8KOolpQiZeEUEU0tlrmqLfGFDhPjXXi4tVx9XYZot3q+/yd1Qxf8X0pmV2QVOID/vL
EfdyeZWvTHbz78JT0YOdQrSgT6+xv3eLwazEycvPkNoBWr65sizJTLWnA3HUnYr23BoXaZqmm3BI
p621GNkm2yFcIUs4zz2At21nM/MK3L5LTgabu4du8chxFs8eaDTDnZpWF89UZ3+x1dmLwU5zF6+d
t9juPNos/MAXufdB+Du+9XMv2Q9hVX64ie6v8y83nywwRG9UJZY2OuMQOumlKxrvoKxhYtih7HtD
q3AHGotR0F8sg7ChHnELGGvKwoCmu4u9MF2MhlWvW6+g/McA65vG7t4Q6XrSHfsFO5O/thb7YvVl
ZHSbkSqLFmCilRLgof2CIQcuSMrXhs2AW/QzgtaKH6qmMDuP290kTOsbzK7iZl6slcNislSL3dJY
jJcm5o9TCGbk3jUa9ohtjfNyW1VthKKNn9OTWK8EULsLHCVOvGpxgMZpD+fc6KJPvMj6vhxK98Ui
e6WtZ26tDfmhfBV3OH+ojsJjWi5uUw/XMc4yHKhmzXyFJxKCb2SYjyCwJEqLHR8rv5G3+AroheFw
yZVdbK+Jarp7e4hqyiEXayyup5wkwmKaDafaCYzFSDs3SvUrYdY/oO2AEIG+E6AIVlcTw4QVk7Xm
PC9e3RyvAx5C/6oeTJuD/5e513Kg+ceL7RdcXkp/GlbgdDEFu4s9WB8NnMKaE/sX4U/dfvC66VBN
IcUqFZXAK05m+k0zyOy58Kv6OVp8ySWwuieJte/UT5h/4sXJbJD63HAgAT63+JxD1dUMfkrGAIK/
tqLdENDMgX32AJrD7R+ZhrNbTQReFy2xMRourmu6PPVbNtiRtcGvXR3LL5c2tHZ60lNVZFBgof94
i6u7XvzdYsIOZS+eb/Vl/04XJ/jCFH03+fnaqlos4xw+x5WzWMk5Z7R7Xcy86D0o1gy7ozbZgpdz
zm4i5QNd4tD1NbtxsiAKvUSs8dqd+8Xb3n7Z3L92fP/ZHP/N5hiRTkeK+K83x4c8T0qqxP+8O/7j
H/3DJ+Ai67umBZIGlDIxJX7eP3wCxm/L5hQyhs/eGbcLG9d/7I5N/l8IB54w0D1xgRA7+iPAZDm/
+Y7reh5SCFQOPAj/k92x86Vr/lmm8BA7qYwjLgUZ1HK/AAp/kikSJyHnYVArM9WgoFm2K25UiKwn
WbtkQtRkCMZlqX8vs5pEeUdnMSGawbMBgLYMn/aNUYQkB6vcOc6zKxjyDNU8cnrVpzvwsoXYGbw3
tbvMT5vnmiZDezUw301XivYeIHe82LHUAhSiwARbc9AXgHJo5e6dMyq/iwtubOYDYdJOLMVMrGo5
m8vNQEN3vAJ8Q915G0pwg54GECBV7vsXVbjzfDoyZ97dQSyZ8q2Uh5VjbZBIMc++2bGAgWW6otGE
3cbQX1q6rbdua3CQZrelWzgAjeRepqm6Y+jYXTeRWVwWRHa5cadKo5LUmyI7KG09whaeyktuM4bg
x9dEJyq1j0bHP5pMdk/4s3bMFVh14yqptnYJSNpsYyBZ3WhmxnqyadkUHAeecx9+ZGI1+T1bU2fj
x+I1ohL3xq6Uv6Zr3brtzXTZsUMciw3zNsYEwVzfcTcae4xgklp+a7lafm2V48XWMb/aeU5ftJzc
+J2GWLkTbmWtiLpkJ6NgVJI4U30ZGtxfQR8n0RX+VHE9xkuiFrNif9bHTW1W1XUom+IzHRzamDIB
Rt8muBk1bnuBAPduhyAWjZCiVEeL6wAliNeCPT/7YOqDhijTSub2cRgriJp0mN+nTWtdrMmfTpZ0
aT9p9fpOZvF39Kn4za6ccY277ESGRa3tHg4BsXPBZFdqd0M1Ffd5kxWrMsvba9PKYqLcdJuGfnbX
5Gl3rU1Zv0p4Yh9BEzKuas3pWtFiv5aTbSKw8ZtqlNGu9SGMHmbPpX0RgwrdPGlZYckv05R9t5TG
yYrhUJFN/cj572+iXuR3BN3RToDw+xc3seWdZ6IewSdIyelF83wtNLJPqcR6llGJu2NKWV50kzva
dfrubGZCnBQ5d9lYYsu7sr2qJmt+ITBkJxsStTFnIQbaUmS8Vi1rEOuaKfwOhy8VaXV/ckC3HfXY
uRqGtqaG0ylpPANQxu5rwqBZ5gNpYO5BdiuKTskQ8r0zd08a1jGguhcPSPs2dE9ioHwS7i3o3j69
jS3mNTBaDASptZ+LCybFfIPR5L2VrgsWpXpSVlwyOW5fC7fJt+hsnVoViXmyBZsLONWnXH1oEUxY
uGSSgnL9WfQ+VDXlh3s5DtrViHtgE/YyWhBeLyyG7Q1OoWmrEZ9b0cJlHxQ08CdBxfVqSt2WhBMZ
eA2irJNqRxdvZ0DP6As1yfWGardmB/bAxCF7nLvk3BVdHNQdQhZg9zJERKCBAjodcWtCX4ziR5ls
sxHMm8AzecGokN9Jz44OA2ojInCG+IZOf1dM+bxDSTTXEmffbs4m50o0AxWz1nhoFEogPWXteDeK
7olpnrantsq+Jt0WlzxgVSvYuJFvRF1Y1wYG+lsVjlZxplrmmp3od1LlNiS52X9IsY9uhcl8L/aS
8JYuveQGOOtbKSSxjhr49ZwYb44cOD7Hjd69tg1/sl7Ect3I3DxFeYmabNrc0nqUr4ZC5BhB4/yW
ljWIYRPrXU7JXrU05b3OvZ+AEWV9HnruwURN6tVXE6XIRaLX93UD5VsH58JmqbipoNn7weBjYL2N
7BDQuMQ8vcOGiys0twdi0XNaHWh5gxqXlF2+rmTpX7rU/QSCNq4ik5LRkf4e0geeATNYc/BfM9Uo
ULgFFTHo3dAkSAXKRQc3FkUc2ajYKgYrPOIIYst4L/592KfI+B+LUo973i1a/Z5pNElDZUp7QGfx
aGIkbryKGohq8vZZzyHwPKG63k28sO+tJuQRyUZuPSItg/2t5TR3jOdC0atFccb3jrufYWsPUGFl
aKFLpZcj3Uudax5uYgOxsMKkd6xVqG07n2aafVh3B5VY0U1M5d49xfaWGzSD5u7ijF37yp/H+EV6
omXrL4o9hLb4zcPVxWTeA71KeUcnzpHVMHJ3hSQ3M499eBgklvjRGoYhgPgEzJal/bPMBFYRSzDZ
6Ia2vQUWUXMKdRQue5L5EmSxDSAqENPcP+s0Hr/VjZ688E6mr4HWoCs4y8VNONj+pz7F/Qx5IbTA
A2TDs5bl83WhuwesZuRZC8v5sEufDXgSW3UPF3KAyevjiLZRSgtW21XL/kGtEZKWHDJzdELCiDpP
/aDsMxmW/ENL9RRScG+abeDIZLwLa+E88R7xN5JDybYnC83+lvkJ+MAMHMqhYZj9nmF/FixGEUBu
GgpvJxd3NKD6WLtNUqeVSGFF85KqMLvGWkKh3hB2wkWpKWaKWursg816BpOBduCWcjUM5mV4INla
wIePeVhl1dU3c21RTAtXxFPI/CQPN8r09Su4IOOLParxR+jF9St+l4GWa0SgIPQJoARTrbQjfJnh
trRZbwKrbbR3oav2RlFIHQYWlfP73lWy2bvaKF/9aIIpouibPEijow0tTVIm4j7YjueazbkIvMrq
OLfhZqOb26qBo8v8wDNHhW1v6pKhnZjom8tif2O5jf4S+l0o0F30bMJLqdm7PhfJJfQl/CBLuauS
bCMVGZ7gEGPFJMNsYyCKmpnuGSxifTTizlk7UuhrNfQt8HVuODeX82qiVIHDC/x1JzW7DTWjvgiM
ViIRtd26JTJ/zrUBjK8LYXg9uak8tK5oyqDIS3SSJl0QYVHfUn81IYtmypTlpqMKuQ6AC80/HDZQ
VyEqztoyne8iiv1HF6rWWxW11daKaSNYs8SHRaCGDLb16GesiCS49UPi6u6VPwv3Faku38tYUghh
RvbM4NFS1nd3JFDeYZ548ruYwggPuibTtIaMNNpMtaeGl/81m/vM21Mhri5eFtbDaoIO8zb4AyXp
pS1fsfF3d7bfkZlNJ1N/QTurwk2kjz33kt72AT0rxodfc/7chIUTaUeAyeE3KMnlI9g2p2XCEU+n
vu0VBnRNQztuUEiRyaAlRtktg83kW12615Ea6A0qhtXgaRvo/KRQVeffic7Xr3sg1XRkFuSVbV+a
N1Rta4FnRO4O2AualN0M4rvvzqZD1EtGT6VQDJ7SYiSFZmgI2gwvE/TnPIquUZbnzQi742Ayv9jN
wu7Ws7Tyba/r/ZnGQBIgTfEjTs2+WdF65/5w0gTVcKBPY505XfMYgS/47sDD2A6VbiE7ARppV7IR
/VVsTgw/2WZhRQptsh9JwxgviDKRfkhY5mWASx3ytBbnLC0Wk1jypc95OFGRRrcr3Xq2xvkg7M8N
4U/iWpmD+NMU/irS2SMWIyPJGYgupWY1yJbEr1F/zSj71noMQQIC5sQF48RGOZbSdDYcmudTphnU
7KEanPkL87MpkuQ9nJOOqqGuQyOqh20EffNQ55G1xhT0LOF19SvDNJq3iJHSrVXXpGiRFX93H/7n
lPw3p2RTB8D8V6fkqze007fy48+n5D/+0R+nZNdGJ8IiidWXaYr1Zze963OA1m2OqDbRd4pV/3lI
tvzfXCyenudzZiRaDcrjn4dkFwu+a+EatoFYLVjM/9Eh+WcBaRGwHIxrvKxxm5vOrwZwBjBpU8QZ
NKCIVvkgHERJhVKkHrHV040c2fbf+B1/Ngjbywe61pe1kt/cg1/ys2LV5X5MDtehSH1Kmzsd1Wjl
0JLwN752ZL4/mWW/PsVbRhNCEDlApv/Fn9rZrT7U6LpwYfFVjyaz2KyCYwtySW50bcTF0eL6E3Wq
XVry3Y9/ugf+TWKA+ce//AKYBkzIKYKjEtf2Fx903ysPZoLb7Zkd5NOWTPu8hYWt70HaeWdW7uY4
pfjnYEy5BcJPaKHrNzLRaATSoTBWnk3irQo9dUWHJXa/yIBZ7c1jRjAx47/FT4JRxcq1eeBwnDrM
asNW0RHpKfVZdyq7WKmXrWcmsftYYHvC/1YfC8euv4Vo2rtwoAGBw53BgapiL8HhltAYaO7JeMAp
Ka8bNK8HE8jebWf1IatSK988Jp86LOhBfcY0d285NQ5PeV+qXZtO5Tk0tBxUcOIhUFUUzMShXr3G
iZIvUK35h+OU+Oe2njitQp6++ANN0dB/pV4duFRYgiIDu/wKTrawdguisA10tzWhjifmg6oUmMYJ
FYipM84x4XM4ydEzUaCS5q7KB8YbgztyTu1cL2idGJudNSX7UC/GNYSn5pj1Zn3XFh00s96dduge
+YHzFb+O1Q1PqV4MT3U6O/d8OyZuRt2klAjrAIP++l1VoC7pQuUeGkv1GHdh9dLrS1SilqW+xw/J
MzQ24dHqcDY6gDX3dR2rzxErJE4G/onSm/bZqfBehhNeijrqjIc+n9vntBvL81RV/rkoPK6In9Yi
RXcdOcE75CoxIuVy08owx9Y3QDevTbaHDIuhN5OapJO8eRch/2eUGRgwoxQKwl6bqJIoRV+/Ty2P
MyWbauckfX6oPL5ctTgspz7l0N9aZVNudPa7B9x9HmcIAu6QySaAkGF2iUaDHnX2ktdMk+DU+tHw
A1ugHpSAsrZFjik2HIzqNZnq4Sn0qWPxMSgeJNuUnSxCLzAWt6k/avI6zJaHXavtGy3SBwCT/C1I
pn7Q+eg5Q5ZxKw5xOfwwskTtVGKKm0jwTYSD7wWilIvIzNBtncue65pF8s2lNgTWQJimEEI0ElNV
HIYXByfmO6no+aocY/VojgVKT8XDkDd1tqUwtPvQU8d4SASQ6TjK5y3HpHxFvF/fp/1yqZdbNCdi
+gMLb7ad2QrCvJn5JoRTqZ0wuP8bqIsveQTmDuToywgZ/RjD4L+JvE+dWo8hSLTCIdkY0pYUt/ar
bqr6G1p9/xSZ3JvYfch6mDpts4LGWDxGww8OAfIaACA3JXrtaor5ohxX6yApCnkjC0vc+N1o3/SE
8x/KhOxBbzuklWku3cxuNm/BelSvFsoZJYmafT95ygPcn3qQxMqxeos8ml5XiQWezW+A7H/9cV7M
Q0AHvXaZlCzZFyfQYUdPtc+y1bKLQrz0SEpzfYyO5vMpT4uVM+rJvqvITKzoMk92NiSAd5mTdeGu
zWhBUjFZW4AX/hnZ0rU2jsnBoCNT5JnP3u947uGL1Z00vXhJjLIA4U0nayn29HNo5cYiUdBfEQ6F
Tz9GVi8uxKzxpolJPRqeovzHoR0gMOi3W9f1DBSR1KUedCZt70EFPWM79OV1X2Gq7bjDjkLLbju9
1e4qPb9odn+Nq6HYejFi6NzAgLTdybqmbu4+tMPrQqutNU1H0T6iNexQmNljawtjg+DSb3qhvide
gadu6D+y2CS3WUbvqhcx/gmHHJHRyzMQg3HDWAFlPsSpbiRtvYmSFsxBHVJTB0UAq5S/ZjLlrnLX
Zscso+RaUPxypflyUCuIQkcn9Y5aRl9vktcEgyWe9QPxugX6P4kVR0qbSQcVR5xf8s9IzgwkLOTd
HedTSuNEeVGlm2D91PxTGkfyqnXSEbIRD2yd0h1EsQqNnnAnDrPiizSNQT/ocJWozaSAR9L4SHU5
ZfbS4ng8lEa6A8YgV6ZW6CfgJf6eouB7qwj9Ld7P9myUvoVngWvPeG0cHQwovjYHxcx3GER5N+xN
mbhbx6BIqwqbc9+S+Id71B+i0SetQqKEmvMQ2I4KW4iQY7+LqP9jWFsnVBbGvObYsnebtHTqCykK
IzC6rN1GQx8jfjFBCXxvevVo1AxGK5tOOC2HwMuz7MXXwspdOZOjgBYP9JW6DkXkvu3BdhyExQ7R
qu/YnXlb0aMiHCTrK4dLFhGmb5nk7C95rq5E3srTOEOLYXxiHkw8pmuwSTxVLS4FSDJlxR2oOsM+
on1Pj/NopTTTcEzy2nI/5gSHtOpoNM78JhkAH0xVzA8ylaAujNYHKGz7h4KSyNsks2DiU4BwzAoJ
Y9HMMaQ6GSh7rBWbFprcnduKjM2BMqBQNSNoGFoda20oNhooctAytOERyEy/uU7EaVJX41aECtSD
P2jbOqY6vI+KuxxiNOgxfTwkiTVZAcjBdaRF/lPuRcYO18lSNVXhJR6mcMGuiKsKlBPmvlG7FN3k
Ud0+qyMc5yEPsDzFHL4djmMiqq/jcHbPCJng9OlrQM4DRWCvsZzj+qGE4QB9l4xCEjvNKZ9D66VH
RYEATHIB3suYt6dYRZm3SuFJ/pDFMs0XbunAYEj1AcYRpF9ZaM2uN3L7BecJVV1zlqRn0UXte2Gl
jn5l4O8HMWqURmS/+IOu73HDMEHVycYCuqK8b+vG9vC9Sg3a2/Nx2RfI+m7CdkGz0ACuzBsKcFJT
Tio+VG7qcvsV8aGxhubs120lVs3U0jfCFDTZMyOh8T1NKvtGmbDA6BqU300GYMBMpcqW74YJ47JF
SlOL91BuzPuU+nTEmhCbaCm7Dwamo1yBDKdCVc9aXjiSVfizzHOKVJUWXmTmLs9AxjbBhfodriN7
4VbHSbGqY2ljsk20C1YAyZ+bWBB0aL/21pEOu6Fgk4cEjLXo+0SMXG5imy/JoG0KKhm7wt83X3Vi
Gg80vpDxSN3UW5uMbtknk9MJoYJA/WMb6txPgL5a2GR1XW7MAdZzCujsYLlOec6bGY6T3pKmqUYW
4yaNFtKy+f/YO4/tyI10677K/wLQAhCw0/SOJkkWi8UJFlWlgvcBF09/d6RKfSX1f6WluSatlmGR
RAKBz5yzDxlIidvzcg/L2niqQIi8pjbTxrik0mBj1NwTm6V/irB9E4bmBUdtqw9lZprfZUZNkoZk
yB3DtrUeOQarb6Lx6nFjxB50W8rEkxdzEK3Kjh9nAVO916z7V3bmfHZWawTV2iy7Za/TNM+YB/n9
BwKB45h3eU2x9aXpgZ31iy5/Q6gevpyLo93zK6Axs16Ccl6+B6jT9qxdaiTeiDaIp4DqurioogBA
ieKYA/S//k0TYf13E4FOMKBpxDMtPF/va38PC3AHQzTFMnWHueUsWViPI9guw2VXL9AXGpjrmzAR
/vfRXsZDCpZjRxzPR5A1CNzY3qcurynDZSU0NGV9N3Y2Ei+IrnepEvnZNEvxbjukS981MYKWc5ck
AfoSi3xLJ1WAfriQJR/hIQ5T98G0kmbbzSV1gs404MWtdqjolrOTUEUx45g2tf5kUekYT2Pcec+G
6y/fyyA2XejJDvMd0XNve45HvTHVxXEYuHESqLY0MAG5kQ6zF2PFlIyPvkOWiLpO10hzpdorWmf9
WYa6XMoppMISEoZjpt6zA8YYqVzUkDJiBZdsQKs86sgSNPvja6wMVPehaxfvnRhy7yTRGI+XNppi
LlLKsgBbgITrH+fwAodGRAX7JkGCDkJkG0OQs+EXquxXZBgWqyXR5EffI5P+mPMqIYNG/4OIQira
mIyTvXVEimiAa41K5xyaZPHi4YDw6EzUUp2ZZBoqkvAbx9B/iBB1qQSx6xAXPFvshYCurWljzANd
D7c2I/fPWN1YqVaWu+5xQHTrMmyg93cUzEHiND8v2ZDvulSm+4GB+8bMJ3WIiKOWmwTe/qtMi3ef
LdxazRZW1akgnawDKU4xz7UL8wmmjVJcfB5246ljTXm0eGBJmMZqTtw9ENnAlcVRukH9MS9G/eEs
Fu9km/RgzAx8nkIG3SMdAOG3rNdWw0Sz5RUVtHUWEjArLXE0sSu+S11TV0mIaKeU47R2VDGPrKOn
gW1JXBINTnhzBol6xTvLv5aiG15NC56JXdn1h9vjjTQdKtvGomvZQErhyZMYCT6zI52oAYvmXvop
MuzImesPGWEkF4GkIo0c9s/A8hTPSE+QKpJ0i38J9r4FlDBzVUoQjD1VOdnPgOiqhLOobVqmIfbE
oz6H+uhKykzt3IUcjaK02zcCaIKLNdHe9k1C6LTVYMFafDBoJK3uOw6ufcUia10H1fiKNI22alrS
faA77zCgzC9z+nI/pT0Bqqm+BzylapsGqvmSe+XjOPvNz3KQtDmmGz9YldOvyglaiUVc/LpCa3S9
/dSzEzI8CNKaG6PGC3ZZxARpTj+qM50sL5J8ggoGzdRt52E3d2XmaRIqQJQxpSPVTUM6mzROyey0
V7Pq+GRq0lfxh3MGwvOrIt1jI1sVpPvqYoN+WnhcKt0MIqlfzir2QIaNTDVutyGLMg7wuGrNw3yD
+cd0mqJf2uut064Et085YUzxLDrWtqT7gPeUHlgClOsCQ+BliJBR3NoyIyZxRDotHQWDHi69HqAA
Vl52eUMjDhLpexeo5U7xuFXreYl5CUwzM4ggZmpgNnP+1DYYVVcUHgjtAl6FQ42JsB1GhiJwthUQ
T7M4zorfyCQnjuZZ8QjW4cToI/ISxi656cKuNgDPZdyCbKisaVshrlzHc+k+2LnnPvOiMWHee2P/
GQkpkxjl5O2bEg4DCldO7VfixeDymHL5VBk85pHdFUdDN7XCdTjW6KSi061DNgIa66D3qw7jm6Zz
lzZNdqs44oTFt7/1zT664rs5Z2ZW1YlzNEzjF5OUMcoUH072uih5SbW9me9+vTUBpe0ah5a8wjby
ZFpFdWlqm4wGAkUugezh7ljMLmB6McsYdI0y4YR4wOjKuRWbksPdIDW+LsL6HfI06RB4zYna5JxF
scklxEHVfTUrmPBTjhFo21O2bsGh0SJmPNP6fm47fQyTHN2fWWkxCQpTn1oDHSa56bJdzqngRZvo
aePUogHEFJs171bALeGoof82tFH9kVhR/IBxiXa90/cPdKMDJSZDII9fh4VIcbyVFQFevV1McvFT
OY107w6vSc+30Nvpd4OFQvM0IBl88Dny6fcZXrGFch782HB5VUw4RNuQK9xirX2ZOnwqIWygtVdT
gTi0IevEy6yXBijwKh34IEMGc8elMMnKFEN1ceEVHkv9GbDJab70KHyaXadqiqIJ2Rzcp/F1mShP
GghLF7Mu7BcDof0+4hx7q/uAiHevQPejeVi3UQzpZc4xsJvoFFfoHLOZQUbPaYJq3+hzoIpkALX1
rA6DpMgsebD3UgimT6Rf4Mg0x/od+Q+DwYlZnUgjSjRJwSI8rKw2Qz3YhrfcbH3MzizW93Tsy7mr
nfgz3dSCxNcudR3Xz3T/HcbWjmb5EwoKdTDYMC3rsR+5mNim9snIc5SHgreWNzbU1oJ7zcAzOcNE
fbeLuUyPleO2p6kpGN7oo1KYXJQOyi2ZCbAriSDTwWdGvxVtyPshoVXlmeyYClZYlO78EBMzi47h
F5+06D3J8sWKRG4eXFaubEbxTP+Mi4uSoyUN/Ajxj+IRs9aD7Vfv4+hy1RRgy6MdJDwqY841kAWB
dBX41zeqEjZAw7wQUVKYdUjdMrjp/WSgtgY5TTlR15FYhwuI/HHgA1+CXN3lNqPM29/eHsylxHu2
Mqyh++oi+n1qeKkcKyXnx9km0QSaGUmmU80DnTrtKfZdDpnR5c5mc44DS7mETzSeohKe/GU39/n3
AZOtt016GofbgM7vm3fHpiNga1hiuW0phRtbDXsaOH7j6egX2XQYyENTXcwST0/AWSg328FFe7zK
6yE4yYiA578uV/8MMmDKjaAPwR1gAEv46AH/WK0ONTEOLErlwSGjGQqwGtwH35P2NpZTdFocjrYk
pPiWMUFFflyXW+iv4qAoDmCL07tUokV5P+J1m5r2bRgc52FM7fkTR4La/c0Py/6k+b00UP+wGieB
twdiOjKYP/6wYI9yfyTT8mCkwCjZGHrPS0MvZmLNfIBSybUG4seEaaQpyiWycpNRximn5sG1yWj1
9mH/9Q9120r88YfCaQ5BSf9QvvNfu5GY3b8dQng4oF5oudFCEW36YGgvMM3GfUeiwYbuXW0XIZhN
RANDtqzh0yWigk7OGfMnyGft6WbQI2Op/takhX8NsIZuOWUpDI2uJu5ausbmr3/y/0+nYgGI058+
8k0EoX9ad+AWymuy/uSBuKj2FKFp15N7qsc2a7troYevSpD5iZC5eSctNNiQF0VfOEj3x+7l31Xl
36wq0eYGXPa/EPRW39I/ud1+fM1vel7nJ5+xF3kdeN4cHuP/yHmDALYXNCqPh/umy/3fTSWhAz5+
NrZ6PPaOd7Og/Sbn9X/SaBj9ZT9UwP9kU+loYfAfnlmeV0vTeEIXgUXwXwScAWFpqpLZOEZCzRvR
FsWHmxFjBY/DtBsiWkZIeku/4PYfdCWUxza5QklX3imPrmBtWVW+jcx0/OYPFk6FaK7eQzNbIHWG
MDhWfFW5meuIdXulqvfSxWWL/c5+6NLJk4RYdeKOtADCsPKsBGjbh4W3T73gGZ9T8dTNw/hgjh9l
3bHeRwP7yvu4+0L26mis1VgQ1ZNTkn6QBFDOq7Q3FvgyIiZrcsYaNZOT5jPea7w2/zlBcECySaff
u4vdRUwcl/SIHQXzWVSEwx3gUoLuBzNSkGY7jIFbHjEf9Stpt2AhgkzsW6ogoPwkfV5E5o/BFm1N
6q+MCmMSAPm8/tqQVvilpg+6H/qF5lcwd4vDfvqKw6z6QpYRqy90VxRnU95elyaLP+yEti9l4YSJ
aWDEXjZrD5EPedq4lpU714+uWLBFAMtpyV2hzt+TWprfB6Kcr04h1K5ZJCOa+uj708BOBUXrWA0E
tTkLW9rUf7Ra0GerTJSsrQosdXMZPHquBYlVZvJZLOQBpT3JxM60CBrdhm6C3DQSdSWkjAzy0TmY
pzQ6qt5qT6MqErLJY5fAldRt/Qu+Kbtad8ZSvIqyGZ4HJ0f0NViY3wcMz2+pn0dv0mjmYzORS1tV
oXGZlA1gv0KDXKvFYYcZqYuKreFzkS9Nu3bDsrtMUdeekyAYv7NYURlEXGlQpRVQlVmoF9sGkH3G
kReCB7YA0t6hvMXuF3pD/tHewuJxC7n7OC2BWdrZ1L9nZOSw7mMQxhu7FfFjFYSVxTZ5SZ+SJhef
7bhMr6Fy+W7C9Ltn2vZsN7SJc7bsjEIwgeBxQLVLwvtSNxtbju1hWqzxKU5Kiucym7+wuOhOwizD
X6Zu8rudZ4Ieh3LAUGA7MWR90iS6CRp4XBtvWSy8x8RJEXeOQURyatir/KsDqIA1ZGIThmSqkqk6
8GqauuqFzzH/NCG+f/TnrL/rrSU5+Z09hlurnkhliCoHAj4t24bbtX7BEGU+xJ2s+43R8u+tOnYw
0DgDdTRlxT2TAZTPSAB5yt9mthFsSIsYTCGXZ2aG1pyYepr8pWbiK3E3huOSeWDgARYUl8qESE8g
X0/+4aGcYDlEo6IuBSUgllPiJtmhnbxHC8shImVf4QRjNLQQvvfMwssft/08FF+iCFy1VUQIvfyB
tJA1y4EaAn/vPg+DO2gzHPHF0lnadYK+7d5pyvkiGfHs0Rm4K5ZsBfARwDJhNObbgG5h3fG8PEX9
jFA/JeDk03xT1qKpNrNHP6WEDTdOowbz2VH9VNJPMmd1722Gmodp6F4d1H5XIw9Y5lGaT0eBqhd6
nnfHGBigvZb8Flr82wzlckVQbZMIiTQYcUFM6EBfXKdOEKnwQ0Kc7iIRFlufANONQGlcasmxRao3
sw+sC4iRTVTJY3YCncufJIwW7z3C5RAFs6elzG5mnDK8i5h1zBWIIxYkN+Fz2zuvCXuLY6Rl0RaX
ZedrqXSKZhrqS7yZFCgGFuzGHX7b6AAWbwaba36utOw60gLsfPnW9WAiFNcwkuY5u2m1rTA3d2af
fJpvQm4U3YG/IO1G4+3yiW2xJjyZC/LvCB04CtUHb8qyR4lCHOQtwOTl7GvpeGnWz8zMy1U5+3I9
aY25OeXjxr4Jz4k7CA5+YuWEEqBLH36VqCNWb0lVOHWiP0utY1/CYNzbWttu9QvrIBiZKFvDPDl1
se+k/HqN+pKwM7gLYdPsvImMVG6js6cV9GbcwS25qeqp5/eaELEng5C7Cezu/XIT4vc1OKxAq/Pb
ZQmfgO+CAI5TWVxzreP3wu4bwEjzlKexdVZl2G6NHqDuunFnSx+zLXKCgNvvxYe5s4H+CUxGOwdg
HpSb2IuX+0L7Champ58UAfFrumKMCGF6dTsDSJJ2JHQI9BF941IgZKF8Hosourraw+BoN4NbY1IV
fEwhMskNXVnyUczRR6JdELb2Q9jaGZFqj4Sn3RKD9k1I4Z167aRAjsDJb5ifXe2ycLXfIskI5gYt
VCN2879OqCCfAgLB1hidl51YVLgbGCV99/qouic0q9e+jkk6WDw67fbgjAG0gU0ZmnVStk8uKZWb
VjtEhPaKQBuByDH3yVfnZiUJ675f+/nwxE1Y3Iesih8zV6ORtQsl1X4UyzIffYehsHZmHEvtWikC
EWrLKU6WyXp3xw4pn2Xkz6X2u7ja+SJrp931NzsMx6G2xoymnuT51Q6NA/JI+Gt7Bohsm3ChnNx+
Wg5VkM5HT/KKBHTnHeE8edavNfu/dfLf1MmCLKu/NL4914NM/t/mI6/lx+9lfT++8EexHHo/kSp7
A5iStvVrDtcP85tlQo2gEgYXifHMvqVf/2Z+c3+CnKt1YZTEv5bYP4plzcjFpQV5WYRIxyw4gP+A
DEGQ9R+LZfR8gDFhVnBjhLAmLF1M/877FoLrklHUGmfHscYrAdblVjkdXvhC5RzxKKdN6uUnekUC
VGpHbRG1hEeilTlT8np6WZjbwQu1Ace1EhdCakKSQ2hTrZkjZmveQ8k2l/FT3IiDk0sSeRl3Mqat
Xqchf5xsoOD5FAfAbTTi2sOkEqGbZwXIEcr2GkF8S8Ljs6zoZBHA8kyLuLx3prF/qUTIsBBY1oYs
guIbx+JqCcSnrM6+iwZHqx8NcLYWVOe15+7byXVIGc6G8gnpynCq4byfFz8ZKQLaMt8jK0k3GWoe
5OMe7wbmttssU/LkdGgXZD8IIOW18jYxl/O+8wx7Xk3OEm3GeW4Qi7N7S7BeV8tBmZ3JVNmJOFJb
92J2waEo7KfGtHyq99C6A7BwZixFSUOSLMYTZh95opFKLblH0oSlxA3DZrlCANzioF6lU7uOc3ZN
fFjlGRcgW2nX8E9g8Vkl1WjJBzRBu9lGhc+SGaA4+StAsrA6PLMhbTfE8b6GQN8+TaXrEQfpj18q
q7bpP0gEMhdRR/dNt9gm/QHqpHBNOJdlnseKDuq56gTzWiKQ6sD4mhcztC8SugdD7QavJzx5qEB9
rE23xgpmYEmQK4l58qkVVXAfxqGptd8tjQsj0nbalzaQUdt35z1neVWtUg64h7ms5JPhS1NSGxll
IlEwMuFZyTh1LxDRTFb89Adbko9J6ZZjWJLrS1F+j+dPNMbGgMcbq33ddKrrYGHA4k0KJlgIZKmn
ILH6KAFgTakKL1UlPdotFupPHeZwcGhhX6dGlpPlVMPXv0YyL/cVVZAfPwh26eO0C9nFDWrvqKaT
T+x57MX7NJlDbz4b4+IFMXqKjG0nWn0cPvbOdINgJi8995B6zHdTWtEBwCKKKjTYhWl9roNmvpIc
qjABZFVr62isrKbdimdAnG4YrY2hB+CZLqPxmuRumm9s5ZfLigDZ+S63EOquqrD95pI6qTboUKIn
fHnEWtOs0wgQmZO8Rm5FqqNBBI+1Bs1iPqhx8sZdYfhTtKYBqGkxQOudFhDDh7oqjG2qfBGvEeov
z12UENsnSNL8nKdYMldu64l3ugYKxbiMH1Astg8eiputZFO89hKrmgClEEWlzJ5Y0rjFoYR//JDC
23v0iFl4DWlLh5XfWo5aOaQxIBkIrQ7JfhYdExItSc3FSbJye0iIq1jO+FQNC1ObaVU+H7nKSzw/
QlJZk22Geb2XT8PoV49t0MR7sqWx4Y/uAzTA+CUqmvnM6NhmvEt88pfbNOTfF+LfvBAt1o9/qXE/
1tMfXoQ/vuC3F6H5kwUCmFHSH0ZGvB89B3AtqmELJfYfXoJCO8CtwIchH+qJERrx396CJnwkPYRC
lR44SNz/0VsQIPGf34KAkRyBvJDpNMNJocfAv3sLLqWUcCPS4GS25Xw2sr4B5WPnT7Nw829lNarj
dPNekZWCDyu/WbJu5qybTyvye+MR7wovKyw746MjZPSaK+rdc6uNXokkDPGo1dPRmjMAmld7s4VZ
EabQufBfF9Z/16Fr2BV1S8laJ8mC4ts4YjAb2yF4Teaag1bdHGjy5kartDENn9Ux0Va1UZvWspt/
zbt52Spta6MqKX6pcLrFoD3vM/Ykn2XaOk+Y9XDEoQOIvkttk4uN8S4ndQmXEZH2XxBatR8Oqe+f
5xiwib30yXcD5AmI19hF/93N/mNDBiEzsEX0lL7xfKf8zoLMCVbiu18ayCerjDgnfyzj+9Gwo6N3
8/vFSB+w19fCudhJlmcEUSqLzfkEr0Y1cXUovKjfuiDBv1hwm+Y1ksJg32vPPgWBVzwvVpI80ELj
zRvq+JBORbyPVRicYH+Pe7OeG7FRZek9l0msoO9XSeHDbEIQiDPXHthBgsMm/dOpw2+LZbK4RJbm
EwBZjJiLw06u7ShvT0OUZywdLI/Vfl17gIPm8NwRI3yjApCFHDbBvcMAi0549Icn9Oka8J/Uh9ww
e8ZyUSBZXZIGzFrSa57bYpInyw/wANrw3Oob2s3QlDfrBnwLNPstvWHgcCKNb4Vmw0EvAhNn3ZBx
IOiA3ESaJCduULm4hC9XaNIcSXGYmm74OSLkiPWCZFMDSoJPJ2+oOi+BWheAr0OID8jOvEHtDM23
QyZYOCsxqYIKw1HyK296zzgQcF68RsOcHUfiv7cqXDLBit8bPyBxMWWbOmxdGq4XGgLOXsYKYmfV
IZPIObWmByX7OHttzTyax6syEB0UW0th7t4jik+fUEQkjyRSIg/5xqdrTw5Cjy7l2pJiTSzUxVTd
Uqf3pgc86j7W9UmpKxXLkSO5QhPp6rqOiQO+R9S3VGzq2dG1znQreyQIluoQVVazM3RdhJvdW49g
206YT1l1l3nJ400ltSCFaHRt5esqC355ve115dWiXt5luhqjHrG3qa7QOmRjm4KizdbVW63ruLl2
nsC+HQqEFxelaz1k+7zzdP2HDYBScLiVhaOuEKug4w500DrcG3AMvE2vq0kMusSk6QoTvmK5TTMm
EiABpsugK9FJ16Sti2V5BaOpBS7dDidbV68LMg/qJl3Tepmum8L+qhIezJzCV1EAI2pbkTmRfwvY
zm4yD0FGnWb9i4GQ6p7Acp8ykmo6nV3rGSkcp1agq+1Q193mrQLXtXimq3KMvORfUajDq3qF6Fyw
ZOXBNsCOZhT1nq7uS13nRy0hctmt+GcgGxw65ZHup3sDPMvTiylEsjF15+DrHsK+dRN2Zj95usPg
eMq3TNHco6/7D4/Q4nkVO/1w5zK42bY4YC4LUU+fReE4b37pZpsEzhx+loRh4SD9F5YOw7mZsNBw
SPWcKfTtyJFTNzK+mmqGYJzksXowgWdh246zRzVyNmINCA61cpzDQAF3mSwjnLdxH8+7iD3pWlZm
uZ56N16TldXe31bmfldq+579gQxkQR6bjrs5KhXhaq3cEtxpko3ERblOTJS3yL4qZqhxwdW26Tw6
VvFh+DVNF14iAdKplg9BzmuS46tLiozyIesDkp9M19iOVa6YzFGSmwHh6pnjD7uuD8o3CtPgMZEx
jtmYj/8tI8TYdgcyDcHmPVjjkGJVjs0XO7SL7/3iyC++FTvPfjtXV5wm8XaBb7ArGryNI1rwI0CC
noU6o/4t7MCCQzdJh+fUEYStskz+ED23NItEeFt2W90FVtMfZsO1HvrezSEFMeDvy2l5jq3SC1al
YaX3FOiMqpheXnqXbCAzcbP1mPU58WMBR2aBUinss0MaGSmBrwMunHwMfPzhIt6IDHE+geyJOplF
k+xKdihkABXRp4QouwSdqNu/Mw+hbldwQS/2mPeH3gaKu1LW/HMpB9iiolEvYhSI0qMMmicEGxlT
evafyLO0LwpTJavSekRv7JkZ91ubPLneYD3jJbJ3ChL9ZpnwRq29RSafG1hlj0J5kPX7mi0SB1N7
4I0+fyQ58YkiQdYO5MsCpIeifE0gjVpn3JUnyNdXOSx9xsBaWFK+ma2npz0LM73cfFsMOAYHomG7
9LPDcKxiioddgTdRbhJZqOqEELyKGMztYGm5uxjpSBtzVt8CCZAqysGVd13KEZygihlXXacV9Mky
7CezfJnmud2ntNZbblKKazS6m6GqiqvQqxX0/6cB1dQGKXb6q3Pv3/r47+pjVnwoc//vxer5o+o/
+t+Pihi66C/5rUJ2fiLmhqMKrbXjhLZFlfqfUZH9k+k6NuUuwyREbBSov42KmOj8tkiFiwQwySJx
DWmAhaPxn8yG2Mr+V1UcshMKBNMrEdie9yd3ZBvJoMji2TvD/kRZw1DKQiIFQY5xxNAbtxkLtmvW
JHmpRwh1tTB56FzTYJSuJHflcwG3zShPfe+Jbt4aau6c6BBE3NEsEskJ4KksFJrchMmZvys7WB7T
vTQ115uVpk91APqS0EkGMEXpXUan7b/m8XSVTuoDUwCGvCYAwN8VDhmhu76NtcRleTYCpayLksgI
1m1oVVitOQ8ztccB3ZuXasYRsM6AyoOB6/oU7HaLfuKRcPb8uSMt5UtfKMEYm5euxUOGFvzsVV3C
hnUJ3wwAnjXfYvHUdg4LAhFQOZnMlpaKCI46DR7ytvK+tOwuN0ZYT+/kJvLGYci7qwesl3jPieNE
6zfzbheJgeizNpp9rkqUSGDV370e96XdC/anVp2GX+sw+FrMC0B+KN8EdJfLkf+J7sbBEw+pm5qH
MPStrcxEuJ5Z1PHfiLC9DhlCsLW5LOZGToioVhThIS7OoeZIdCJvWU2WOx4qQ5WPA/ADqMIlHvpu
mfZQrJZr2NsLNGyUGUxlKFwxwONWTIos/cb94F4zfHqESte28UCGLIAn1+sInZ0t9pyyekmUTwke
DPUjr1h/Pc5xQj3MsOsOm6n92SBqyVl5rS0e0JANmxBRFhABiDtjaqlzIV3wAemgYY52hT5dn4aT
EcFXnIRCBprNxKJGrXo3lrIBRFkYe5IdFNo7W31lf+tjp7OaZ2Uu0f1gtPWlNuKhZIZjLA/zoLzR
Ist1dKSNn+i3v7IIc8bkznBtoh7XqQmeAB3MiEmqO2Wo/6fqxLJrKuoNJPc2C3eM5dk0WAQ8rkb8
KJPamgnolK//ThxuJOW/OVEFGw16/v/7RH0FtpBW6R+mDj++6MeZiqve1tZ4Dy4tupeb4ujHmRqI
n4DIOT5sOpekRSLU/nOmYqt3GNYzRzMFqWeWyUn8v2csf5oITJ8cBdvmVPwnZ6xvcXD/UazCt0cM
xR/JT8Hcjt/395OHYPTIP19i6xAQP0IjNtbBuiMhb62qpb2kk2COFr0vVeCyUkSO+slkEbp2TNJj
UjLZ7kXtpTTeo9jBsLCiLSJ+ysMlbs4ojIsXjmSk2QxljpzmLxEpTFBahvbDxJDQofHnAn8C7VK9
2pICpyknwkpG2+i+uVFFTkIShxcHPugHJyjhCrNNaB6mGv4jGAGk5Hi18Us+o/PMEfXNv4Q+B1F2
SnsOcRrXbVf2aKzn7Gwykgz23hhVL5NwIOiuYmNw7gdpA022k9p4MRy3kSsMUeO2CYiB8GF/rvqS
ecUG//58b3Uzcv48Cd6LvMA00csx4LLUtn2woJldMgT/JIp4lNq8HettFEyTu6PUhaPX5z87parO
8YR02Q1uYhgnf+uyvtoSEo3AgAnTGkLQ9GrbjK7LGlP9kf4DCWZTNo9RqEx/P0eoqM15NL7wLko3
Qz/PnxhDghBJM/roVo2t/0qOFvRf35sNIH2dQkdJ1InZ7qJbHpWvOG8e2lSodmfgTXzp4Nd8DA16
YTq2qfnixIitPS1enSc8JivYeFyLpCYBI8xdrAyLPVkvLHNrVO6N1oSi0cUm0mG/ve8BRACSlz25
GoLpQrlFmEvORZCEeOaNrsXMdkvfsroCJezt/xIxweca4UT0Vi31IULRpORr0Bvk/qXRvgc7ZKSy
dmUZvWZOQHSrO6C+l6ODfr9gzmJt4tkNX4M6F8OaZVL4ag0G9XYXjDVQ6Q7Ftm25/Bq3Bmryaybp
swzFUSTS/Wjmou33jDrIf8Epp84hRQS/J03/mWxBAo0yxu7UCfqi2G3nZGeZo9c58f7lB5islt7f
jxn5r8sxwmo9IaoGCMoLcuMuncg2wewXwEHJDbfv0WQQ2dzLyIyPshkJ/4nrTH7LMkA8aU7+BEQp
/cdCy+6KfZFlRJHUxFT048pDQM8rFGIRNjdP//KBkggeCD/iCnb4CcgJbn1xdDzC6WeAiZDxetl8
8eLBWDtGwy8RIYJ6BPjg4e/jO3r+QOjPaJBPNRUwq3nV6GhcOu/odepykoRYHaJXciZ7VOg6LeeD
tzlRJk48EzdlEjrWEhY9rlr8zYc4zVznGmdkrOfoPutjClO930beIAS42pQ/PxagEPdLiaI8gTz5
2ZHZYrzefsqgUEN8IJ4hrdbsj/hhXcxz/cqwhXUPQgE9T5HDAMC/MPE55+XYqmc55Vh76kJ/pGzF
9DXJFrO/l8TbnEMdu7Z0NX8fLikSNWiUhHYZNZM5wEfcELcoMn8qOKF8qoyDU5rWskvbpviulMsd
mXmGvqcsGytq7BpBua8HIIpn3yrnYY2+aV7Pfo71QIY2WRPKm55MNGWPYwZLgt09UxazHjCmFwCY
0FE5YXORwbCuGxcclmsb7bj6NXywxAhHnmPv33uEMJyzcAlf+TDJP0bqaD1lycIq4pbjJ52hj3Y+
0VLPI3fxPkM7sVPCstfmGLvXIZX91wxCkYCqyGNRhMX8HHgG4Ee748a2u6njl+ECXADBGPx2ZV6L
lardqkd73xUCIFIFT4lLhvtkDl3/MDE5/9ritoQmDKBAbJ1oIn3K7nPnGEMjOopKX98FFR/pODiO
PJQ1I9+wnB4o8Rw86LHNkop58QqXJeMRLJANw6ZU7FH/JxS6vDGuDM2qJ8ilzEjgdmc1WUSJ/QlU
g78zMDj84vilOEWdTA/ZGFjfCpLfX4N4mH38Q7hq285LfxEEF78Mrrscm5JqGM0ayW6p8anLjO41
sZ1+gwwfTXkRBul+sbBjU1gWF2uuJv7ZXO3MoFy2FSIxYMva24tRqT9je/JJBb+5f0ttBCauDTkN
iWPtmtmedRwQudyV2jzs3nzEEYYPb42Jwb9oC2unDceAvfAeq5sPeV7a5VRpc3KBS9kqWeYSZ20x
F8yDsbcuBdTx9qockRxHM9zTb887NYpx0yOQv5tYea5yY4geqxHasFxIG0mNZniyqupNQMKI1xLZ
W7xnGCMuTY7F61PUiPp1SoruuZicRyzF7ROAFpjljKueIsR+z5WPcqoYZhk8tPBwDym0sq0ZJ+Zb
bE/z2YmCFxXb3mdUmPa+nt2627sTyE6eD3Zdh7Gb9YM/HeYGiidBPo99T6S2VzaJS/xZYgJiVIUu
maV5JZQOWyHKoy3hexgWmYjijh8lhjAmmpW5QQ86vUfNjAaQPB4325nlMJSHBTEtgh+sLNuRiLh1
MJvyBZBj8CWFKkdGFir5hyFzhlVpGs1x9AR3NQb395nX+xkL9nDPSOt96khsx+G9EI8wzY0HqDGS
l94jrnqkMX5eQuIOCAmzrrnlye+jM3fvCzG+7ccszWK8pl4XxWcJI5zdRg5cte3ebOBzV5JkIpBe
ebSiFJwvo4RzgpMI3ouHm6cXxkPXSW/b24Lor8Uvfykk0OhWpaDO3MW+ZilTZrIScU2XifcYNqFL
s0C62iqvUAaRYYEnDyx9foft38YON5jG1clrFxLKMG25XP5qxEB9avqyek8H6ZBT03yC/IneyuyQ
+tbjFhCZSxSh+cWy42M2/Q97Z7IcuZVt2V8pqzlk6G6DMquJ9+6ksycjGBMYyVCg73t8fS1QylcR
DGXo6Y1zkikzyR0EHLi455y9146bS2MS7udhoM3MMzfVJOA01tY3wvCiCVym0EAez52qD7obkEso
csZCk0QMupzl6F4OYetyhkuFjnouBRJhd7R4JuNKutwqZhReZoMuDnZqffJpJIJZkNmqtvGm50Ob
bCTm9Y1V9twHduluwxFNX+B4/rwJXKDmueQVvkOuYqKEs0vnlthEeaOZltwXNSliqzrvC84nJIJs
Bmmq2v5c1IlYlV3wKM0KrQMA+421+FuDfGJu0GbZPcT7nog4th87XKvRZrTTuFnaW8aqa+nIIdAO
GRQgV9wR1Tc9mFThF1PjmJ+Mmg/2MijOrED4mUfq902bebdOa5JlkHdktbW2W1449M3vQpGlPYF1
zUBWXR7BUhsK69TB0IS6L81N7TNRwDx+WSTgb8wm9eUKP/RT2IWfY8In10JYmg3F2AePfemhKmlG
VCxV45wkAsXDaAY244NQ72Qn+R1wsw/kHmYm+RpadbLeTUkoeBJQWa4h8II5jjrejsRPIW1RWbov
B1c/lR4n3pdjfe/Hhdoh8/XjLa/D4aDjJtpUywxe+/7KRA98F/qw2ld1HLqbeQqai8KdXId0oam7
oL9S7AbbHp0dnxnPKhtDvV4QBl/jqpPf4EIP2wg3IsZGjzwEOhfVATEyyOpla1VmDb2BHpTh7FoZ
aFqMoNvIqEp4Gn201p3uzgMJzBt/SuHv91W/SZSyL2jS9lczrjTnkfdbcm7z1Al7TMhjdoOwziF5
RBR3XTYG8i5lbjSvhQFrssf5B25wcF8TyzaDnSdzhv3I4aFHYDC/DnjJBn06XuYJWu6pS4Dqxo32
bxu2AUveQMnKS9eYmQAoBqwjMXss13sOOqu4m/2BUJcsCHfIx6dLAdnxqspDuhkAAgxCWkR3coq0
vRitatrrPBpvLNE2D+GQnZAWX5Qa90Dl2dV1hiT3jQG2ue/bqj6hM/D3daCf2KgN8LLrTa9q9zbu
pxQjJ3yiZBePGaEgTNwGaxd580yrxa2h/xeEaOGRs+V81zkmmIUkSwNuH5twkzJH1eLkC3/RQTue
dLWRvU392JAjMs3XRjjX0ZZsDdG9Ms57AG6UJ/BXaZH49h6CoIPhYST1MHTUXWGln8ANjOEFjnjl
Xzq5+dIOXnkeUYWsIs29cMQZ6vM7xxMa4yQO1Z1nu8L8FGX8Uz2s6iT3b4gHrHYCKQuJrGtRDp/m
0KWJ49Q6UDeBXVY3vP2ObcYbdDh8V8nf/GFn+l95l90UcHKb//u/l8L3R5OTEnDmNG5biFHK/QA1
SNgs+bIxi4OYlihfEcVsEyF5sHP/9YGWL/rpQOgLeCOgxcMx8qECr9nMV/j4Dqg+xQt1KnmUyM3Y
q/EzuC9NpCmzSP9hPzqz4D7/06Nr+Ha4VTSJwhD+PhjMSmOy8ESOxaGOS/tBguvdRNWS/JoTXFiM
BkeVrWI/aICnKv/Oi0ez+cO5A9a3Tdj7FgT8n859iAXQG78uDrTK+PZ+CDr3rJLKfiBHjgrKtRZz
M0PM4oKJE9sVCGUdNUAeqHRJYbUefn01PnScUV8QUIWwkZazS5v7428ReEMHQ4tiRpEHeBwc2g8i
Cu2HGUf9Vw9y8N/w/wSGpA8XwMUshDzAUWABfkqNTkP0W8JsikOe1d5lG1Kv4bjhNjBaUCh20b2F
qem6V0GvO+dY19Lxp3UDUzQ7xyKG2Gewmm9llbv1Nd1rCyiUnMtTTXP/qQ8Ju4Xxyp3kguZlr57J
5qsZAH+ki+O2871NZGLNfDOpD1HXlc8tVK+XQvRDe88QUzS7mXk2CPuc4Gv3y0wRmUC9GxcCni8c
CryAAjThNfEAfbUEcYMjn3Ui/6bnPr93vIAyrq0a/ntpm+WzmbnjeBlQEBvLC9OkqoZoxpC+6Zod
WUVgBokOrQ8T/2F9DXfVkvs6tIjPbSxdPL83QDJZWVfvP/p/BkZ/097kHteMVP59e/OCvLnuLZl+
HBm9f+jP9qa2fqOnBhHUWzRQ9ndOPO83gdaKN4fyFAzIZV35c2BEcxP8g/dvmpuIvJZlCPHzPxYX
Wx+XcG3jnrWX1qrjMemyP8yP6HmGtZ794NSTihauHWCltxRHMy38vN1HFXKW3nyNjQEfVeW6AyBz
7d2xRW4PZCb0e6eyqj1eEtNcf3cZb35+twibBu4Pz72m5cSDzaRM2vR57Q+L/ki+sEhsLY+qF2Vx
7aEzuNazZJTFDEiAkOmKe6SphruNah8dKu4lo+ybdYYexP+q89y6bSyhq3pbUkaoT3NpBFdA3MFK
uswdnrMQ/HRNDggYArQGht6kIibXChOQbgwYS62hD0PCHts1AQ2GG4uyENJ14SJ3fQynPlgW/yyG
qi7SCmZ/k8LqUg0VAjY2j0woCArY/eLtWHsPDK9C4lu9QTs3syU7ivYS5FRdZTTgUpstRjfE1Ws2
Zead6ztsQfr37UgU4sTA7IHzY9f75OedWnZEyQ4kKVsZ6DbubV5R1S37nLz2n0Y/MPZ1NNenKoit
fdc5zVtkhvU1nJ1xI6nJraA4lYVsHtT7fsobp71quvYCmk1/Go3e2ERqZguW4hm7qlxnuszZoBkR
/WGsaOzaDLZv5rKPM6KmYEtHLPqCQ2SjZ3ZiOBt4zG4BXLMRVOHUbIeoZ0VT873ZBel1PXURSaLk
0a2aQVrBTieG+1o3GdS3MmxWI03/mcEjUJs7UyflXR/lzhr6ZHYj+hktOKIcKzmj2mjQkQcwohdK
yfU8V1t0PPau8lIU7yaFUB6CVx5lKfZpmuW7kto9WVu17NaUKHI7g9A+jI5fwiT1IBrNZoU2iAhn
ZFbD2qoCectVry60TOpdrFLzFFiOd0Lxr08or9Ng4+dm+rlsreahUOh6qoFkQMJ1DdRkTTSTbmKP
l05vqq+BCiXYtrba4rWkh2rTf06nnjzEqGgl4Xm9u5srxMarElnwS8Jtv3Lselyjs0VTyFDrzlT9
cMXur78QQ9NtQax4excH+RYCL4GzAylWc06Mb0iiGG7S2QbwEoXc0jWZyzvgGc20nitXfhZ8yRoW
GqNC7XVbAR/lxQ7icE2s+/S7XQX+uSJhgZYsr3i3dDHfUgHIZwaNMwkmmKeOdi/jelMMzhSu53bh
TDBgxFmpRNNouleZslHHVzQEeY1OqJHTgN554xsPYmywx7mkNR49qqQLrxQEToxcx2Ov5hoyjpWG
lwESoAvCE7h6bufPa7dfpH59uEsnW8QrAG3uG5RxargIAOPDPJT5pZd6FH7lXCVngZN45xQotG2o
IzxdoUZ6HDBO7fdIiqi+0YgNtyqH+71XSSGPSVs/euEwv6p+HsmgbNyjJ2muofdDQlmSynbFSjg8
9yFaxFWpJfyDLJhzi2ZKnYAJH/JhIl2jVl9yX3ndBozKGKNnhB91hTuVXrOFmGWVod4FL04PJ7uc
CtXaKwAU/bEIEKFv0OEg5YxR9hGkU0gqryiwr5vUHW4luxa0M3nYM3HPm/SaHn+JyVaHEBKLvjCQ
HdEc2KCtl1eS5eAiC4kCJ10lzZ6Y81Z3Uee0dJOYKZx9CqdLo1rsmWpxalJpFA+KCTENho6ILnPx
dEruUW9bL07PnjbvebCp9CPSAB/LxREKSMpCC9SRXlIOiJLeraOiSZK3OGgxlIJjpYZBeyhvmmhK
jc8kKWE/HRcnqu0splT1blANStp+O3fxrdZABU6MFIbnQIe4lRd/q9XidEUZtplBydWrYPHBmu+W
2HZxx4ZeH+/U0Nf3wikwz/rshG+x0tifij6L7hQZZtahqZvgxnXdkj3y1CakaKuw+VLgAoElZOWs
DvXi2qUFn7yElVdZKwEu+9zinKYHbJEzB9hfY/VKEBpdG+PiBhY9ESN4Vtv+G+s75lojHHaVks0X
aXgcAkfFfEn7wtnFkxMf64TWZTXgQmZtGI/x4kwm5sLif7jpWOd5yBM8eVhTEPmvujk01h7jcdR6
i9MZ7CF9CDXZiwG6wQuN6RC5EHVud9FqKd9/toOhw4sMsQSqRoeT7C21bUL5FjvY9wbtlmTPj84T
rlbC7uko3HjE0nPU7M2uFpu2JxLnejTKy9hn6Z9FehlM2se5XRw9RdCCFMYI0zkzNtrMy21ZuvHV
JAq1d9FF8IF5tK9zHnQSShYDuWCKsrZtMlqzcMJFinGFktY0vsSLAb1mWnjhClxDa8BGGNSF17/1
i2k9gaqxqYn02C/7ktd0MbdzlwpnTbgAnnf33f8+LVZ40NU9seLaqS8cvdjphRPim7eaWbmE9hmE
T2Gz9ZzdRGuLAHSst08ybtsctiXGfEhiePSnd78+DTy8+/G7j7999/SDkx2QCjFx2Zfvrv+Ojsdz
tKAA2MLxc4Uvhhv314bpAtY15X0y+oLwzIUl4Lg1tmOS+pxz804bWCRG136SY5ptw+LLtGAJ2g5A
AY59fi//nVtgOHH+xRFVxneCNbAXwAE6YtyzasEe6IqWd8NyxlO0YBGCd0IC+y5oCalu0bzR40le
mEJQHFmS1qLl4HCPvfJEgqqBq2nQBkpiaAPhGvrtkG+NosruhpDQsGKJD3MlQWLje6bYEo9Bz3CJ
Guua5o6Sj5c18/lzKIoQrAKP2GWEYUBssFxitBzciKmTyFz80JRrGx+d7BtO5OpVe1XJ6HM2vJNy
oZ+zwRTkABPY5CFyxCW1ohc1H/V7gppXEKbWvueqQTshkWo0ZkU3j0zSy8qaRUnsG+XUun5PZ2N7
UkOMWzLbelDS7r7jpX/LU0uqm8k9AOgUYPupj+mckesT5dUB3qU7Epbphz6vVpf9V5E6+h6ynYtD
R5Ej5y6RchogNK12j9RXXcg0PjN6YYzF0p5hXtfjE4yU6g5zvfpS+TreFxK3+wpGJ/Erlr9kcagq
31dNjf7fCDLTwfcy88qoVNjto6y0bmxyd7KTLsnXDDpVfvNyOI1r+ibmkcl6amLM641V43R0P0eM
QE57IfVko3P/T1n331GtMBB1fglYufp9+F/n38forfi+sPvzY38Wdpbp/GaaLsoVJHhSuib125+6
FdQoaAEdpoP/qvv+f2mn+BADSY/yBqWU851jxrF+w0/K/tHhMTVtWl3/RLciPpR2wFo4PE8lMhkL
0Ir7obQDvpbOQ5DHl7XdRdOLW7ho+XIXMyYKKM/IiTwFFhFPh8gpmsw4Fjbs2ZpiRiF5HUhukUaD
Vd9BkrU2zBI6ezz188WYk87C6F0Ry8fIZq4OeRvIhLFxkg6Te2/QUtWMHPqOSUTzNYWAB0Foglgu
tsk8x6F3bUZGq4jJ63rLAZPSAta9B13vEwU39K35nDJRjCb62wZiiZoCKM9OkV5y17QyVnYPFn3G
gAbdfgwvJXb4Ut+HRB4UA34V7QD7tzJ6N/BAcrrlDw2UJmurYwYv9E4r1QLYysteY4htTLK7LiL4
5t2WAuANd0O9U1U53Qg7zXGyTkPMR+VkzF9KfDrR+T8P4H/nAcTIrJFZ/fu+ymXRRc1PjKM/PvWv
xor+DQGtDRiE8JH33sp/PX8erm1XaUZ9WvKkv0vK/tVa4aG16XrQzWUc4NlLkuifujGbL/Ro3eBx
YxJKbfKPtLnOh+fPsnjD4lbDUUerRtG//LFpTRDx0BUR/knBm0Nv4tiw7sywms+6j8pdUcW6RcCh
zNfGUP6DCr36OGW5fzLIvj41bMDXKlXWZWHKfJ+4C9i1t1K4DxTMD5r7GmA0RLptYbbe2gKvAFvU
6H6P6WtejjA3n4g3brdlpqM1LxsfT4wbjpvcVv2mrpiik+NRD/s2M+YDGwF53+Xd+EfX8G38P8Hv
SELTKSjy7+cDH1rFXAH6w0wkuAxcU0juP16BmGqJTlFZHqn1xhuMY96eogEPbtsu58Xf/d0t8hfH
+9Apfj8eazFrKiJsZX2ELNsQOUci68vjYNTOagzS18UKg8aAa/DrIy2W++8GEsuRlMMCjpCbwBik
3D+e2YyXYGZ7Tbo4roYNBlly1CZC4zXhJPe9nbr7KYz9u18f9C9Ob1FC0rDjZoIlvfz77xyQsWkD
jqH8O3aSDcnKWDgdDV5JselGUU9/M3j4q6Ohr2ToYZHtQ5Lvj0cLPI0pOoth0JqDSM55nc27UeIh
vO5S7+HXZ2Yt76IP1xOJJwdRDgm/y5vvh1MbkyANs8SMjlU4pviuQpppkICzYqNrC0/gFI7XHf20
y6FJ+gPRum25jRoQlb/+O34+50XfySTLpCWL7vTDz5pajZqyjpKt6hJmC+y0m40MfP/BkyUcnF8f
7Od7SMB0YK+s8Zq7jHh+POeaTpXT1jImjW+ebwtdMxM3eILJlEvC49REeKhU7iX6b477VyeppIV1
W0p60uaHdSkJ4iEKZBkf86EiPLzn10QuNgwIZLr4nx3LZViGxW5pZPPzAtP4cCw3Mga84F50jGio
wagBU7wqzXq6CKbBefz19Vy+67t76P1YwoKQ5uplUGR9+PHirKVJQPFECAYz3U3Bdv2URk5vbX59
nI996eWc2Nvhd2aR4Xa1f/zdOpk2tSzG6OibRFRQTlDQY5fPsUT1zoIQjjJ4FZAKEBsyUPa3tDrC
P/YN/3Zl/XDvLOeKkZOFbiE1SvPjvUN3JIkq0fI39A1+CquvaPgBSD/7zpSdikDTT5LO9Dfr+fsl
/HCJbZYgRlkat8lPSug+kJRXvoqOIQm1n+pYZiemXhNJN3m4rxG0MssyipF8z2kM1NpnVNgfB5mP
X/E5gxYusSSfEj+HC7VYTnyyLk/+HBu3v/6F/urvFPwwKJnZHRDT9uHRSoTjD8BhjYPpKPk6EelS
r3vEFvxEqRwkfgp6IHAdDEUmdTEgFYK7v0z2ff/YJYV74bWefwSF51x5hmzIOunDIiaSyFP9/td/
68937TJcdkyS19mR/GTgMb2cTlw6REeGfVMC6BAIMM2Dpt3++jgfnnrumD/GyLQBNEvcx3djZNhc
FKOJIAQU860XzShBc1RRUJxdcf/rY31czt8PhojR5u0oGFYtI7Tv31STbkTjjjHLOSqjTaD9fmMS
9bQGwJZg3EQdX47DdGEhTHwGmRzs6Sm0f3NhLVMsT+KPtytwHmL1oEzyQ2Mt+PHPSOvSsHky/IPq
EEcC07VZTFtvdMpjAHz6FpeQ+SpCP1pHUUeC6lSGccA/JzVZ6ZkpkHaRSOGRAHeDX9LuSA2Iy3pd
pS2pvHaSzec0bCABRJV9N6eO/62HVPakp5S4srQecdtXtVxsnQn+YS0u+tpkwcWKad8JdPD3DO7N
Qwtd7TIkPLPbmITGPQD/mG+nwHe6VUrHl5G12b6k/mS+zgbbODxd0CaRYfoEMhiiPOVZhbk1BxVw
mBvLbZhVIIxaOape9ggFKb1glW33JSQX9w2xh/M4QAqoVuMSG7cGBe1+S/vWBWrdgl7bNjoOz4HD
k025GGysuo9eu5DFu2gC8Y3RjrbRw7JtpB9ialgkkRd0OwK/3f3gmmyGcjU2X5FVEREQV+pZVygJ
EbvE3G88/UGyI/aEw5dlbdxqu2HtNJtOPc9g3DZj4gVntXy2odMEG1M4RNFEQzOsFO6hB69wpjPv
mfSpqqbh+v3y+nJoSRYIzdsSSXVyQgubhkefODXnZBNIfU7IMO221RwCLKYeZ7XqrOmibmdWKBSI
BiFGCXdkYY6WuX7Pc+kikl6IBNERoS+mGT64Y+R+6mozNeDHmPnNEmG7GH75niGMwjNBuQG6UxW9
4gsZ8pVf11Ow9+YlwgejoLgHueg8EiBQ26i1ubaZY0evYFpsAOiF+0KfF7EwD01KuG+UzbdioNO8
bpN6vDH7aryOQAKHCBit6EsqW5YmsGZP1mQi8nSW+zAjH/akO9ROS2BXS4jOaLGBQR9GtEefci+p
rJ3PwTCRAONTesGpafr5NhMGk9slcHqDJg+/cswJMIaJSUdaN9xgW9wT5Us4BCbDTs3dKxIXbrgP
7uLQhVQMEN2MB4kZf6FzEnoVGGl8SnS69eAAgTJ0x+vCSKsd+dvWIRjmBWgPnJn8ifo2wPx3NHWd
XzC9dNfQGKKNtBvzbDn5fOoqUx6w5PgPQau2hbsANmWenCeOtiboVV1ns9on0Yx/cCGIm1HsPEP1
GValm0GaQLmKc5n4L2Oc6frb9trCILjzRkh1ZAWnyZqraj95UX8dIXo8xZa3C0NICbAuihMDc8ad
BijIJBuWdANOK010vQ6TJCWvuO0Qd7vMnYX7XDP0PQPxvK5RBq9w3I2bftIuCXs2np8qepS+RGjd
lPZFConV7BKCCFpwPImXmSgyLSSPsynx1wHeibzwrgmnVyJ3X0graLaxkTmbSQIUsGn6EhKgP1cL
Jg8HYYlYeNS81dASfyFU7jQDdMYcFF2FkiiXxJUPfe9fFLkKPre4LrchTqFTmGYswO6yR8rs6UpG
jnOGxljdWlHanIweYvY8y8tEVUvonJsRdu8lyyISNL8DjSgPk1UQj55jVUIDGjjxySrcwlr5RqAu
O4H1h74qWlQGLvb8KJBoE5q5BK61ve1dIJeprtkoueFmkMvkWpnpIx2g4JGZwXA/FYL9Q9GUmtik
nkQIspKcJeRY7WCT6a9xRiLumMrxyLQGw4DPLvpcB+YdAvThTg3TtHXmrtsu7x8BA6Lsw3VUVhkq
OLryiicN9j8TbGT+CYHv9cReJNFMi5NcNmucBRFLEUp3Iph5I6jAU4cypvTB5ZgQezXlO5xGNJuH
nplKXdrZNWkQTyqdq43FpPvKrWZNjjoQX4IMCTaId4gKQCyUAP7zOBE3JpHUO2wlAQkTwXDhdOOm
JTDqFA8dbC1bD94XJx4bfyVywsDXPevkMffq8IS/H5KpPZDqPfcZN2bM3oESITVu06lW22yqP2M9
EOjAUUh3bq6/te4IJUPizniwM6E+jcPszXtTRAYOswFcSdGxH8vH6lDOs3c1GpW8rVNGxU5RlGuj
rdSBCto7eKOFoLmEhP97SdTttqRteKpaB+2qa549vx7gxXnWJYOcnC3MklynUu829Sv4++ShOhT/
SGFpU9TWgxEZdB9IiSPCVEFlFZBueAmnLfjf3n0bwVPdKsi9x7HKm40uKnujJbcAJA24rH4g9oMy
0p3EYg+2LHIfEyjEN0HbOGBOrfjox5V95gpGG4fEtqr3rX0vBDe2l58l7YO1n3n2TVCl4sB4zbn0
AsC6dTkLEgMra5Ppodin5lzuCPTUL90Sws1CU637hin7WkMgQ/rqC01GQk5kRT4wmw0IeXjKTZIH
O1MX1+bss+33MP6tysaI8+2UGIULbrnHsZTk6lkkkiZOUQUXcBp0QZLQkjyBiPT3lnL8EhdId9sS
3EmuSOmhaUFQwjvd9QbSRIpeXFGx40bGiksBYBWn1Jpanq4W30OcpTelFO21xvx2cKom9AhU0Ids
nOvjoHMkzJavL4pq9M8kZug9KRbZa5IzvtwmiKc/uRCEdlLGyTdPZBGAPIUmApwpvaQ4rZ+WyAIC
JMZtXRXM7zwxE/7X+HP/Ak4vhsZrNMYxQPma8HI123UV5mJDzEl3YflThNcHOYzoom2S2W8DCYn4
h0sfao/nNHhKgiUXoitelZX3p3mMGTd6vAOZgMz7ScBpYfLd3lhm37zGdcKaXaW8NVgE6iRo172r
qkQ8tkQDKdTAyEndlenmY/gtNCD5tlGTEnzjtjllUmt8q2SYo7Yt7atoEN2jgSPt1a0jjTbZI0t+
QUaTA2/OmsmTgPmksjUdkfxgoNk/IXjwgm0m+09TC0/DTLJqY+ge0HVcLdKBIbHW7KJQHNmTIpmC
EAAHYw9YpHRECO6248HNY/PsDlEKuGbgncEseSI4p+skMVFJEXYrK67Gg+UvaKIayPWmde2C5Wya
g3vtxPa0HoUNaQkJt4nRnl1SAlOc1aeZjQeYcOYOlj+/Gy+FPVLm9kR+UPdWUhst48l0kxsZV6HW
0RefaKZ06SiZ51CVdr5SyE8O0nT8p0nYzothl8Y3G+3VJTHGwYPI53htFXzt6I7eo5VH/YqAjRo7
ihuxnTTBEzbRIxtjf9v6EoR1Ut1J5ylANLGaZpZXkui4qbInU+TmytTGnerHZBWrHEyhIr6RiT+m
BfgewG+y1bgYBpQKwU/mRBBqamywG8icvTF6TVI7zNcGdTL06rbgVRkccCzZu04Ov7fgiPfU8qRs
MrXbJaDMMMbJk91kYm1FGCoy0e104AVr0CrGRvnczmY8WheTyPbdbEG94otDkjb2xL4m2AamFC9k
NN5X0g7XNobfM8L7b4D1HAymWb6SfW+fIhq724Zu1ikidfzgmbQH7LGfeJ7rbl+GrfmatLi8qPF5
67AROsHHdreNF1W7bGhhLLVjfJlY4z6R5O04bLjWFNUSTMB4PaALXIXuKA+irsI1YceEJFflJu00
FBu2gjej1ZDal8a47tvm97Ym9KjE1be3ZLQA370v9WRku3oq5UVb0juYmTzCKr8FfPYSSXdX+OHE
PsW7Aol9IkT1ecjm6y7xT+BPHsvaP7Pk0jAC2nLBCOhbXAVPlufdKTvfl+ym13mcvnhmBKUgoUmp
Wu/VEmazJsUEioBhiccijeqtWdivo2exsTICFvnQPqayJjTZNndxVyIBUgP8HvmW9V65srFJBLCE
qQiCoes+zc78NvbRUcYdqi+VkgYKSTT4ZAIBmCGt6AQsKMPnaZogMWGjs+ZtX0WfR+T6B7Cxl6J6
NHXfocyrvG3YRPegFUOCn71kXVd999mwa70dGUgdemqYyw6x/wFZz/KYT+ZJOJH6LBs3Z6JbSb1p
wqE+RpWkPYqngXJCeeFIPIzFFhqRkAv6Rs5YcoVR78JsvIMf632FoDUZJ6PEzoEYw2u0ubd7e3Au
kJ80hFsSVDPepHa9fJ9dJfELjhs50LhArIlUueWOVkOC/oKuphu3KzNOrR3xT+DFEvZDB+V0yrgi
fUxFm8Yo4mplYPlEizVQciZetK4723/WQeJ/a3zJA8hRGTEIREg1WxEKqY2tC8qigNu+2xQsL/SZ
lpnGVHT+cxdQIPgGUUyYvAUg73m8qnjHPenKn87YxamSI2Vs26mS5lVsiKjfthglbrNOsSwNeNpw
xi3ViRWR0BzP9nAdy8m6NDEV76ygTk5hMvjPQWbQ5A5cZd1ZjWi3UtRUIkggzNeiGKQ4t2G/lLxe
S4ZRiDH2U4UfeKNTQ5r7Esvgkb09X23I3IBBT4GOPgKNq7JIEDMJhPgiiYLbRDXbPwLGyhtREwwB
peyYl+gNiLUBgpk0vEgbh1TwUNAUgD5y1p2iR7BMat6P15eusZ2QbhG96DCzSVKAd8rNPr//J57O
7DtTUvYXKvb2oAbmg03i4Qsp5tRgY23TJdAOdtCZbY9BscmsZybMxku4mABJBPahttq9N4rLdGSM
MpKh2CX0jVN8B+YqikJvb5A0c8rCITlJsgP3knTFT0XUcgJY4DO0huOMLLYbb7CMWJ+zzuRXz/G9
Hf1hrI+1yMebZGS/OxtLQFvSkU9WTqQ0jybn5Wb0wktB2Vf1YVmsxRRXe7Zq1PZdlypcNok/YF6Z
6YrQvGQx6FDW+yasGdCzojomvpll3P/mbFx6BbHfNP9IA0xiOooaY3ldN3DkUq+lJQMNIVzlwVzs
2mQY3MsUV+SVQJF1UcRkKjezoHnlz8np/b4jMpy0yJhfwJkhxGOinm/DtlmMsqOx/H0hLEUD9QZN
Ecqs27RbrknaMWUDd3rLbzVeFarnstGkXLsW0YyY3vI9IPF223T5fFaTDzovxf1RFIRqSsbr59Zd
HNVev3xhGsv7wPaMrRf2RHqmCOxaRZDjmCvzc2byESRA9VHly78tWq4Wsn1uWBKYpnPPF21RWHpi
U5FS9TnEExxvkjbx9lHDfR8abK8tRZ8VfjoFvwWy8dtsuTSVSGbbOzNfGo+EOtJKzB1w93b/2Npw
XjyLxKaebM4XALnjDYFYPDqgg/kxnY7Z5ND6J7+0ipdENagyq9Fw8PX178SC1LfuKA44wxyNdgfd
EMLxWiMe2nt5ZF9St9SfWm+5vBkBrSfce/O5bwr7bkgWfsTywOKADr9mc1a+VLjqYS10TX9K28k/
trRcoSITffaCRY58OjpybcXnvDpKLlh8XzvRkNFmRZQebfmW45EB2ejrfdPX/sls+XXa1udhH3kC
/W7y6FjkOIHrvt0GhZzODi3wcwlz4LkeEJOvZzlbF2QgWte5I/2TSB3+8pbKR2xylsO96QiaH4xF
9UYsd8FQ0poTpaClIFyC4xKNunY1eB13iZrN18CMSyhz2igQaZU800Ut/E1BdYoEl/XRc7lS4PiN
h5mC4JvyS07Ya5d7sDZJo1OCKDhUnuAKNAj8g6GWGGCtKPuIaOx/15I6GQOoNX6Gfzx+GXvNFKph
Q17TSi0DELs5+i+bqK5Lq+nzq3Bou4cIf/3Xsnf9b1ExIt8XYToRjsibyQVSvZuEmvD159wBvVf5
z7EUhGM1NazDjSpocG/SMiqmP9rP/zGQ/I2BxAYJ9kuhw/mlaV7ewo5dWNv8IDb645N/ih2k9xvi
B6Z2vBccRtsec4Q/xUbqncELuZ5BIm484eAg+xd4zP5tGanCI4NY9g7X+S+xA2FP9mJqYzftQCtZ
1Ev/AFL/cbqgOQIjPgcXCwf7aSbmOZMk394oD0CevoWkB+8NXfiL5HP4hxPF5Ug2siv6+pIJ/CLj
+n60kALWdGluciQboV9mluhyCjDvftj9zYz/r86JY9ARgPzPUHH599+N2xEy+8zvaHeB0OhYX8zr
pselIKv56dfjkr840DJOc5GrSE7ro1CkV6nlFYDODxMRgUmafIPh9S3m//8nhxHM84FieD/9Rq0M
kSyIsSQ7bvC2ngZHukgY1skY/Q8uHfcqWhr4z2gk3udz31+6EndaEXJGPU20y5GGJ60mm1jZPP6b
k/p/7J3JbuXIdkV/xfCcBfbNwJPb6171XSo1IZQdyWAfZJBBfr0XlX52plRWouCp8YCHArIqedlE
d87eay9N3V9bPHwO6HgAw/GeFrPW0l775UrBQI0aNX9zSEc2Hr6abqdEP1rG9NgMLIkfP8GlX/Tu
YtCmUEOwO6cH+/vFOLfUjM26OZAaz0TdlfIg2OquaiN7oRdCecBFd2JNCNk+vvDffSG+CzZrUSXQ
tX/z0fuyVjZ8lOZARGB9p9DvUDAx8kdD8E8fX+ptP/L1gXo0CYF3kzkRvGndzUqoKSOm6WAocC+U
Gactpqj47uOr/O0N/XKVxfT6y2sLOZAPhgKJAc7VY63Xj0MJue1VA/h/u9KbRzei44BiwJXSQk0b
X4uXmX7E+s/D613TkzQ91Bw+WgffB3/7TjCjRsgN5Lgeeh9wjmd09YozPB0yx31qOQYdDIfjKO01
e+exz1sjGj7+4V5fJUC/f6FkkYQhH2cQubb9VsACTtkLS4BYh2aw601jDmQxTE2vr2cXZgtZPvXG
iqSFS8rzDqbUNXBm8pqc1q2OQ+tReBpJVd6GmswgWVfj1yAluDcQxOctwqSdCvIfdDacM5hSw0UT
UKamcor2047qdlWTn7FDnF9uCS+316APvUNAcsfNJCP7E1CM+syLRfw8lMSujqX2DnGAkLOe2LXB
2AjpBWg/WXcT4nhoHpqQyZbE3L5Pq63Ki2rb03a76w3hHmE3jF/bmIXG6n1+u29xFeHWJ8rjg1in
QZjW8IoLvIs5doqs4/cYduS+lDE3nVMq3dV4b8EXzPWGHo4HgtqJY9w5qJv0qnV6ykYxeb+tGest
XvyQI1ljrEuTu5tL5k7aIlDE+srGFMX8lkLB28JxhhZEAPwOTEtNQRIb9dEtCccV5AafqIciaCqJ
+QwjGqh4yuxPSTp4J51Y4jkJ6+LRH/MM6ThO4dYv7U8x996sgtFqPjelC8LJp+lSrKjRRT1aeuBZ
/wW6MgA/P3YjTWb20+UNW/L+OebRnFLRNle+Ej9Mi3eqhG9/QhL4Q3djfNf7c31GSAa/vltAUIUN
KkoSosvnG6HkvxaZr28Fzc8zFpV+Tcc42w9J4azYicDpKGxVsX9F3rACMpJdJhSrOcAn1Q98MNYl
XSIeoiq8amMbYxhCUGLkFfBSjiS2wbfyeWSk0XCbKuWY7VJzKtsmuQ9nm415EmT5czSz+S7bkRI5
0W4gvsGzzOt6ln6xzyoc0xeWGppo46fx8JTGDUw32xrgb9HUBRXmk4N+bnBc+xQalXevydv4gQGo
PnKPMIx6Jm9KJ+3BpUDwWDO47x3q62LtSZoka+mCisA/lg71TukyOpe6cVZRZPMK+ljDT9FoGeqV
keQGRUM/euxaybBzOd5SjGaVnYkS2/eMe7XygMelj31lJMNehZV4iUb8FezDhws/qC1iDSO6Ax34
v9tRRsMTaLp87zWqL3bIGe1sJxrHm7ezCHMA/3gCIYjr3PoyR6is7Zmx5RrxZG2K0eseBgRyn8FO
eadgAlJQ6pofK5UBEQWnATbVkRaQlfMmvDTJn9vEro44R6stfDd7Tc3uB+ay6BxHlXPkh1BUSspp
Y0wdKctp6aeXCfZOsMVFtBcGb0g5rL4UD4t1GpII6yE2uBODpGWWNjr9XgHpOVS5TzXOTymDuZZ6
aroJ+zApicA+FB/CTHPiiJOEStRC9DR6ExN/sY9k8r1XMtiknb6jB3no6wFBwpQdy8q3twou3onV
OLhJFYPSqvhZBKMPF0Mvo22SM87hmcIaaoL8U8ip/mRGekc/Z8Gk66Zfl2MOWxs4VrZy+oKPmlkR
jHTRTJtKiejKYV+7aw1Gfa7w9w7oLFZOJ6btLJndKNUOe2tZ+huX+7ZL8ZJ1RngVgm0gMK0Lb5wB
7F8NcOpeYOs9kizK1ZhQn1UUU2kupnozVNy+18GFX5XUIq/6So1fO0NSg0s65pzUzcMby5cE0Znk
pHpMlFIyf/ipEdzMGadJG73BBtIW+A3PUeFNXOfy3BoVM9nrZo9+RktPq1TkagomMVvVG3/k0rKG
JZB1ZCFAeRy/pl5FjEBRkaLamXzBKOllVlw5TV/v0tEJeQllc9W1y9a+tiHkgKRgJm9TXK2l5a7z
gKeTxRFiEljdKDSZdRFIfO7z0PpujsxWw/KNeOZsXeZxn10KTye7Aa0scxybmZVh9N6lSLxdR8to
PdQSJymo/T12Rb0eZr9+yDRPaCYiiM5MIIH2deNa8Ybx48EfOiSsBvdDk8ScoEnOiWdVQqJh7jES
Zo8xYtDnA7LSAbPRzqEbvEqg5lw6sW1+iSzVnwiQZ0tcq6sw74pD58MrEsAd92WUGBe9zK4cJIVP
hhDdFTC3/iIW86fMdMZPYT6Fm5BcBPi1lneYkVhtQdmUV40h4+si/wwus9xkTvqjTmLwoH32wHh+
lINJuyKsKUwmJT0qqJ9X7tTRjQE5uodi+IU8ArQGAYse6hj3zMhS5C8gPo6yYsYxy9DiyG9RjYOt
NzU/J1nf7ZrdzDvYcfyjLeTrgBwNt8JXWWh1KEGxyn2VRivbSpsRLUgkaMwUBZOZ4JzZ8okIEGVo
xPNFJmrSqGiCRTAmS4n4ocVbUTROVq6chKocBWOyEFZNaT90pV0ex9ZBhEhWVLOuQ7WkWHdqo6xy
sotN3Oo68E/TaFNlZPEpJPNfSeDRbWuPaBaoBabG3s2GMj1iX3NwYlEfGcKjO1BeWuHTdHD5cRyQ
CthLJIMf3STScBVCk/zeeH5CLTkJznCKNBYdkwi8Iv5BEgo6zbw+hcC7snUv+/4aHwsmN0BoEY7w
MBHbvkkluCZHWQPOEKt7DnMz79fUc+5G4eiCBrgPw4/9vZutmmAajlVByiil1y9uqJAJQEoyJuz/
LomHO5uwkA0Tx3CDIdlYJC0GigBgTyvDtac949R2VrVAiaMw8B3sVvVbkFIvoKhIdSNjcGub1Hfx
klGmpZRHtC+xkSudSHNTuTbASpQP8yXDNfmaYBRQq9zqjFURUBkWhWGcZdozw12QlMxvrs/07Sbs
TjiwQXEY3ajwNg03fMjVCDs0nLw/KRudd5v8ZUOMON6D4WtSunhzXGp0hloM2cQhLUv3SNhm+aN2
oBKsxn7EeLNILPSWbFweWyqs/nIxZ6+sPG2uGottVSbLFxau6hjaxI1PNkedLmsApRST8k6unUXn
lRTyPPeJ4cIpDBynJyqdyFHGoKM5KW3BIcZ3jmu6L1CMgXBG/N8eGHRwM8UW02086eLRzDLx/DoH
VpUZhetxzsnW+Hhn/pqa/tvGHEMJpRh00CReL/GDvx94unlOgFKaxYGWDnOvPWIxThTthlCyZ+rZ
Zl9ODjQ5ND7ssfJIQvaV9FR6pyTO2or+dG5+KyDmsEK5NADnQcGI2sPbczOwSeYDfo8srUeybE4y
Z30ZAyw5hbqNJ5b8j5/Au4M6H4PJSR3J8qLKfas/7Sj/l8nYFDTT2JBWMWi8V35SVaX1yYBedPbx
9ay/+/pM8sxDDD2OAw369ydeSTZ7rp8XTK5U1FfMmDV50+gkN4IPC5kyKEa0bVe+F47Xr0swwlho
Oin43l1qIfWLc2BT9dwOe92xx/n49707Z4NwIfnc47FgH8EE8PvP60mY8BuMZ4eI8/beA5pxQpL1
pzH4rmLBVShU2KCrCakN3g5BlakBEF2dHXyXnesr5rbCcLdubWLSV/6CNZ0EO3eq38PTxzdoLw/4
90+e/QF+7RCnAVaot2dRJOruIIsxPWD8TWJw8HV0bhC8/Fwq9qX0j73pKjLgr6J9fcyjqaWH7o00
CwfiXPq6SuGEJBJnbUtf29kmfcNeDq/8gc1vdC7qqvsGKJVGqBF3nBpff/3/16v/VK/GF8LQ/d+N
eRfZ1zRLXqrfStU//6N/+fKIP7Xw1f0P8+i/S9WR+ZeL0h0zKsUz6ts+3op/larDvywmJTtCgoWu
5NW+8V++PErV+FcXBTenTAZN4P2TUvVrXOov3yWVLctxXIT/eKhwir31btHhIhGn6GBeQjcBHj2g
3NQH6XFKp0VWwd2s06msz0VuGSP7TXz7tEBTuuwdvJKXIEP2ZW0mUyx7E49c9UliqyXt4JTYi4w3
iivGFto1WF2/POnrn7/xAz8dciV+cMijNZk4kN28WVDDTiGjJD/z5CSmvrXSylh77JHOpyEwL0dj
4lj68QVZCX4fxIubBpMSiwR1/cUt9GadMLKC8E6C3E5UJc9pWhpiXQws9XvhuklrEmhvtAdLms3n
aISeodfKHQL3EPlMPDsvSa36DL8Ip/l5CHgqlR8vHOoekD00R2DJNa7D6yUc576wiZLcuwvTXnQW
zDUKKizZVh5LuOdwkgBSagUfHdoKz9rwB32L6pJDF2iAl75qIGGLNuRSEbWAZCuDeNnxezEd6BEr
c7j2eSPsbPtOqV0M7AElcWbfS8vhIxgd5nrpsPZOLtjL7dw31qUEmJ6tgyQj6B2dO0E9VFRQDKRu
ITfkNNn3FuwhJLtBx711UrSfjXTS14k/8jO0nYV6C+8APvswQkn30XCkVyR48ItwCzpnrLKpfpCt
l84ZJ14berpIre4E9jWwL+ccneMOhYjfPNkkzKfHXsL2DxKkB9SyAm+4nWVl3xtOYetPtCqRsjt2
z5PLOgx1q4kzU30mm5Dt3SAXAnrsG1y6aAb+tFGoXrfAVNhQ6bk1SQwzhUiv0RNSzqtlhXzcJSwJ
1nleeS8oy+NHNXHgGBRauxXYIE4zbebfpFR4EG11LQ8JQTVvwXdpdT2lI2vtwZ1p+G9/gue9bOm3
ZqjBx432+na+m2aC09YDzD/rREggyPh5eSXB8nCiNoNuCPEBTHkLgnGTFT1RMvMwjBcpQvIbIzRJ
oKE6hcwxQTWJXxC8ybZD2lQAr6K6sZJ+MAabGkMmPO4gAfDVWuCsRz3d+73dE/UWcTAqReyC1/FU
/ZKI3ruYpsR/NIbAuhyHpriGzJK82FQmDpSv3HCd2VXwUiX5AL4TpdjOmvlk05Hm+oBYKFynYtlQ
ExGJPtHWvqe3cFKiRwOxc39jY7yBzjEEfDaDDHi8Y1b68gq5l+fsCDIziCMrVevgepzcMJ0djuz4
4L9SLuXdZQ6bhB+TmCAR8o+l+IGRRt9mC19Q+IRoreuEb6Sj/w98fckkgGDN6yE7DEywAdoImz5p
gtQwF04mT4bBhaqAQZk39cLdhwndPaHQ17dsHxkIBhEx+pDZje3vcxCcJ89eIhNiTUZwMggKhiK2
NXmaXntQSwgiIFPFo4fszlWoUIE/hJVMXU5rwXMJIod2N1rB+kTP3Zb3MAEM49FQMMfOe8Ja5PVE
wl4M7Mlh+p3JLYseMhBB+W0My+OgS1ISqEQ6ztmM7AKA/1TyLDnQ8Sy1ucRHRK9BDvSg5CEuQgCQ
LrNKemxaPMo/yf25NnhxtRExjv1hGRS9dPlb9GuiA9mT9n2mDMDUdJ9S/0kXobKvRBwxUYQEHixM
mtFCY7+kYISL+AanQSL0IYgTKZ6lJccEyahK+m8OOZP5J8kMYaVrHcNSuqoJVSaGTSdGHG2DIjHg
gL1mSJh8TkdcJLzzvpDWpUC8qD+FKm7z70AZbJsC0ASgC+jwYNtXJevPTGiSEol/Flc2+qIV4CjT
PEtthwM6QeIU140sMZ8zPXfIg5LwssLQ+OQNCuT7bN0FQ6JhnZW1epjqySAFnKwMPoxu7agkPXOK
KN5QFc8QhmXDuLIca/I2aVB6B8ou/nheuwJ1CDVszjY7l9N3BfWqmfAmFIiGmyY0Hzv0tWunNJ+J
aEBsge1iRSpav8rge4UHK7eTL0UXB9914sQrRAnVVV/45/i12olsbKlv/DpInj1nqLYli9SGbZ9z
S9OterbctARMbVLrCeYSdRSSmusoQXgcNDmHRRsw3UXWJMWDLbpgBUuzR9XUc/4eNDQXmaAHLMfm
aijm8tyjvLBVY1DcMK03zyJS6d3gFtdjYGqxl23n7tqp1Sjs6mo/oCe8Szq/eBhLt0t2kpBmCGTs
Coq8nVEzRvkOYSeGp3bEElkElE6ywanvWXSap8qD974Rc1cRiWTWn1IfSZ/F0kORxfdUtWRO6MvG
1w5Su6HcJGTX/sgkeqFCue7BnkWyGwvbvvSSLnA3KRLaaaUntgObRWhGNbSs92HRTkuXy6nPgpS8
68SzbkRcN3tTp2ojuccnkUtKP2hn/LOK4/CwncpAXba9G99B4vP3RjfnOxjQ/toQxhzupsn3Lw0k
aCcm7OlgVtWE0d6Kzmb0WbhbpFzD9FbrVk3ikFadfz9kw/zNNAtxwiQ4n2Qlo2Lz8Q7lzTmW/QkM
Ff73eqh0OOz9foxq69IBmIOMRvcNtYxqqamO8EyAzFGPFeZQn3CIyMPHV31zeHu9qkcike2z08UQ
u+yafmlfuvGcBunoRUcgd81naGdMDE1vs8f4+DpvzrCv11kMvmyXbWdRPfx+HUynvuqiJD66FKmZ
U03JnL0Evng6Zur55xdbWr48TgtlyFsPPhkCnZGwCTyGBZ2LuiZK51Uf8IrP/fhSb4oB3BeH8pDn
hvEVxfXbRnqLq6YxUBQeHdSel5Vi6+2NET4C3BWnLqDs9Y+vh70WXoOFGdjFCfv7c4SMy7AtSg9L
AfkbP5cgHIOsGER6sBvpsonH+/E13xy9l3vE1YvVFgYIL+/tZn0qE7cHwO8eCXlidxUYi1KQCZUV
uNKL5MtF3+KsjXLgn00Kyvoff6R04Tyes4nn1wZs8PtN15XbmrrI/aNSmTyMo+GAISSZ5ePbfD8U
uEpgeZjC6X6/8xUXsT1WMSiGIxp2sMREge2DcPqH1ZLlYXocKLETL7qLd711v8c74Rncy6vywid3
A/Ur2sqP7+VvPksPmgx+bE47HDffPLG8pTWL9s072rHM9khu+SiGaaQhjqTDuuwbTcbPx5d8P38x
pzOHcVuEm3PZ318Sxol4GgvfPRKF7D9ZuAnojS6hR6qgQFWhNLeRa898Ih9f9/3MAlAcyYzF3Ub2
uxERUWvH4uTZx1wBx46BSJ56H8HMLAiO+vhSf3OLfBxIm9iDo155O1kGMDq5VGkftUzJrlpSo+Yl
dKlwl+rzcoLTy1fz8UX/7v5Al4QI2zzkGG9lYoOJCjaFeHwsfGQsVYlkoTDDdM9B548j/bWK9ltF
YYGik3vsuq8k53cjbel5mswntEq7KCQxo/RQjOJrvMXBKMHrod2h1sw2WY/s62i8Td0lwQw63tG/
cjlc1HQLE7v7ZhHny65zrmi+h7nfFH94LO+/cKBgTrDopVAwWW+lZlXmjdkEPRk/OjVTyDhZ83mR
DXck91DNw1LItv7jN/EWMc3YRWTIqFpKkejc3tYBk4J6ScwaRxyYwV5Xhw7nh17rnvBriyUTYfby
vYvMumxV0X4eBo/AMieL9G3b2W2xbxNFGBu7pGzfk0me/uNRTzUa5SQ6NYdZ8rWO+ctijmc9RT3N
qC/nkE236YlnK6FT3hVkNq1ofv2pjPPu20RUuIwGSjl8ou/ALy02NDb903xEo0t4gSloiUxtxWeq
l/bGx4//7y5G3Wgh1EVMNW+/TaQUkZm00XTUCX1tUeXRuUk8BykYZsNx8eOLvVsMuLMQmA1ovGXF
ewUy/PIoy9ywmi42p6Mfexwsf4bgMRA5JX58IXvpl/w25JDDIZZkReDmYO8tv+SXKxFdkmm/CUZ2
EDLtrk3OcIQehV2fP8QYnbpTIwYqIa9hfemY0nUrmsCR1JKXZRD3420KrxHL28hhiWbf3HyeCTQ4
mIZPKYuql7Mzi6X6MZJMMu9H2iXXPUlOdflPJ2IfOhgwd2AlUCrebYWyCo91gO3maM/0j18D/0pa
5vvEnKLtxw/t3eDnUnwDxGnSzA/edUT6xLT7QafyKE3i7EJbcP9tjfmJaK36hE/yj/XDN3sgav6Q
7W2GPk0ABMhv31I1l47VSs89+q12vxPjORwJF44eXwsiftBR1WnnAjeY1vYfZjr77ScC/422B6ga
rrz0IJc85l8/EbdAYIDOBXc6eL9y3pgClHe3JxJYETs+6jj8QoBN7m6GmmbvJdlVjECHNNOD3S+J
nK85k6YqqSLO+VKvaWWwHCwUdHViRviOJGERYq/4+6+DfjIq/qYx8w4ReiDaxHno1Dee6OjxL59X
AZweE2svreY44LzryOfssOGMmvy8LqZ5e8opHKGfaAcCBcOEFvAFOc253GCHKm9Gqg2kpPUGnsvM
v64ny5j3dQBnmSp2Na/MoLXNc8rSZrXuAk9FOAQlWXo5LgykZs08buqpnTlAz9kR37S1dofCU/CG
rbSNqpVqMwIkV7VJet+LM4tFVf0zelI1VmF9A+ORUxQ3BOMl0s1SDCX9Lb0eJrI9twEusPrMrylR
ItmJ4vTgDzmnoqqd+dO5JXTxdfOJQYjKS1Qs+5q2YaylVeFNP6iW49/LsXxxcJ+kjkgNCw192+i5
TK9RCRX1eZ60Q3/TIb4pN8h5GN21VTb5bT0jJ9lI1Vvtjhakvs1NpMaJ79f5LSKA7hvQcUpgRJx5
83fHr5R7IVtrKUW9xhpqEzbVjlv3XshqoyjZIGymN2gL93zgaQ5UNBS1uQwzjt75zcTlqYNQuepn
gjf2YTnhTkc8yN8ImC1GkTUCnm+1UMadrjMu3S5pmBs8oCD5VmnhdLCSx8Hrb63MwNia87mk15xX
sXVYUzDivDeQ3A2DhI6yUf1grOemasj1tpnCvTnhC6owuKG6DMYsOHexuI9nKSF94Ci0hZyllgU1
rbBRHTmeBWfYFd1yqox0nLW8typPFvsw8/jAqhR59aWRSdaG130ANXu+vjnxKTWkPl24IwgqZzrF
FEJCsoimWv+I+jm+Jr8EWelrCc4rFD/GSbV17xKc9pLFKTncnerQZf8cVv4imTOXMTMGjghfKtxn
kuL8ZN1b2krpgrIqtoABETaspe/xFbWhv4jNCo/nandLzZzIAfUFcfI47DTCxOufrRnodS8krSwb
icRlbwd9F5WnJZZKrKQ8v2pITTnAdllySpflL/AVRcaU2hXJgwH9iBXgOS0w1uVmd0LnwzAtG4NO
A1GbPFi48RAsRGQn2U33GjpkkZUrd01hd7fVbLX6GY6RYwwUerw8vw3rSKsLTxfWvS9E5a6VjLPp
e2jQydiiF7fdm8lqqAKnE3tjh/E3kjG28mgD4NtMKVfwrbh0c5Blur0TfGJjnhPW6oEUo4lb4KIi
kzGOEQqsmcI97LOyo1o/gU1FqCermag/F7XZsTRNTamNCnkfUiCb1SDGnyv+//dJ/9gnZdT8svxu
XvqXfyMLJuuny5fy+3/8+0VWVd+7un/5vVH6+l/9q1Ea/cUxk4MD7dDFvPALQDgKXt05eMdee6HU
Lv6nURr9Be+UvjpZSMvRLWDR/Vej1PkL2B4mNU51S6TLP2yUIkT4fZdlRhAuAUhSw+AHQiR+cyB2
kAWUvQshtzKNOm0VQZO+sdEWALest3SzzV1yBVaTA6Vkh3MQnK/f9M53rYsAitCcVfSZpu5CI5mK
alTViOX0XLgubnF2V5uxs74koZ08kBUbrKESep8G1+0vWjPprwGPGPEuq4WX0JE1AuhF/OF68HXU
7A2R5gfZi+oUCD0jcPVuCtk7X4zRjacT3SjQGa5v9+eDIBr+wcljFZx3czub0M/9EaK9Wzrqm3ht
3tqdpjeGtS7CMD9P3ciC300bR5oOSnJHfUbNOdJrUhCzLnIn85a9QBk0u5x3e5eQsuCvHRvF8bYp
4uzBSgnnS+h/kTkM8sMnbtjrvgWybu98V9lnXdCne1uLbwX78m0WZBkc4jYj8YWy/l7Y2f2UO/m1
L+hgHvhXnIsJwWi5gc+VHfrK6eUKZbKz7S3jRYNjWoWmKMczVgsWiipytiTiEb4yhKDYKVS23haS
cncLNsu7GCL6UVavlkBWEjM49c9R/DiXYXDXLKgl2U92eAaK2TEA4jdesfDhmJkDGYunYZTp1nBs
EApIvngGDSmLSldHH9Q6IIGARrgqx2zZ2cT0hqdpPPWqT0Iw6E26DTJ/vm2rxIUtHSd0Z3LLz+m8
UC2y+/EwAZ2qsD9OEHvcuBW7cIrjgwuj6KmZwRoShGLM91FBVDRpP2OQHVxYSAUB9KGqHhKwniAX
FGusNrYjeJmu29MbmczuLE080h5gmXqZ9QIcQya8OUgdnldE27Jz13bbuJczKkYSYGJk/Kiyz6hd
34bEOGLnhXOS5wtcOvOgT7jgctepH/UIqnsCT4rZcLJV59njtpjjYS011KTKCO5z7W0IvIU1Jy+8
KRSrmbSHIKsXRlC7Vl6+d3UZH4O82lXsTB8MI73RKLZWksvskCf3K4wSn+GvYlUPsngXD9Md1fTu
rJVpup39lkTf0oAZ77n5ro9b+wjWGxI929ltZyCqJUwsO7qUknaEi2Yno5jmM7NlaNp+YT9Ek/1c
9XCqWisJVoSDkoHdi2EHLqrvARzAQWVX9kWymzjKzE1OLZ0J0FCluYXXtKd9tu7cRu0I/+b5GO0m
K41qnbQGcTqNRaRMkqbfvbl9whCBq5fuA+Y5E3idK0kNxq84bhA/JefVQnyiBNvsWzHf9Rkcfgtw
8oo2A+R+Kaxrfr04CeJSwaNR6D9D4AEnddFoh5Bh0Dim44GgAfwjLJBYxvtD3bYIV7271ilu8zA7
n62Yfaky18Ke7zO/39dmRyZBMt6C3DjjoAJ/wpy2ieDpJ366Dgf3oWvbfTjpC2EbmoAMpXeyKfrt
ENNMS2L30UeZvBohZMBZK74XrilXdjX6WGpSdZcZ1UXYWtY66iEutLSV9ZSFF26D3l2Umk5SGFkw
FtgNmAp/CzGqFc3RYeTbajqL3FVaMOx7YP+kkTqEsvg6BxMyAdDWR5/p8qgkHTMdO+KSmFBxQCMF
USvIrJskbW8GklpB9W3Cua4uNXCIl2KZzXIVBw0epM44NY3t3mZ26x/rhuQvXhhbGt1E6JTTJ9Mg
Th1ZwY+0J0MlCTqOKFlbrHwrnMgFjaMjqjVn2zGt3/TOuMAY/OgsF8Ft7Msb2uDmjmkCzJAwxoBk
Ub//xLyiNvYQxMRoOr24FDbe+7bP+73Ji9qZdavoaHnpraN1dCG1ibrB6EEHlZ+7BHgbLTkU1+Wu
alsynxZ+J5yEWwz+zC7oJvFnip1w8Kd7oJZeUje7zJ2U1aGN19gksNGL/p6IdH9nE099N+bjRWO0
cq2tXjwga3nwkoj6vDG8dHP05Cf2GUAb8E2WanZlUZAHYY+7DsZH7Yt9ZAss26J1L20rafdjKL9W
GMy3cCO6g9nb900c5HzAOZ2MMi0IbWpH8zK1nFtFvHnRpY9+bs8ru5hhoLjTipl2i2XmGcATrVeX
FKllLm2M8DrsnH2XCX2reXVIrIekXTONhs95nFhPhRf6G+kEDDUDFh1sbygFA5iT/MjpuN95Q2uf
QAyHK0i/GW3zCHxQPhXhHhX4fJbW/YE8w+OQxfm+L0xI4ZHR0Ko0AHqQYzPHEQJVtMIcC13lfiWE
s2fCRtV7OQFBu0lL1+AkLNuLQi1IsXEAMyO89EujfcJHbHWuM9JkqrF4sNzhUMX1RTTMLKwiwqZD
OPFAHRRrXPl10NUhCqcn+KDEVnM/CAfqfO16QXYaJucMsYm1c9MY+GQCOONSey5xrF4M9Ia4HOvk
ZV6ymwxnWnUqcT7DNWtuqR7l1cqgOduQnsrMNJROdZ0YA3roWqb+umdda7KxOsCcExuY382uUo06
t5MqRuVhc3hRZga/zHhIjXFZnkcwmCQvG6F3OWLkfUSsUV2ZSTPojTsVLkrdaRbqthJGeBZ1+XzU
g/PgalJkSUQ2kkNcoo3YecHodCunsEa5ct16Gg6ss/aWqPqvpTFcW2mAQt0d+9vOq67HyjA4QBo3
5ZSqK7y6nzqs+jul/frYzv6nsHOLe53BDjEQv1C4HIA/FO0z06t7GNGqv4jZklt0UJI0ecPeEuqc
7v3CzyDJk1VZ5i432w2fFwzaFsaCcZGgVnrEYAa/dOjCH77yko2ijb/yUqd4qcNgugtG+Ey5Cj87
udesy7AMHoNgzjYGsKc1BitxXyWAnfRI8TQKoB44DrY77S6DiBcmVo528h1ECCbkiJ+XcILZluJb
I/Mvk2kQbxtVwyenG6CoqfQSS5qH7YAlOxCNhVo9ky7ZY410V9CkixPy6voglIKyQ+7phWUXhz6P
87XhBc2WBkd9iziiBZ4XpurGaJ3wMAd++8mYo0PdT/oeiLK7s6IMIk4059l51fff2jz8yuxc4JX0
ow1nOPWQCevkVwClmgi/DYzObIv9iAWCw/Wmtx1gFZ5N+QXSjo3SwkGNY3vtuSCTaFX03XRe4gk7
EG6tYfe3X+F/Wmuli8y6bprBumOC7BCMkd8EfrYniH7vVgm6itLNWbw6o/pMHKNzSnwCuoGIZY+L
o2bCYlGEi6lgcu7K1LG+UFDxvxDAlYKj6pMI5Au+GsrmW+pe+c7GzobWCUcMvsRjoGZjlSkcBQ4R
RRxUltCgSiqgtrTqS3YeGLqyISEeLraoS54kGoldXg7JHRHR1LIu2Gity2p4lNF8hqz9G20sf09K
1ReKKJgk6Znh0UoWgUoNZkp70YqFcs+bO3rC7VfQN+FW1cQdalc9w6HFiTQ3wCWb2Nl4BUYjCWEf
/l19SN1X/l8DDSS0ioOD2GCVSoELwxy3sXQuRSocpEK+3BeNH56ytERK2NNzysEMTjP5cUMrbyVp
e3vT+qKKlE0TmoitKOMHKk/lqgA1GBuug5uwaTadJ3GViJgG7lRtg7Y4kPiGsAuL3GpJ613XRtVg
+R4ADRHdV8vMWyGiHEBxYfOd8/R5jPpzuNfRzgx5zGXUPGBnqLeQFFAHZeVp9HFPCStESKfZHqJv
cwtsjw3rYlGf1bV7GyEw2fuJ87Wo1APKGu+K7NqbvuSsYvfeBFeT+oJs+k3jTgCQyG+5MKQednI2
7Ecab/C4i7J80H1HEcUWLHcTKVDCkgQe1uhDUpqqK1vUVNfK+QHzJaootFrrrI6zb7m0NpYOZjxm
fOlQTf6TvTPbjRtLt/Sr9AswsTmTQKMvgjGHIjRYsiXfELJsc9icNufNpz8fXVndmVnnVHUB56aB
BvLGSA9SKGJz/+tf61sUlDlUgc1B/OKbxR2xL+fWOiRRB1X95ALc0YvV7cx8qaPUoMNwdkbsjl26
X4qhfGmdPNsWBEX3pI3DnQODlYt34G60kRdQejlgNHHtfShcdfOC+Jvo2mQbyhlP/iTnR6WxQ4ad
Z0a68Ln5mAQnRJPfqlkPN7IyUVmrKVq6dtVNhL6RYDobZgDe1qvtyB9HlvChP92x+f1eM3MUpvFm
Bct70ngH3+yGO0ZdzYshcdcspziQ4w5n2qFIfxqBAlHldQLKSt4clWwfVGZfAAtyRKYqiDAwiH3T
MOJiqLMPdj8erNo1UazyS4DhgruCIHIavLh+am/sbHmf/eEjHhL4VZL3T20/Dv3Vr+OXelz6DSNV
8tWAXY2btjj12ULfl+3fLWHwGjSE9sKwPkgekBsrCZpbHNO9aFQC/KbTPOYTNzSjy0XUD0sHqTJI
BFk7aG3w4R8GT8GKk8AgeSzkMd8uTwOF/aBJ9zoIulPLO/irbtMftiQ0AUZdb1Lb6qDeOERvN6lb
vhV1Xta7LDPLG48tiLVzbRdc8mpCmlbaVo8T1srjaMxqzcTKQ54ZSRs1VivSqCaQ+UbAAqseAiiD
TqNepiGg/nFMxxM3a0nOPK0OTlg5e0DXyYV4sren0fpZtwuu6jq8D+EcP1SZYf50s264LGnmnUEc
tker0CuDKNZ7lyr3Z6cigBW01jtzfH6FvcSQnwiaQpMRlmed3NmodtFAg9MV2RjO9DJTOwfleAvC
rN6PvmPsezYb2zZLuARU+L5gDm4TvIMkktnZZV0Pe3/QBixCcU++B4txk9s7Slrjew+r8NEv9Leg
RIovLR/jbsErxsX2Wg1FRZm4PsExw7o4jTcseCthO8WMKsOvZHeyrQp8vJ9lijG3cSuuQu2ynSR/
fReSeOSzk3gzVz4m/71j5RXqgEVUDR0zranT5O548ssKt3ZRjnuOK3fHia750bvVriBjnhN9YaAK
nobccA6Mw6gu9py/jTIMuU1TeXvlcc2TaGJiuOkuvFRdFVBQmjtbK/bdzSCphUL23lCerYgZAxz0
aIE/dtIxo5bigw1uQnHpperPXW3/VMtw1VixNut8YS3ZzeR0381LUj7kLT/GWnqsnyXdTUUxUaVu
mBsPcNlW4um+TE5O/SQGR1mX18TzP9NC3FHeaapobnj7AyTdV6Y4JBOaR9G7zDNuqveDZKtgYN7E
/Nj/WOoGN2F/1Wj4G8C/qNw2vmDFrGXZQF4h0W8men7RqpFs7C7CX8yp7Ir4mNYFnnDZuFxc9Hni
kxpRrolvZ+g5I12z3XIJ/Db6+bfMd0+Box5m3NcnONvWljHywhH9uYnHau8M845xi3cySn/UjzA7
+TSI22IO1gF2NVLKwoMX3RfntvlEWpdyPLqpRk9GShFvZthZqi/KMZBOpmkK9hY6M2fnk6UTzXcE
+0p6E9NXMEGYYCTsDUE9Y7MZUAW2ZpxN5zRATHed6hvVA+Fjnhj8IAP3QC9ousV1uLzgqnigFLff
zo1pbe1O7PvOhYzX0vgQcVk2tl7h6w1DTv5cxumPwFS3brEuMvDebdNCGX/vTeiZffCzHXXDqJuR
uzVhhnZluFV5FZl5k29JVv1s+lZG1Dx+TZWR7tQq/6+RZ2nVNcJKgF6ywFndVhV6AC16XF2ITud1
/tCmHNBRN7TeHDUQfO7LAeymwb0exlgCpnAaGcxHpVt+E09yTO+wt0SjdlU3V+027X12+96lKc0L
Yf/Iy2f2N7Mshj1KDi6cYnA3oLl9xRNaqwGKwNIeHIK54YaYBKzHQrEE4VTroVWbrQs2MVUEUWdu
5f2zQeKy25cBjs99a0i4vTZrtvriMSdojg9rINDvhKayNhWvkRs36A6DocXdQAzmWydnX/bk78MO
1eJvK+f/bs3+8KNepezuf65/8QeXC865tP9ff/5l97df0we1KuB/+gX4BNTwx+FHq59+dEPBH/1b
v8n6O/9v/+fvmvq/UOMJ0K2Bwv86tfTlR9f/D5RAMiPZnxT53//k74q87/+G2xKnBMYo1HXH5i/9
nbIVWL/hZ8C0CNdopWVZGC3+Hl0Sv61WBEhapJPsAMPm/1bkbf+3deUuBJtw4azhpn8nuuT9Yk79
wfbAugCvXcDY65u4Blga/HmnnWiHnWWONbvDq3upg8pF77Ka7oI+6nC56llQy8E2nzrT2GBBZOmW
zdy6hDkdZdoa+S5GCMewHLafwoDfE+Lx/pwFfXGgEjDhasKwdKlnENCDV/YS6SR1T+CdfUbOfC1j
dg2H4uUwcAtuu9L1tmOoacRtyvlIu+a5CuRA4adOYBeUQQIauAvjzei2cUSl8ms4TZ/Nroi9jRN3
+mXpR+qdp0JTZ26IbU9n7mPCfARmtgLFMFcdecDYKMZoMWL15GqVgVBdzGbbCppYGorGs7jJuy0H
9XRsbVVfl0lXm7mzxZelbcdLbgv9HDd6rYHt0geL+6PahMv6nSMGdTur9LJtZubwxAnUVJt00uWn
JHXdvWXPTZR3/G9fKKqqzeylpi9lk8AdvwaO3gN77iNDgdRJaDkj/5M5/SfZ5P5DXJv2Y4wlat5A
A3XMfa0JqztFYCwonjE+b390dhYz38bTqtjyNUuO2d6JyEiWG8tAXI9n+8tAl9nRzNI739HWwRzS
+4Sta7+1uIcXW39MLa4FkwOHN1mcux6NId50ldfjI+cWGZf9kTKK/sUhIZ9vmmwxdwb304iSU0Lq
bVe5/Dzc4W4JoGrk4i1jd7sd+F52sBk+xxWUW4DjL1pqJwq1qL6ubZFngAH+ptRBunUlgqnZu9si
T5InULg2Dgi/Lq5BXqob5SUlL3VRpj5kgNpj+dx5D9I24q2R+uNb3MbWo1bwwF1uMnd6aX4wQid6
U+nF28UqS9gA5d15DgtS+h74bBJOd4UnY27uXrwdKiN+JLv1mnR1Fbm9L0+p18bcGHtRjI8zi2f1
3iJqfBWTGn6yiDEfvbIBU5so+5P0wGsabjXcuV2n0ILGkpdsQp29Dpb4OjGN3ozGMnbWJH44VfnV
n6a6i7g9qRNWObpZMu58DCI8VMtWB0B00+F5ISoXYTwqdp6KiyFaymEoj8IZ3HzPgoloT1FN09cU
qKnYmpqeEXR6yAQbmbcmfZfa2rl+X+6yqhsFBZkLiweRirtGEeVGqtTx49hYD5Nrvi1d+CZ4NKDq
UtTtC4hdoZc1oEuRFtrDyM3jIBLL+wLM9zmJmx/CGrjv5zhBdlzyxdEtAKTdp4XDsiKkIA+92Tom
nDlP/A14ze0uvXUqu+AIn/BuIHPzZqZCMBqSbrKuXdgtySGI5zbhNtq8lZnRDE+sjxDQBSU0xhA/
jENVb1olm6se7XHbsboDjBkSsbPTk5TLqB4B1wTlcUBcCKOA4AAN0CzXSbDBNdjMonavHb1FO9+u
0xMthuZONehSHt1OW5Mh/4vTltqF4cmGEsJWQn7lIIOC+7oHXMeNNZl/oac9iUGAQrihX4lZ6W2Z
q+kSZFRKVFheGrA5wwYhjWhKm7uPaV2yyfPkuPFwjrEKkE6U4w0+59LGPzMMzWF01moGs0yujDGU
rgz5sjyrQrgntw/a6yx64zNiYToUlwHU0LYsOtqGs6SGKG3YJSyfi6fnVyuG6F23nUWhS7zsXH4X
DSGivgJFVhl3NGPGslaj+W9dPCj+SeLR5aRq1SMADJse9gCp1MMInbpmCgC7WfQhNuLaj8JCyjfu
TsPGmf3pQtMfQ2I7fqXDBNzCOLDOxHHd7i2axjbzMt6KJdE/SXAx5I2+v0/dBDHCz5rhMMfdhxN7
autRUslwTZ8ErHoxnGJY6FFdx+0ddc1febB4exZvCL2LmviUxrWxbPpmmryoLLP+w2I3Wex8x+/u
AAmH+zExPyW+Fxxto6SEVfgUalRBfih88F/p0h4pAREbssfBrvJXUC79EEerrcRJaDxNcUhNnjc5
8w5en7igmNF0VLfBvmuExTXKDOmq9REurIKtxKIjv0v8w9SE7OziNvtJKe7A7prr1qZsOHsncyy2
oW2pkwpNKpXyRKqtmO2H1qyR9GZw+3SZ6GvaEJjPcMNEsuCqShVtuHWtzDxrcFKUx6jLXJZqJxZ6
kNy6pTa9bKZdXhSYsWx6tZfBSU/tElKO3ZenxG2/KyqUAJxN3+BkDDthahPRkseN2aYnagGTI7lf
e1vGwY3uhqe+q+ybTT38JhhG95FgIiR3o7slOn8aRGc8Tmn+MPO6nmPqAfg0FrfE/1XeKLF5zVni
MqnhHtq7aCVbB6gM3d3j0EetM+sXh63tZgKd7zypgY38ecl7zeTWiaTeWTw5WXJlM904vbA1ZHpn
qrXYsYVZxA7vSrN8KjMRGq9TZ816m/l+sGwzF6gUxuvKRyyQzHfOzu9NUx9ZPH5is+ozC4wLV5lO
Fs5tlGbL28o1iXCBVKk3AvX/h0Y1JeOFE/jeqi0j3TZ5u3yxm2H+gho2n/0ecRYdCuOQNibQayUs
OexUcjwD3Z44+gsA0fOY9kcNfnqHAQyGqDS8d51T1YLDgj0IYjNkRcsvn4JlgDAlGCFoLN/5fjjt
WWAl37m4G4eun9yHTgeKtaoy9/bqQ9hQ3cp4rWxeIMqQ5n0qkuSzo+Nm61NNCCZPQmcJKek5Zu2C
aCgInG6mGvfPhqcbLNPaaWwGxaFM4dwx/LGl1QN2cp5cYu92PNs2AeVODFE+uCXCbelZsyhMtgvI
u+EkUj1c0DSNk6GUx8UvXsFulKWG96ZrwHyo+0Vle+li+GR6XhiB7MHDfKbEW+eSO97Oucgfg7RV
T3mYT90m9EDl1KT52UDFLD8D+pjWxDJLfzmP1DbQOtNt/Fb3XwooFFv6Xc27Ml+tRqwO9etiZ87e
61z0sHhQUMH7QW+CCsuTkhSLIAqMx4SGSBSOrEt2bCfKm6NXeCI3IEUM1sOK4JD9/BLH8OGSRtBd
nwx2IJGGnAqhVQIJy4h+vnJ4L0StO+9C5vWb40uwhyBxyw0/UUqKCik0K9xWpjgD8ASwuXetqId/
10SOl5b3leoCM/JkSkmRm17hUDR7tNf+bgLxfvLSgGqsitjIIw1dg6SdrFrFea/dhfzQKN5C8t2C
ptXfcZWmX0Pu3C+W9vxL7KSVR2HHiPlEcDXbsrVLwivdcjCMtP/al3b3BacXLI7EdfaFsSQEW1xx
ai1g4FGX596a8x0nolHk2zKyWzxLrPBa5Fr/sAxAUj2p53fO0+ycoZnstHK813HEvxIBa/LjvaGy
NNj2YoHcD756T/iSNaRZ2zvXo6qsppITG08WHmgRGXbuPI6XxR8nJJ91Oe7LtUV7mqPcRdCl2iF9
12pC7mZAZ2WS1f26I23anbJGYGrUYiIa9mpnwHnbW6PwvxNFnu+aLltugVqaT80EqxhGYp3/rHuz
ew4rUbwmeFOSLTT58Az1CiY2aMSzaGK193m/XoRKvEew7lM0CXKl1iL4BxbX2AAuaHa6olmsxQC/
c914oHihpx9MFmW1h7DiHmAhVacZJ9ymCYvpGTODvTdEC+1J5RR/tekmz8vxlhOiunBIjFs+gHxY
/BHlZuTks2WbIWcrzE5l7sGURKuL5IjFpy7RRSWy9qXJuKMUpVBcoPriI5UecH/aE6Zdpgbv59jX
03eP/oogaqBLXrH5zNSMtU79N1v8f/dkD8Ojrbv6Z//nWf7XfP5/Bv3/h+Z/a/V4/7P5/5p13fpf
02R/9uP9+nN/9+OBIBHEMvDBuSvJejXd/T79hyBIfqG1/zD22ygAvxvvbPEbZBJuFKFFqJFJMfh3
xvy/uuZDd/XbwTph1Cc/uMoJfzSuUwMWpP2YJniI4ekLxouDna9ECacIccyLJG0/4Aiqj8aEg/+H
l+U/Q4wEf0kJkEVwKeyFfuXZdkh66i//OnY05Urayk5lXlN6kNDEYVgduhwM/2Dr9imVlcqFVwmv
AxHcVJpyk7G2KtLgNSM9Rz0fjaSzcO1Jr4WHYmqMzTIm/oSLSG6pPCFs0ciWE6nLs2G5xJmvB3S5
xtrZQECuoU/dIF8lAqum5kbexrQaf/h5gFNeZRQptKkNqD8nIvIEGsKP2jyeD8E0YUj2+XobO9UH
Ruz4TJkcrxsFtNUdXyace7oLmnc75CpAQlWCeMSSrJk7mMRTh33esdBNMrSfzHgZjHPAhsdkP8VP
6fuY2An329BnsybGOMl25ZDMtNvAl3XfUhGC/gOLEfbppe5tzP+biX3a9KAsn24SPwmm5LaERhrs
a6nN5IlKRY+MCb1RFIMlJag2q8M3w3AsbPdkOuvvTMw09F/nVjY0eShBosaQbBk9naKaxrRVU9A5
BZT+wfL0zCQrNqUXo0VBn0m+lbQq3I++rqmIXwocar5WzQa/SvC6DHNvoMhO8w7LO21t3rLt+dXq
/m8/3FyNN5+VVcf0mdjHgowFO0CAwlMMZbUtHolzF4eyLcWVABdW8nDftCM3k5G03aVlI6Ec1dDa
JS3eMDQhAWbLuEPrkPmVuecFIV2+cmGRGx+ZILJBb9DOJd0fRjXnT6R4IPCGs9rSwEUnY2Vmpz4I
7bfcxbox4ZLmXtlWpyys+rMTQ/gyzeIphcX3OM5E8Tc+RYTUJqiDYU4eywfO/1A/+witLQU4YffN
rblHlzL1tzNb+pNMqGcUU19eyOx1uw6wRgSSpWAbR3+IMsz0kMx1+OExESBGxG3+MILzeE9GpH8W
EFrcQh0gTnMHNc5V6vGn0EvEY9vhk5sUxHjbKp5zBIU3z0to87Ec+ZFZnvnZC/hQOSCi96wTnFPC
ah2T3FyeWnv6EccU0C3cmHdhUwu94Uzo37EY7fIFSzsDn7ORzXQZndS9L8BV7u1xQdmhsbw+tpjh
T1yGvCvToPk2U1R1M/2Kucya6PnIZXHivhKyYay75w7Cz709ufVR2qVNp6meb5Az8NUmjfsIJtC8
QdnNX1WV5m/8RIvDPA/2ZUCgOA5V1dzk4hQfTdJ7cRS3iX/OWnt5oKB6ZKlKwBNChjlu4ibw2Wj0
mN0NA9ueYc/ZNdCt/UilogcWkI/EsZjbGPtgkGXnisX3/cDl6m5s7ezL3AmunraexLWRY0bpj1TP
A/jCT1nmNWcoLdXOmLPwDUdV/rkdvf7SuzV9LJjl8rNY/IW21TItH1xBuXMDWPjQLyIhFxQG+1aN
7k93BJNKqEl/mXOL3uKQ5kXZlKfeja+gT6otnGJB/8dqoa2SkxU2F+0KzSRqsxhzhu9DNRFTkFVx
FKTtNpXLttY0u/HQZpW/t1IxU8zqqW9N7A7caqZsXzjcsb3KmR7zmrV3KgN9rNsB+VBP+nWAXPwB
wWh85AWJ72mzpPfK12Y0OlO55XPSU+E558cJ+tSB+j20zXKo5UuTEfDgx86nxaDyI/Rl891mBjgs
QYl7YY6FvZu92aHWtO0ffJOEJgOT9nBHjilKiGv9XCwE4Y2A18RbmUUqhofnZpbjFbz3Q4NX6cYY
lrxaAZ//xQ3VfrY1EQihM3H1MimuId01NwP37qOeR4rlzU5DkKpNkL7FfF+oAUHE5INKPD2BuonJ
rKQwvGdpRgzo3NSsNKERrBVVdnUdFFYR3+aowXEF+4nQg6Uc85OnMdhGqC2ME8rTH7B3UEwmI6Cj
ceD2fOxAFn/DrYyxN6cQbJaEnVVtfc1Z2Z+KziVd6mTZs9nm3VPi9/6N7BdmmoFY2oYOQ/XSVbSg
za6/Fts0xntTD9jETXN6KjLqGzEDd/4dmp7+TqNtzp07UZCOK3c6G0k5HuLOHG9j39pnq7BW3odS
nyfX7R7mtcxQO0RN7GxOH3myNW/e2nwY9JX/UxM2wmzZd4CWwuQ77od8B58GLw884wmm6kXPnbv1
TQoWjZqvMwoNahcDU+YTdcrF+N6AhS0gK8G1irzFICOSOupzPFDjWPvcoYNf3Y7uWvNYOeSfunBU
X4Kk8rydUyflNztJgkO1lkQOa13kGFSgReelPaV0SVKAA59WWzzfcPP0xa13RHjP4Ndd5dpEOQQd
5rTagI7bk3PJ2RPcpsJnzhur4QvrDZJLv2otOwQuquts2i6bpAvulrUBU9hDMaxMaB7XUOWTSzH1
xnOaut4bTE+Onl9dmthU6NXk0G7AwK51m72geBMvtY02E1ccSzDmkQI1hYxrWadPidf6nlg7PClp
ggNmpnUEizZ4l8TT9yKz352hq69GUrmfAnTjjYn4czf1ocMxqK0HwnMUocXVdf0BQv6wzQMTbTTq
KtuGubKuYIjzU2LBVGzTqn6oE8t+8dkW7Oa1r1Sp2j0Yv0pM2SLtyCJa4GIyqr5quwEFtraeorl9
9GlLFarZN8t2mMbwk+kSSmA+tSjZbs1nAPoUqZZ0WD3IX/Wq1jjTtLp2rhIbrZmQ7LvgVyGrt3az
KoFFy/Hmc9hbwY68mfoBrJkyV0NjRWNS84+YX5uoW1tfUTC6h2YpmgepG3WkqcA6zjbmg8XF3jn9
Ko+Nzdb/wl3Aep7tkEl6lSV/BqUxvJVr92wsm1cqdv2dkYePttV2qOy16Ll3AOYHcrtW2OZ9Dtt3
7bX1flXcAg1A2/BJEH5kTcvSALlhOlsU47o1jzeNhYW3Js3m5dqfG69NunRClZfhV70u5lv0I/tX
7S5piOFmJ4Ni6d7Sx9qW9zC5KOqN185ennfVflx7fHFa6b2Rmf7Rqovg3jf9maeCT/VvaNACbOQY
6hTNwEOTx7jYJW3Bvtma8uQWiRnxzgYM9KtZGMmMlmFf1Fxfkdx3klXvk9cyVE6LPZ08oeEZSYVB
uiCozJsj9LFVLSnuJ2kdpOBYIXzDZXrmplptektMn0Zm4Rch6+LFsbgDOgQWnAirq7pvZB9eFulx
W0nc+IRgSo6FEiqbrEXNEwy7WnwC+YlTBJxSfs57Ih7Yec1s4IoZ1kf2znQ42783OkvS9EQVbBXc
xSOlz6TEWkqxcI+Dy7OvGLT0LVSYwEKZoTMkiuroalrWnU/yuuCwyx3vOVmLpgcap2ELmHyXzrmU
vvk18x2kR4jSkYqJU2z8ErrFMlqU3PpUsk2pvVVruXVjL+9tqrFN0Aa/1l9TnuZtC2QmbHS4Q+u1
JlvYBmxxuNwzI8KF3rpyx8rphR+LvR/A2EZsyYetXXC5MYrsfnQym7WB82auBd3zWtWdrKXdcq3v
btYib0wz+BBLrAnks5oNicHqjGvexv8b7NO1DBzT432qHeuz3a5N4cFMabhY68NNWCtsI6kUj1m0
bpe1Zrymb9xfi8eXtYJcG9aM6QlpqQT+H65F5fNaWd6s5eUVb793o/N38PviZ1iE3rEB23/GPCeu
6VqAPiZUoS9rKbrRUY9OkSjopa5fIpL19KY7A/3mdZ/cqrVVPZS5vncF31xO5ToKW8mc0LQ9RiSk
uX8+Gv7jWMrS26ZMyoGdGTAf/nksTWOsC9kQZKcc3YMr3OxjjVwCTml3oNXQERUTKXepike2kP8C
0vAXjAFTqWd5wrJWNovNCv4v/zhJstZjRZidzLluP5a8re6arEihtIfy6Z9/n3+BGKz/lE2pkE3M
V7j/CCfKSGJ5QBr5pxpLUd1M5IGWZ53UP/75v/MPTOj1H3J8J0RwAIrqeesL/geGgay1JgnjJyca
kPUeiIhz8obZ2hVV1j+oVpJVHcMUV752yvfGB9nMqZKk90acrsM1vt5q9+tL+v/60b/wj6Af/as0
J3B1gv1/EY/WP/R38Sj8DbZ3CJjT463K2/fvypH7G9sBnB+8k/7kGCFPwBsa/D7v6fXv+buU5P0m
cIowpJumCMBpOP+OlOSujpU/gjJEiH60QnBwdCMOQ3z/85usNT3Ka1QCWdMVyLYg/r2x3zhAGzFw
ec74JpLSB4Tp1k9Zo6vbMnHtVwFAyagKh3xn+pn4lPdy0bvWmuV9yiWHoi0D0l/ot4c5zOwzhRX0
KI9Zo7ZuAN+F92boYCKUeMV16qaXsZjqO5EQN93UVnEHdl4++LUdHEoRpofYj/2Dw+qnZ1WGPaDj
ODksWdqeiJd616FbrXpLR42PPcBP2JRTYF0oq/G+ZINVD5FPWUHEaZREdjpQ12Cs9tOqjp9q5cC6
Z8Mwnwb6luVSv5MvCa6LpJJ+Q06v5zkMnmBaF9OSXez9FM8BYAMvLEREZ6Y4sXJ3jrK1jI+JJ+xP
v8nCezuvghNVS+2PZLZiFaVlYz5kKZtS9nvtk9M5E6tiX0Ay4HguIzu3fuSiJurgAsMktmZjyIcx
ektElVy6ZjE+GHUBXVPiQBZ/UdVJZ+p1RAF5yqeVu5kG40va9P2nMOxnfOrG0n5bgaavWMskM7yL
cRlhIR/IRIWwdIIK2hHMio1F9/ApdUPpRwA02ncFrGFAfZi+cNwicA9V8Y0SZ4wiS9bvTUahj0UM
xV0m2nt2Ee5Ztn1zbuNluTQxNpzK9bu9PwedtW0xr9OWoger5YeayFfiEySzeJUG/rbS6NCz7OKi
TT+mSqr0+EbnEKemGQ93ZuYax9wV6YHGg+IZVFn6RfYZD0nkORsf+FzXu5IpzyRRAqiG8JUtIVjy
BiT76AzXwQmXLhpqYbPoMUENp8tKV0tIe0ZTR0lqsdjcqsC7Tjg/rIHn/rzSfKoCIkKTp9VD5rnz
xsFTfpe09bJ1F03JRhuU14Z+qTvLsE2GuXIi4IScgNmRq2jymboqC/MTA+s3NU84JxCyMI8X2Onp
viqPS7MAT8A5jJk3qMwbWMrwMYl1Gk00JTdpSUJEj1uvdW/Us48flW/Lk2jJIU056c/t2A2avVI6
X5aF2CDQgb56Ces8fjVKakTPRDxVvgtZeHwnUNYNm1RMw9O4UPm9G7U033o0U5zBlRoezaFSX1s4
G1HIzuVdkhrC96x7/dSBuQyODg7vbtMGXAszS7PtK20EATp34a7jx7A/26NILwrY8Tdc46LaIElS
0+q3aD5NUgVfc1/4V+nOWiCvyfB5Ie7GOpzUMuFqQm/Flpmu3gdpVb5DlQhfUH+/GWJqtl7T2vQ2
efqH27QsUjrTrKtdHMTVa45LyIyKNseeyajfvvU+OQGWeXlzCuK635KQ4tLbI2LfpdZM8KFvHxEh
Q7QMbGw7rJwq0jxKdwHIkwjfNePhOHRkj5ps6xCl3C1Tr86yNv2zKzqAwnaaB7wOKChYOzjWyNT4
kRE24jAWTvZkjYZ7qDMh560R9rGzc/xWvFkypd3J4UQdLcFyMKzKLGfIbIpTom11I1UFWiWs7f6p
DTKHF9Yv8y/UDCmN9ZfIJCdajIMimckvBsbUfEWpZcPnwDA60reS0OQjdHfvdK3xUbs+qdHOzEeG
UArDqT0j15PbVkh3EsW0eyNI1VfaX6YfiqXTG8tR82ozRZW7fuoCSuddvRrwYltxqQ1juQ2spiTl
MsWwYg1KekzRfEpk12y5T00kBll5lbBMt17ln51G93QUVci+aVdwP83iUy45NmvTUYdZlM9MzMOh
a7l+Z6w12Mu24EpB4uqK9Ovo7eAQLt8XcLXlbjTxkdT2gN5apyMwahHk97OgsWm4OIXyqp7E79Rk
XxYjwSSvuZlL8RpoybhM2of1QP86gBTI7+MZndAKc+/ezMEFL2bRPrG/E0+e6ScPHIszd3K5nLhP
f8bsXD0p0FUsPrvYwhSZx58nwIyvNtgV0kYIo+cUnM3ngFIpDqmJj1VA2ciDGObyASA7CklSuqtI
7UAKIpVLUIMsHUFtjm0eedFc6uw2WOFAqs1XDKRdWd7yUPDletLYY3rEyd8BAeKjzhZpY7addweN
2rsn521d6eCNiQIsffzJCVrvlGdyesYQHACMGbFY24uh7+kOG8pDb6gazo+Ob2HdNJ+ILvunhG/8
g4QnjTq6dQ9zr4b9HKvlq3TymWYgZSzHxMRnmeMxIzrTDzvFUh7gr8t5NGTmcrH6xT+lGaJIOeUP
qhggCCvLvo9rCAAcsjJ+mpZ4jb9a13aukzqqFmdtFRrqhwRI9GF9PZ/beu2czjHvcFz4h1y1xr2U
40gqwppgNIRL+j3uYWlnMxZ/zGEzXH1X9PqsETYfLdlOh1CH4Wk0h+5zG9flAyL7eOTz5GENHOqW
lJOPSbKbEnjCi9bYRmnFJhJhh+pxskXJpiO3cZOxr9ulbiaOuSqce+IK8XXxw/nU8WCECmNNN3xv
H6LOwg+zs61643aues3IheEYjOWpq43mALzMwIIxctTw9kt5SDsFncw2jl88q7l8IFI7fW18f9rK
3vTerDoL7i1d8clL10MTqqmVHZZporqtbS2r/lTp8BWEOBjnMQ3SBlyvGsxIVIGVosFO4VtmxPIT
JK9OPXgtW82j7QNA3yyeJ11Y5aYSd5ZHKOjQhGYl/oO9M1uO29iy6K/0D0CBzMSQeK1CjZzJEkXq
BUFJFuZ5xtf3AmV3yGq33ffdL9K9DpZYhQIyT56z99o1nPcorlbwA1e+lMv81NShP3lKz3sVOe6+
8hx3G8GcDrZJOD4sQmKm75qsRXfXGdGLXSk7fpMOj/gWWrhp75oRRAL+TmfVst8IMXGGPpRhGpv9
mVtWNtiLh4ImwVsdLK/UvtMn/P/F12SY5LMHXOIi6rA6w2O/1IU773JV5ye3bqut2xOt5JbTo5Mt
ryyA3604eks659Xtx/4L3F4qCKsB+NHa/avrGcnRcXV2X4tsN1q5cc2XA9cILQ2N+a7+rpZVs8sk
H73HiK0TzHIfk2nDofxB2WM6b3vEVvWmanC3XrTTN7t8kctDtFDvYGQe7dz4cUr+9wj1T0coiRD0
pwPw/wLi3P72pXlr0z+p74m9WV/0+xHKsz+QjMSYfT2Cm/Z7Osjvpyjm8h9MGzqxo8HbrGCb/xHf
K85LwAa1wzHL1X/KDTH/k6MTqIVfjk40ok1bWIrlHZYhb+zPR6dM9QarbDRcq3zxhohjAw8wthtl
1clcXMPwt2amQyBcI5qq61Kdrqu2va7f7bqSZ7lmUS94+zfNutLTDnWup/flv1t3Avm+KUjV4Ldf
4v7FWveM5n37GNadhKj4+Fauu0v6vtEAkJO7CkboFtiAuu3WHQkuV703B52z5ZnFfbfuXN77JkZq
RfoMXGU8ryzsfjOt+x1DJ3IczMgAv6ZL7zGLdP7YyI5BJHslIih2zXX/dGp7eWRbbh5XMPueVi8b
VdBNO2NU3TmtvAUHn0q3BK9OOytC07mJGY5eelgFb66b16QKlgHzkQVQV11X7b3jOtGnOk/7eWuW
SeWrcJB7L3LFk2vX0aM9OcluMC2E9IZZTNdNOMprXbcf6YkBvxJCurjlB8h9pqqWS9H16dYU05d0
mnC5KgRPsBuH+LqOC86nRWW3n8kPGTFB8x1+zNIkv9XjEO2NLlrOTU5PZhPNikiIQbsrFwxDdELu
9uoQSI5GFt7htUv2wIVSGDo2ojsIvkdzLMfrKUI1XhiC1CSRO3rTEVHwhPaz36fUwduOSuVOYxI+
zrSPbtzaHK+ttpiPtIDUG5qF8ozlvXsiHCqbsPsZ6Q4HB1yFJkLullecbmCKmftauIYPz7x4IApT
PXWz1b3Cg8q+z7QKL3LoY99Jp+Iub23jVqFlRtfZvXCtqEYRjnj3SNryF9XEw54ub+EXNJeZ9qfA
LE3bAOPTTBwi2vaOUQNcv6mbtqTtxfUm4cZh7sSg/CsIGI5OtIBZlo1FoV+fUBjuLKeIHlaJOo0A
r+6gIyOXzc0SoyEs1Q3F+NsgB331DvYGZVXdWo1AJF2YOM3kQjJFG077SRD+vBsML7muFss6ZmGl
jyYhcL8lRZjcmxVt4zgNl7uUCUhFLmFgfMUpq/NNELbC29SjA5aDtkt/VcSOy/oVRec4pTVJwkTi
r2i0l1jk5qdmSqZrx0sRqFptfxO7FUe/sqqHh8YIl9c6q6RN47iario7Di8e46o7jSqj0VV4GAaX
wyLZARwEIrlLbdUx9BgW3GRCFC7nwhqCXER8h++0mBAoTAqDpoN2ghP23+Ak4RuckLa12QaxKB3u
YKonslubIH9mGanu54JBe4EMc8fJxt6hozdv3EjQ92bmzpbJuWZHi7y+y8M8vGsiS/pO7ajPGUdI
4I/4vT+1QUSW4YSA/okqQYVb1PMGUbEiOtpOkJ/7hc19kxvELG4Ho7aHfYFogUQLfFBAEkjFvTWY
sjy7omCk5zplgC6yrgNWkpg51JKX3zJyr/UGU9B0oxY3n/lq7Dj1k3kwnsOhJYIvARIe4OULJ+C9
IqHqTMhr3U8UEWjsdTU9SHxIn5o2KHrEnEhc633mlLSlbgTdqwn1igpzGqD7hgBP/ADhODt0Y4iP
b80n7EIoKj+iZK66x25t9MD4gdddnJdKAobadrhOpsq3BpmOT00yhfqrFaZBVIDwyszR/phDv6vd
na7wvO+Nvu+Sb7NbVSJFvyKaho0Lf9m/dcA/1QF058Xf1gFl00X/tX1ryiwu/lwN/HjpH148+4Nl
o6XDcI4ebu2q/k9PVVsflFyBeSa8uXUeQVPzdy+ecj5wrwimBJptlZfxqj86q+oDP0rIGNg820S2
rP6T8sD9X1nr2AAlEjmQvVIDPHZ/4cu6KcnmVNHJkbkZRGuBHQFwZhtCrZRDw9LWDZVZAmdzI/AX
2HOtU4EFApP4Qt9tK0csp3u1TJhNSrsMa3adUoyrU7XIEVdHqv2Wx7a+pgSxTox8xG1pZ6ShW1jW
Gb4TNgXmQp2GWMDWHJG5Zps0YwhFsaKvycAqXwtEw6+VucCdhAdFSs1YCH0tImm9oYUStzkp5MW2
LELH2fSl1NVBZm7U7NrUWF/yjjRN2Q7uZd15z9gK+cVjteYYdK2eHsOJ8L48FtNjk0h1CtKVXquq
yQU0Kou0RH3XlPrseG77rdWmAL+Uo3R+zy1DPwN9GmrFdE8iLbq+dM1DRqJrNYgDZAiJWShxQa5J
4tWKPS1Loz+qIVIfl1FP94WC1ovLD78jRltxG8o1eo0hSfD8IweJwweIXddLwMBRrbTfkibmCvzI
9mkz4pMCWPCbSTX8mDWJ8iovbfttDnndpg95A7YYebcjcJV7U4XykgQYgzhmOmxxjjfxqa2VIK1T
Bdw3MfnsZKpin+lHU906uDIIOHKjW5XST2QwKzbNGMOKCeLhpEoAt+Sf8Rr3PRcCKz+y93zKkUtw
X3OFf3yhmRnC/6Xj4j3Lfv2GUSRP93ylbftCvixpS+PqXvIncLW5j/IjjR+MXPIRSqzjnHKHiD91
m0GhhdLKJafRuFp83mGxI8lS9tY1SDg71F3OMbtK84gN02khnmb5YgC0GJfvUbAmOplD4T3P2fjY
La2NjDyC8QTuEHqgbJMH5Jb04AChGNtK5PJSWNyAq3ySuzbnRk9x1AV7xJX8S0sg+dONqLd4J9xE
FDikwL2nprndwN1Apcw366mOiLj3qDSY4711Q5LOmrQSttx8hoSTGgySRw9kbveNQRs9KaQGBDMh
uRt9zvp8wSUeIo6MXthyoE0qRrsFlIF4m3qQEXYDt6izETyW1yXnZOsIaFGdjGQAcjyPivcdYwSh
uGE6AFAKMBQ0q5w7JqA98W2a1ulBgbyGnIj1Ppm9qXrt169IKxz8uY2qR4uWf6yrzfjg2ZLEJ4uw
g3kYvF1lieoVUELw/H4LxwYpYXPa4r9dH3YKhuo1cAbi4EEC9dtxRZC/Q9w5woLrjiha92t0DNpC
jwu5wmEV+nLNDdOjSLjKOKFzB6yPRJ9V8YF+PRcPihRftsnCQfho/YqxtznW2Hex/veOuGDnCZ6N
xBzQ4LUEX2+SmnDzjDA99EglSHL8ejFMFBvXBsllfBwTVPGPwLm10uZ5ME1uMIO4Y7hvELNA81ji
MsiOTw2oWW4YfilCiUgDHcvMu15qaDub7j2BpYRCByoJ+RZMFbeN1D1SVDrqRtPOrKdExPkmHPcj
gGAT7WziXdvEOfpqjIwGCUXK51UYEsf90s59tAPTxhMmm5w3hEh2esxlOUaPcztVNwxLPPLq6vig
Zp5lXFDWSRcpOWU52a9orZHP4FEkEiPpELuYZiAunV31XEGoio8VNzrjFSSIr6kZ1EdPtOGB5jnh
dVB4b8mdpSepIzxKTy3kd+s49SyRauEDT2nKHWV49Lr8DGrXJTDhM5zD0kVXqIocXw/1K4QOk+Dz
3pJwi4eRbymL17SAmGySnSBMQm0DbXGDwzPna21a8gtNuk2QVQohLnU/iwvExBERVAP3bC3PuV9E
2+H+WROERtheDnLhWtzGa05cngveT5ITnb4bvPXOAfFTzmcrafjnZRi038KUYOU4srm7UcBdiFT2
noEeieTKqvrm2Iv1KPp+z1vS4kVmx2cG8bPe/3gD0ZDGA+x3G7XNjgYav2IYRd09DAjOJwRYLetb
03bazyK13o/eDNS5qrX3jFqUL/LHkpa0Is79yh25lfC2Nv0p0S39sRpNZMPp2BD3lsPTlWWpl2z7
kcuryIB7f+LyQVvPWKInVLu13UT795WVqCPhoJ7S9bOI4bzg3CRF7JPN+TbeZta6SolhjA9W1Nlv
3hqOlPR1/iCiXhIHV3xjXuOdmqpaNwP0VmzOqMOJoUPFcjsuNgsZxTNPsC51hdcyQtAc0SOM5iPL
j8pHX4SgMqJNCBwKE1K5eFd50XZkQbvBRIhhG3vZw5JwLjLjzNVb1EvhM1spuPrOzvmKCpOnJu0n
1lqeSYxdLDEl0QaSc6uqG+dbWeTPZSiasxdMvTluZj1iX3RUc5EWo0xv3YggKWYXjn7VFXuMvuds
YwY8u4NCGwvftBaiu7VN0hhBPYTAZcPoY+zWNjrAIvhcd5IUgbLG5eTZ26Zzt6aLxHjc9LnIjfHY
dfOpjfoKHqPX5MEaoVluGWZ+YlK1r6q23huO693jdAKO6T4GktbMp9nBX7kmCSJqPzEiyllVsfEq
y3H8RZm99CuTMQaDzAV0ZtvRNnRqK9kyRc2PghZktImtCjyklap9WsgBcgfmAVr6I/CxKIUP5444
hGVRwYqZHdzcR4/bstmGIEPIncfuetUpa7nTU+eeW1xxD4Qh0tqYDChk+Sg+Mu1AMYgw6C5eUn12
ZcDdK0iTxDJW7kKdVIxIq4lglRReA2QujnaEt+J0NOzpjUjk5OPs5h9BkdfZdVa31kOdAgM1unbU
W2tpPCgDavjezo33hcl7xukSLdrCTbarYSP6uplxdKG14+CMBW2eMI/nHLUg6Fq0QXpg+Te6iZL5
huvlfAOKXuyXnhYQUh6ThNXxo7cyj1P09Ac3GD8PwbS148T9gthrfozsufAFVLS9Sl1yMzu7ecAH
GlH+FLitpnz6mvTyYjDy2whaCTc6jpYHfAc2/qk+B3sAWijwML9VXmztwrq91F4PPqlxqIx2bQ6v
AZQ8SxT0MaJso2oXUjec+7wRZ8nk62h7ZXtKvd66LhXqSy5asRvS2n4Cf1iCWqn1zoDYt0lYsYDG
5uk9vTkSDPXZWFJxxybA0MCCu0OagHPKGO09hMDAFKiCozTa5sChkZp1hh07hWBWcb4gPCMi57Xl
mO4nNI5vFizhfQwgFmuB+YhDXF+Xc9Z9lJM0rue8ypjma5fXjdSuX7oh86hLpFzO3VTUCMG68iVZ
FVtIs9FIcH/L9CKbQB/dURm3JrNVcgOEi1jV2uM2ZEZTpvlpNF33zUjzl8moU5TSQBS3Q9O0ewP+
8Wpbxu08oz89mEEabW2d1li+Y8ygSBShK0fdaSjsbxVM/J3E2rEVlZmtq5U4zUmj3oIGFI4flO30
YpWStDejoRKMzcKfUzPddbgIL0HNisLK3wAkKEWMS1O6R7Od1AGm6ey3csYRPYKxvKb76YpNpfrV
b946dL9qv7PNx2FMM4FWMWsYMLsAtpLHOBB0P0SSW9nRXdoh/MbiH+6jRNYYWSF7BIiEK0SXARGW
Jb3HQ+dEBgtTEzv4dfvx2Uhbqdn2yBSi3S8iH7gSJ5Co3rlOU+IE47mIVTc+wwfITgtmGZyfc7pn
pL7sEPDzfxM33jt0Iz6O4aS5xQmYsIwzogQKPxZSohi/wlkPr8M6v42Grv20Mniv8kbfOGkBoZVq
4CmHEwE/o3WaDYTJgKZoXc/QOZ2qN095Ch/6bNRikbB7VeLRQVV9jQ1crH5XkHMquAs6MpO3FcCN
zWTHpX4N6oxFPUiSsZpZvmd8CqR4Nos6uPigF3srM5DXm7Blih4CQjV79aojbIf7FXTtgMXUKtzT
5LFzBvcN/z3F+oNjzM5JQxga5sU7mxnljkkWBXgx4srECm6xN8V1lc1nUyzT4wyf7UItigEXp+c9
NgDqs59O/H/hMlO/gOUBG3Get9bQOI0K6r1p/7P0zR1MhL5NHR0rJ2TDDEtKQTTf49i4E4u0aoun
CviYdZpLdlF/YjKUngdLDo+9NWD9iobRezbNmeId8wzbtOioqt+TCkNroZqIQzpSK4GAkmI9ehae
SeCEAa2KndJtJhzt9Cm+/aiR45wM3X5ZDyXFXBENFMQ424Zkme7XbeUtXmMjiqXVjJkgilKQ/f3l
WOVeP4u0uBwr0cd26d8yOBS/Ov4GDxu0MnQGIndg0u/NU9+CGE8rdn/bQ9FQVDlY8qmt34CBzo91
x6H7PYA6LqfmMS/qf3pHf/UF4Q3HBGi5SrCf/Hn2YdhMjHs2QDB1hJGg9yJXpaO38tzSq4B/ScQN
Z2NJZBk+RnWqYIn4BRKp7CBQ/QK0b6v1MEGF/veX6hc5G1cK+BHBWbRepEsD5hc5Wx8FWVx1cXIM
Slhyfl6WROQu1tK3L9a8EBNm5R51bFnYJB9uoDz/U7DcX3xXUJjE+kZW7Z6Sv0yFxsgR5SK78GhP
ngY0UrRh7PeeCOStQLEbckwJqkOs4ii86qpgKUCJtMFtWHTios1e3Fol5JN/eKD+4rIw0EXex4GP
gKdfb6BC9UEZJVZ4LAwODdg2JvqmMYR2ankiUbtYUjP3OWE6vjGE1evffym/BuCtF4NfDzZLA+Li
4vySE1HgIcdvsXBN5oxDNDPqGXdPi4ww4QuJZqzayOG1uqRuYJzEenArLDxLWNfqSt5ZzjykJBiR
chIdu7X3UtVhkXx/j6EeizUw+u/fsPwlk5A3DKULXwEsLVqI3q+xi5HAFY8p3zioyGYNlOVC0I3u
16NOgRrlwsLvXQN8GIynQi40T6Y8Yh2Ycas+TZ7D8hQqVEcAQYw1Zdfif7I68ecE8jEkQIAjpZLV
+ozAeZzIM+7JlSqRtORb5g/E04ewaI8/sqvJ4aF546TzwIPFgeDb+4f9txP9z53o9eH8v6Fwt++d
aP8t/TWlBSgcL/xjKk1Hmc1q3aTW0BUpGFj/PJW2HO2ZJGi6/EWz+fc+tIUcmGk10DdEvibeEZ7Y
3/vQlv0BihINY172Q/37n/ShLZff/9PmYaFjWQX5LIeomLmdf426tDxdtc7kyuuFmXq4HGBpzF2w
EnrAdLU3RkeaVZUD+NwMGmvvhib58kr3zBFbqDXHljih64D3DjrCyPchSC4UGkt7U4bFEcVVf9b1
6Pp4z4FrAN16grFSrU1j46qLNVWflTtPA2eOjwlAG3LEYP4fRFWXm7xN6q3TtjNHuEXsJS1ZHF1D
oJAFMSnifUPVt8NjGkc3jsqbs4SmsYnq4GGE8jK1pb9uTRsLee2xbisF1kwT7p05Z2EFeDHh7kRh
/a2nUev3SQWda2iSbaOK+QYTKrJe3NScuL5GBrDzOmuNHaWV2NOFWg6M7djsQ3kwCrv45M1Dgu03
jX3CaXZYUO8aoGc7Njn8trKjF+rmtCJQKx5V7vD7c+gsXCmLM4H2jnPbx4+EUJR+LsRCE1V6W7A4
Ac3yagBKldw1s2dua4jwO0ZWYkMNRuFiVmoXmbaiv2vYuMX7CR991p45jd1EgtqPuvTRM/OVgece
vLw/VtaYbgKchJvZw1NvcZT0ZWBS+CRiC/D0GcftvB269UNgFvK7XgV+NvfhtgEBsyPG/kveej4J
C/m5wlZ9VTXxvFVy2pWLuzfirAIKVBc+Amyw4NQsm9p2jh5xD92MflmnknSAJTCeZ0WDgSOlvWtp
sG5UD39VWogSDWykJ8ledEGxiaBA6MFHHIV8bhIw9cBh+u1kWji7MQHaOjxMvYN0k17SzhPJZwIo
rKsadi1NBYjVtqr9HmEhsPzwEKne3Xg1x5aM4Waa1JeydZ71tFwncnQ34eBYe6PgWCvMJTq4Vf62
EOWZEGh+SGBU0fkeMQx6iXGupfebRdfW74jD8bknLhkMNmfkltBN+IDgttz3IeohDj8Q2EJoQloA
KmwzcFSdfaplIj7P1iJArLRXk5F+WWYwVPA9ql0SJ/PRLmiaLgu8XANYyxZJQu27YUWi2gLgycJe
vaV7WfuQjl6MtssJLpkCxJYtRFNC+g5C8w2W4Bn2TgKyJVDJx0Y64U1hEnmv9JfQa00CPd16a1eO
cSHhDUUi4XOW72Zx/JgP5KsQwG7SdoCEgGa9uaCp0D4Qi/RxgXjlt+1y0yIC22uknDsZQGtZOPj4
Ns6EXTGhne6kYaKSbhZIVmm+Y7eLEJpjWow6lWCZSpyT4BhLapOGyiVDXNKDvOJo0vsGTfmPGAO5
ihqMu6S9sXVCbwSZj7vPtEvqQzsxP6KtBw1gCPhgQ73sO8iCW69fmJQsafGUEueA2683z4J2iA2O
yImYXxhAfCCejdjViF2CpJzu1IwlkLfaX7tGofhB47ogeO8Af+KW5s+XeCDRBdE+mOmaOXnPtu67
C9ezYpJxdCEHIFw1v08BoJxpJAl2FdpAZeqeINeeqGycs0bhuCrTHp0gqXdMeMpdhD6fSJ/M8S0L
daCsva99lz3GjLSYDtxneG03Jqm2hzk2fsutZd5nzXJFb+w6Hvn51i0OowNsq0CcundJhAUtjwJ3
DigDSJ3SCK7jt7oMIXdrusilnI7uGl6cpa6xGTXALgwk807GJWJ8rLpbM3Sam1m6+z6Xb16NsU3j
R0NU2NpPgYzCbe56u37G1c2jdpis+rehpUXnLkhJ7SZRBzMT4hzoLN0nmYQCOTPomLu08kcv18cI
4GGZyc+O014noZWcWnt61mPrcmADL5XNysFmERcXzxs+ZVhQ/apyf0NkPG6HIO62Y5hdpOivXKtr
bistz3EJc98uy4y5DqHoZnOfRQEmewUnB7vj96YhmCD28PDZS18eLAvJS4CSYldDmbtmEgWPd2r0
BkCgd8xAcLUK9tKsvcts4aLPCnG1OEm/H+Rc7zsN2mfS/MZiAdWHR/CeWBqyGdiEJiMAwTh6PM8i
zPbAoSCN5fbTOg3znQ4I4ly3p7BBG4GS1YCj1KNcjtheQFw6r1k6vYxB3x/dGbJ8LxmvhVm072U3
HqZiMvaMjWiu5IN3Bx3v3gxdVEmWtb5xQmjqNth2tsQtiGEFdP5udOL9VMfjhgUtO4nI+NR70LRr
Y/qmYiD5Kuv7kx4WwgTjuEF8EzhH1t/4TLDBeAgNVjncBva2x82w0ZlUh3hR9j6k3QQsukKqbFXi
ELrJp3GI7dNi6MvctVdtSlQL/dbvyqjcc1ZkoKPcbNlYlSP2duniHrZy86yB62GJYCdfWFX3SMXB
gugZcdCXjLq4+2jFXQCmg4YbqaLHaSTKstoiSNbl+NxxvCXcJanJTSV7lrsv18RONB4GWTdi0sFD
Bl3ebtWxRkk7EFxaER35UfWcAlDezUBcUYTYbcnqnZJvUY0xYi8Z2I/Kymn/vJYkySzFuVFD63rb
pNTogzZFksVGhImvapamufm3vH4nN/9Tec0RnHPe/11e32E3/5Nf7scL/vDLmR9sTo0m1bGLmNlW
iEZ+L6uRd2gB4NjmgE1IufVzWS0+ILiQK6DZdfgLDccfZbXSH1alJic6JWmXCv0fMZgEitKfqmqb
MtsTWtq2i5ZEMAX55ZgfjEYIdci2TwPxPYEvkyUFMVMFZ4Siw1bNdvvJI84Q8A0jBdA5wVlnZBuw
MU8f7QLdheUk7SdTFe2ncDLl7qcr+RcNtF/P+7w7yenC5g1K5Ti/tme8XjdkvnrWKRms8s0GknSP
U6dYo9To1tRxNh+8yqSaqEroTH//u2ly/HJtMEXbMODXU5GrnXf5zc/dO+ynKE/6uMa+ErzkdcB4
b+xj7yb1mtLB3WO71zheAd+plYE3WR6ZiMgvPk9LsXxz32F51TKrc5gROZQ6fXbo3rF6TV06D+47
bA9mi30KVgKfqFS1p1Ym24dcmg2YdtZpa2jzuwgOMvo4wTJhapqvm1G4rt/3C+o03YNs26jOoaZO
HPkaMtuF054AkG91eeWuvEAUSv1jRKwBg4oVJ2h0K1owrAlAwCsDcRB+ofnJaBqD/Cj30oO/yBjK
1OzBrlMVRJ/QZTGitaHbrCzDmfbiNkUnuUlozM8kY40DQZABxUcVgTnKVyhiASYDteGKSrTHhKJv
xSdqQhYQ0JoZTX3znbDIF0C7W6XznhwgB5uljJljSRxboMnrx3WK8mC2cSx8cMYmmRwmIFlGdo2v
mUbuxh7h535QE+afmEfpES5hOG3YVSFDLgwyL6IvIyDt7tifVpoTiH1ZdI9T3FPmCTW2eHkcYe6Z
Cgd6UwQdKpeN7TBeJVN9WbNPGpPCJIzlCACLrj+TbqCWFWESR+pACS0EqsNmtO0XN5k1RgynuE+L
ZsJHU+MY7G0asdY7ODM0J7E3E+LnmpWribHTOCzvrM1IDnuyedFBD4PPk+qRMASbc5HghNE7QOxc
VnanBv78FrlddSSacNl5WQXjM8bVt+/o0xEhkKAc3LLlTxTyKyEUC6u4CgwNFUOL4Bl/Jk36MVop
Da4d/WaN5nAn3nmjceHmv9FIWrNWFqKpazsmSdIDokXU1zuy1HHJV/N59p6i0EjULZETvY1aNcid
8QlwaTxVm9otymEboDgKt8kUFGKjEfx+KxIazeiHm+QgTQiBqA3yNTQOm2C0IfCZYWFbe038NsTA
Y48kYlnyrm1hvi39onB4qmR4cQC60qqyZflGDiU8ksDrp4anoja6r0XQJ5nfeF0dbZ2OXXvXkRxi
7MpAzzfDLIqZ5FG3Azc70Dd8mhWW9OM8ADndGkGxjtyLJg/9po/C6jP6GrS1+DxWLstsF4xJx9Q8
LsxZ2Qq64rqJxrjya2rjt7akKbx2grnVJ7M8IWtJH4XLohkinxYEK8TFXbL08Hb6sibUQnr8tmb9
bHMU2E84TsXIiLMN1l6/1X7qYidBkRsPvHsOPsuxLol9JQu6YlJnl68jgnkEQ/bAJC8aeZB3LXNe
Y0Pgdf/FTKgkSelqbEBdAXKabSWr8g3NBMc/xvbL/n0ppwvAdYJBL3ddollHU6MbbqdYLs9Zqwzg
KumoSIYFiExECJ5RyxLzm933zNLOmggg/kpDb21igJ2hQt6UYhmHlwLwdNzCvLKLNwzMObdOs7RX
ZbM4t3UreMeMgEoDdDCN7VXQWxF+LbM7JFYDx9Iylu1q/puYQoY0S0uY8puYMv2usTOiSJHvlbZP
bOpwAmfT4W4bCL26zg24KCyJmEM3Eln5CVmIHsgeRQ5NNxZUpl+0jfuZcdsIFzxuMBLDkV/ZztqZ
zQ2jU93QjXHH11IY5W3kzB7MKQcgb6BNUGXMP3fp2JZfWtF9VNPonAaGyfZBMNZ66J1MZb6BbWs4
aJQVGN50DNtMlnR+LDsJ9gJIxE2kBvCshoGdIqKev0hUDA6lYG9/xdkDE2wgNmNfjukukdCkt5mw
p2srS8orfBkRkOcF8T+1ZXaaal3ZOz014koZGYQzJrCos9vAuKTsMwsf2Zt9MsmyEmZh7sqtY7eQ
oNE9YvibO7eYD6BpseqKwUkan3U83JJHaeGjY8FvV1Drv4Xj/6twdB3nb/uyj1H57bf/OrXZW/Ht
TwXkjxf+oQ8WH+BmIAOmRkSB+958/b2AdMUHPAYwp+hn/Jm7ID/wCoGkmLEjdaWk6vujK8s/h6jk
vRLlP/+RVfJ7LUbMyY/skr+ozZj2/lofaa2ViXGIQ5xHo/eX4VlNkkuTE9J1NNyWcKE5Kp8INupi
BCEes3Rpv4z5MNxgAUIO0FcvWWgbJ3NkMSx7YDP5EqV+1Vr5gzfkBY0E89kOTMIlkRoQU2+N2gdO
SUAQooCtBVBnz4hhROXp3lbZQJ7bJO6TaWzePJXfOGN2o4wRbRpVbMc0kVptBTQPvd4MKwXd7ONb
GgNskG5F97Yo6dAYGlA3MTiUJAtEZfPewSHJFH18KycokXbKsdOC3th08fcW7qKfE9ywQ3Zx66rp
MDLhQKRZfPdSYFlieIRDjq0vJilYpjf9vNyTQHHFMRjee2IgiIrf5qor/RIAlN2l52wQX0vXeann
dl9mdOAacg0/BfVKztYM9Uju3ZVkkhCyDNOwUy/pkL25DLr3Jshis0lv1ivQ5T1kxTT7jugTKSJd
2L3KANmpnB5qv57BQUNdQjU+6gJSuKa/dmoy7yvWT+8gIuuICOwqBTBxWjIGmsbYcmFMk8UrPstV
+jWl08WJ5sexsl4ilZ5Z5d+aOnljUH/rRorRtGO1O4sPNFoxsOP53sr4rmbV7WuvYtWz0jPtQAhF
LNccYhk5ExqH6iuChsWhGOKdNKNdnK4Be8ZAVHdFjFJorNcyyt96QYadCX1+09Fr3q6/q7L4ATBa
92Nr3ncSA0m0XAlNL9IYzKvKxZ5PdfFdZfyYLeKbNJ2uiCCwjzjBCN+K+YTADp7xeUHv75yM5gsx
4KCk6UXEFFqRZy3XDey9cl6eG6sOaN9PF2DW/jQX47aImg5JSfxWMJ3fgQDHrrNcDTJcwyUa8nhr
9yWezC+6VnfeGCN1G+nGA+uAhI4IdRouC/A8VNo0rht1DGkV4AXTdGA7kCXU9VcoUKPdiMEGq5JQ
Z4Tl3m5aum5TyxwEY2s+F6H46qkRdRZ5ysSEZ2fhDpe66S/WlH3PTRB9pgNGoM+niwqgTKUxSL2M
bWm3OAaLvyCN/f26i8K5ZS9/Kesi2aNluK04NO679XV8TnTL9KxG5bwgnZqP6LeRdIrptpJG9Rkj
mbd1k2j2GyMYHhRKbT+bwmDLxACEE+XssSanF0SePZDk4+jTNBj4pKM5I4WuAkduVDO4t2w45xHp
l9LI1Fdg2Z/noXGuhUYXwF1TxswfQJqTpOXltfIh345vgVsCo8Bdw6EhseriOS2C53wyHIK7LaKu
SaJDIRoFt/jqPyOHGrbplNG5dmZACDE0hRmUtzVBg2/ISaIvipz2rMsu2TgumS5GdF+A+d2NhvVc
Gni6EMrZ+Jbst6mYCUEuJGZ6I4l2gGCxZpGzVi2es8/jnOznuQzuaZ93m7Dg9l8S+bUUZcWYOGfq
M5hbZ5LA9N3/Zu/MluM20m77RHAkEvNtFWpgFVkcRYq8QUiUiBlIAInx6c8C3e6w1d12nPvfN+1o
WSLFAjK/Ye+1az43cAWbHgvlpolMljj057e28IiikDx0c+599QwXt30zXkVD+2GM7dl2839CIf/H
KR5Ij/Am1AYQnb1fs5agQNl9NhI8ag+EZKLe0Shup0vqNDdLZLr/0FX/Om/w8aUEXGiWYwsb/NQv
K/TAHvvKnb3qSIJvHVYmgb6FhdIOZ+M/fKVfZwd8pbV/9/hiAt7c5+31J+zU6HmTlUWqPkqdf6Mc
xkPGcZyZI5sgCs36in8T+7+fGfx1R+nYn1/TB7bBMCVY/5ef9Z++ZmxVQeJj/DrO4PWZ3w1P5CwW
W4M0hNEA7Lb+ffEonNuO0+3vv/R/aI0+v3bgsoNFYgMRfv15/Olrs4QfF1rQ6tiVLYmKdenfzfTk
63FxJkkuP4pgeh87UlPzcRhO2dDx3gbsETDdvSduxOO6nPsYgQtV8zHAM7PFFbkjYI8AV45vNBFq
S6FLUEt2QyYAEujhYSrjZ+EkrPUn+9L7hQFqsg4OYJbUa+w47tb2OR7+/m/6Xx4h8Brsok06c0fK
Xx4hWaRBWUubra0kNbgWdyJY7sqlbf7hJ7oO2f4yG1t/oiya19KKaRt+q7/+RIPR9Cd+kWc1wJBE
9uLdbKLvFAWHcOUGpGn4+Y2OzfK+GOY7T4vynol4yuwk/mgGzuW1VMlIycB5MZ1jg2FDMPZPRuBe
gNQcoB3pjaPSchvHiYuaRU5fY0fOhzKWClnLnJ570XYPVT49Ty3XPvhB+8QyumR2rrFGVOlHlLJf
rPLiE/NUH8js/Ijq5dmP+/2iSSOZlHVEl3JEjE3qOYnwq3HpzGal2Mp+ufNmmn06CHMf+MZb67AL
9ExqrL//wNan/i9pbuvPEd0AnFbfQ0Lwywe2eAaEKpwSx2VEkE45MXGyEbTtIv6zjn//tdZ55a9f
yyHGlE8Lo7zzq2yJPAlCFQBgInEdQFQRblL/04H5+Sb98jWQ8UsbRLIpA/nrzDRNGrC1QlTHOhjU
vktJJLWjBVqffGcFMR807X0u7WNgyMsYBcnOq4qTMUUvkHq/k5xc0agOhC4XmXXErMklG3A6qbmE
QRF/LO5o7bwozY+wNInnYXtCe79010Xq7hAgfPHJ89i4LAiugCrP2wL3Ax5dS28btsZ72UoSkoNG
HvoJ9baQ6YdT8Qg2aX4zTPkpd+J5S3tLgUoky+SYaltVLBwHoR/qSoLstJbzP3wm/+WN5bNAfgSm
TQA+kH99kVbf91TPZXU0CxqFISnTbYqxfSMR/t7A99YbZhYZG3z/UjJ820ZdS5inWd7qjGc5ylGK
u1W/H6Nl3Gh0aSHy1q9jpqwQ1yFCx8G9rKlMZJU6lwQ3TOi0nEQKtSWhNPOzkOP70okNzP9HJJZU
VQ1/4daYII6J55lCbKOiRB0gazJOHh9ix10HfTyftuLg69yB/GODILUyKoKDdJbnQLXD7/uV/9lO
/ZeXhDtj/ce0UMz8Ouoe4wbpyjhUxxGlLiUO+tCRb8cWPUDx+B8+ESB8//me+NzCHGu4GVcX6V8/
ksa2ZjR/Pfm8sqt2posKxY+yU8RNFZh8PgvDiM0C7X2DxV2THUIFGBfogikAyR52GZkFpIKz0N4F
LsbntOg0qlL/e5eb1waJa0XArj4JqPanqrZCS3XvZbY8TMV8Lr31MuYxi638GyxsqlTYTNkCxrev
QkA+cku5uhuYTu01H+lnewmEyiJhif+QfJuTa2h+hxqHvYp6TYSqTq4mnGmfTVBUTSzrNM7MCl9M
qmkk/Twm2aGh1XOW8anVMapyO8B5NzCLMe8wOZ0si2rN9PoQGeyMhID9fsn/Ew3rA6l68AJ22+3W
16ibnEvtjU9uvDYQTm7wPpGQVTRUSyLKbqYm90NP8V+3hvO1yRxeMR0114EzvZPiE44or1HTpTcp
RvBtMFGKoxL8miUDHjibdULtAPYrT8bA5LckZqLFp7PRujjRFB/KiJsljdcMRN4Od9Q3TIveEvz4
p9x0LkM3hJZs5+3aGDHKB1jUtPUZCMil0PZXiRLmH+5j97+83tQ6oMjESvq0fmUvshHPGpws5bHz
5nfEHQ8MWy/UF/zwHF7rtf76bLVrHZh7HVDpfb7zVaL380gyMJiR96opLdBCFdg39E7+0Foe+OIY
S5b0q10w9fOxMEmWGlKSJDYxI96GOMh33LDBDe6FhEhg7kW9JEguOcu3i2ddpMEZk+n5ebAot0Rr
qa0r0n47xWAoCp/KOqYx5D5MLKQaLBjGKy/rnzRmyw1yqIcWoRdCjeJm6PsH28FQWBfutGOECNV3
XM5lMuKWLeH+myTAOfX87nYgtlt0+h7dAYIv9zJwidBk9k8WgJC1mtfeH/fr/ykf/2E1iwLX5Nz6
36vZx7r/Hx78f/3WP2Zs/m8OfxRzN1eY+Nx5wP/Y0Vq/Wcgi8YnyOf3+K3848J3fEDwiRcQc79qS
Je6/Z2wW4zfuOodXwv3M1/3/Y5sG6/X453qDVbBwBAhdksfo93/tZOCYs1HK0vo4DR7rgiDJLaYQ
FVlWCRyLPXRxu2c8nvn3UErRXMu0Si+jyyE4wL3xQ8SNmCSj1Hpxu2S+q11ZPQ6dG72B7MVlvVij
wqSzOEd4hawnAn5G53Rtz8DM19N2nHK3DLUxZSwpLC8AvE6DfMnNmn6xsB0L7kZTNLsmSJk/t/NM
lZej0iIEYsiqj64k/xOH+mzvc6OzbxNG/Hc5mOU1bHAwdqIxLNCbsMRYNzoVIHUrkQn76A4ZSj27
N9Jo4XRoiWO5Ly3rNC6+dcWpKardVDTDqyj5psKmjPRPvgpcvtau2J0SAsAwz1fkgvEHF/PvBmvW
Ui4pPdTPpG8aI3MYQeG6w3VVfqR84EcnwvjpkmwAH3VJox+L63AC5/i+XiCYevy5fGcvNuCdl2oU
+UOQC4RQU5rcjn1UPSnWrre6I+v6DP8kdkIb/wyM2MTz8UeWhRmB82lqyptE+ffkcM+7hsuDc8qM
AEoKiwg6GtXJI4lmUW9m7Pt3UUElQ3hlK8wwQiZbhbgz671HEAHXmXc1qVLdkhEf3DmgtJPrDPDU
sePntx9YOpElmzaHJUlW/1IAqCQZiKAgdaB+xDzo3xv0EXQpJICiKXKOpcmdxB2DX5ed+hUeMetk
FJifWVXXt3nboBVf7HImjTIzT3aH7Ak7T29zN0unOy5Gqfk7m9YeDmnzfeT+em1ZPrwoQRzqNmD0
5a77hu6HaZQAX3RCspo/zsH9pHDcgYoOHrmj4nsC2lk7B1PLjMkZrDcGeB268cJwcKixjP7m40Tc
5hByrpWyvHjfzyI+wamv0mPkNXq56ntQKoc06o1riduKVDW2qjhysUJhfgP1pEHG5g7r3VH1D6xd
nfw6sSbsmb5hWpALXfdLZc72TfK7Ecn6dCX5v1uU3E+/UgwVFAGr8S8r06evaf70ODWr3cn4dD4l
ny6o/NMRhb9gtUehsib1qP20TUVMsvRJf/qpik9vlVQdriqHf1pQgNivYP4aj/PYMiLLoxuvLIdz
utq1EnxbhLLE1wUVRfCe/W7skr/bvOJSeFXorfYvx2K7nC4rx3Y1h0WrTUyshjFtieKqWeLxOdUy
DY0gqW8QDzSIhPVDtprO0MpSB7NaNn0W4Mn47LpRjBBrNatVq22tbhEbsee2SoU8AWMbHFqAmqvZ
jRqtw/dW8T0cZwK6+83Qyz6c9TSdDV9kV4SMOOEcVA/14l/rrAO4OZgdiul6Oo1p1u88aDmMlhOE
ZDUDd8M2fiDc3TXI7gDuL4fJR+E3p5LwKqW9C+75R6gNMSLUcd1+O89m27L063uIwaSg3o6+eDAt
yLtkB/CxddQNsY0cdigIpvcxae3xuRBH6FRnUanuZzZ7FxIFo1cw5SMir6Z4rFyK22wgJJmkLXb7
RTfcmX1k7de4BFgBCFFtd7mkjT8fCpvgkgSa6B6uJJZog99lMg8gzLGtFU7I5bWOiAnEkXu7qPZG
j3nEzjZhWgn349BEgPgz1xA3bRuNt25XgGhkEclyrzlUqenv0miO9sj/MzItHGCdpmyOS00xQ+ix
Af4/NQFIY/3tvfht3a+GJG3BhPDwuwJeqylM6vZlzJrxKMpYf2Heo3kwRuMQt9NH37rFYcZUu9Mt
VrnBlNGblTuE1qIgheGe2SVZu3QZV71Lt4Bk3HbOFVyRfRC0rJVVjI9e9bl98iPmDZNhePe9SgJ0
elxN0PXTg3bskqfCXTxyGBvYTfhj0mznN6l+AAwZPQeNwyvrlBEC7D4hWMxvvlfkk9ObTGn+VWEX
ZcNKMx2l0t+X2P4P9TJAgxkj8RK0sbHTpDNv67FaLqAnaxSOY3ssrdK/t/iFGxwFxi2t9LOHFUZs
zQCfNkEU7qWVGDg3/aRz8+RMWXwd5KUfMCPDpVbotPe2uaRq3DRuuoSkFEFO1ni9B2kSWkuO5wYP
EhE9hsKv56FDQKjt5SejjdEpkLyGzLE3nrUS3QtPXNWEaT+qs7DaVXhb3zPsFxcry6vQ1ystv+Ax
sMe9mGRHPDZLG4kkeTOQK3PVRl7202KL9rMnqQzYLRQ/pPERSuIWw9GpYkxibbO5AdzlpOaXGqTU
A/nG/g84WvFOBcRiNJF8MwLCw9Mq/ooejWSguRLbzna+VLZjYF7u8i1o6mEzmFg2l7mJvsStfWDA
+ha5/bsvG+ew1LYGebKgGkvnr/MwB6Eu0Ox6HjxuKLvsuMVVnkz5rjWl+hlH3gCpxKhD3CPZcZCs
5LYSgTkLisi8KzCc7vJuzO8r071UMboLRnz9rtSShDAJFBWlbdKOJIsTYkwosI5wf3Q/+ix5Yg1B
KUV9wTTGZHkxYMEFuBGyXZREta+Ha+40azHT+FtNV7eZuOV2SRXBB83zJ0O67M/GRrwl0sPOlPre
z9ZsH/rB/IjoPkhdwoVseK8VwIOQ+K/0MOXCOwVztFwr0dsbz2pe65heYAn6EzC6iLNTqd1QNTCJ
48E6ZtNcXlmDgpiGzjRzzS/pOOfXBc/8BsqbuTfbjlFDptFUiezQDoU61Xp6tJek25tLUrHZRPqa
ZMsPnPv2Vlt9/cjYftim3cLPOiqJ/y7matg5rIFgF3TlfurrctMa/nsUy69gA6JX0TjWLWpDLLC+
cw+vmefKeS9laV7Bg2HRBnH1rCp2cn0jf3rlSOqZ+YOpZ5OEPd8SUdXdePRVBErYVjYpoAlSBt9N
DlQs3oMJSDtE75DtBdXjray86A7U7anlQ6+LFsaGuCRzR+qLh1w3Y4MXzsmEytvMzIulsi9Trly2
qkl/QADr9BtPVvVDn6zh87SCHshlx41rHCaTf02+vBt27vKsYYqsxWZjVrfoROKtPQZ0efUH0Dvk
tmWxSQxxG43d7ZoWiLy527aIuzNVvrEXRe/bTU9j198pU99qo7qhWkPH7xKsXWiwAfMMkTEa8JrM
kJLwdgA8Dh0rdVhVebZzjfDNv3bLBh4b+hU5IwYCEV0udyR657+Pcf6v8funxo/2jR7tfzd+Tz+n
b92fNRXW77/jD6+b9ZsjVj4aASue5/GC/LvhM4X7mwtRzaNWkZCyV+ftHx2f+5uNBEN6mE9ZXrFT
+nfHJ53fcKWy/4HV9i+H3C9Kir9TVphIef/a8jGTczD9Bp6kLaX3lOui6U/LHN4XY2jqWlyNqAhf
BsP2Nl0xv/uTLC4Lrs5dYpgcWwy3H7zRv8GGjERuyJpHVeNcE2136md2PzC6lxu77o2rObLc6DDU
WXIHMN/41ntejYOkFs3R9iM20Chw4+6u8pzZurftNJflxuB8866IQvflhZW4qL90QDLIuDOImLAO
OK+UuvFVCwNlKwBoEQWYB4MuocBHeWZDIogFh7yC6tN8KXwoLgw1Af+YJzwlLmRWGQV65yWCzKuk
sKU6aZtwT85DOKVCbCbIC8CLGBuaJ6+eJTHjcddw9bNPhVFuE2JxYDA1O1fEbjqCQ5bhf/YUzYbR
D4zy8qEJE3zc37Iq8n/EJG4DrpM0Rg2gSSJAUUMAURCPdFaAWjXfQnfImT6efWGtsQtukJyjzORG
GzWv8X5AvTnsFvLvGCjWGXFpbLkmUmyIqqgsfcxIecMz4zuv8+DYGyAFCXjY9DFG1siH1Wc3DQfY
MZPjc1an2AP1SF5gGWANHGN0ok0ZJy9katN6zsT2EbV0U9vtORn7/qWLywoXUHdnka+MpW8I6I5j
911P0UjM9/gKvoP2AI1hPllX8ZQ/TwMuxRkLzMn37e8xLpSdRZbT4+L3HeYQozzQH4EcqiCCe2o8
dF7i7X1ZHWQQkLWQPruF/ABuqM9LVzMAz8l1TRpvW/b6tS67UznU1ZE0C4LfUyuc4LNvulm5Z6WE
CUtnuUvist7kMn9eUXphz6m/I/bzp5tW7k3pLtHdGNTuBiE5efH9OmfHxJdzuh7swaZYXoZbmVlu
OAzDtI2B/3GQo4Ujb6C98fUodx4r5iuvTtN9NS3OpjfiZLtgxv6e9nI4lIOTficvYDpNjCR2qnGM
h1jNNi6J+Cca1frWMfQjd/f0WJVzcQCxQ25GqtJjla+cwJQYWnSiWLqh/u+179hXnAvJvm1lsIdI
zK2VGMFhcMeftQPIhEa2DiPOjg2j5rTaMhL4XltrSehAScfsDWtWlF2Ikx+qe6VhiiwG3kAxFDsM
9dDr5PRkOpXYtEX+bBTRFcY6KIcdM2hHGy/OHImNRULiKWlQNxGMl35YvdO+9QtgX5MRfT7aYFmH
BqMhvXB+jT2uP7uu5o3HI9OEFl5A9DkuK98BtqSDuc0nF7TNBu62GfHEESp6/8AEZfQeCztXd3h+
S4JhI0QtCvXAnoLX360xNrQxRZ89dW6ptxqaRnxIs1oybo/bcovyh6/Gg4XXnen+e1801lZEw3CH
zIBMz4HHIg6GAnnwNM0/GsWhuos9ez71Oq1Y1xPwEBw0j9ZElq4rpm3Dd7vK2kf9YYK8S+nYI+Ze
U98nHxBnAfL5Y9DQjAmSiC+sO7pXctHQym4SO8G2MJTinFRBiWTLV9ukMeRBSPQXTc7Ed86INklq
TomJ5UIt6BkcegMWpQswQNVYuyhYyM+MI0Bo/vJ1wu7x7KWK6NjM+MYr9SKXVJDikZPl0tDJG419
yQTBqm0hs3NlpD/It23DVKr0uWwzhJlYB9IbZvQDcUJInENWXewgyuhLU8jcJwvTYqhhF/XJDDRK
EWu4BoOsHlDiGY+53XnfZOmkYZwHzXYpA7KZ+5gkxs04SbmLwJ7tafqIJ43IRNaRpuvTWl+KLqmR
sKTYAOB9H9r1rWWd7wIyAn4VNVDZDGI1iHkZMKgxYE/n7jiaAhJ9xFydu2QBRxO51T3y0VciChwU
I2Xw3sru3pvsZNx0Oe4Ay9df3TljIwT6bCet4couTD/MGQkhZjeVZkFt27vM0MZ5Rh6/94feDCux
4N6uJzTDsU8XbpucB/58SUc/v10MMdzMKak61dx77GcATU0d5N3Bk/1O2xLTbGBPGzFKfxtkxAMp
sz3MRsyO1dI3Qc+pxV52RmhGKyTgFV3p3CZfemydTWyOD72PDzL3GQkScYfRqq8DdFrTwZgbiGek
YNNZT4IpYlC+z6oedgIJ+rY3DQP9IvEhWYl+b4MgpHsK0gzjsc8GqcFKHna6uQIxDd/EUB9T430p
U6/eLcgA9qJT2DxnCOOGjdQoqSa8dOi1Tkbe/KAPvqHc7M/mVOBkGNeuU3rVLUtpYhEmPthKzNl+
TLW4WhhDHw3HCzaNwv0BAjnd+jEwJcPn79znWNBkmXPeNe7bstA9VYhmdkmu32Sd52dHRViwoTNv
IguFtCIk/JpnoDt0qU2gT55/IHIO9pNa3mLFn5ov9NWoPQkLjsiXZpYC6omLnyRuBYBJFLq9i3IZ
bRNmOZfR9gcudwzVrohRWDsfdJw/bZ0W+8KhYBgm+6Vse1wjedc8Fz5/1NLaOPRovT/a3mbL1yG8
JNOc8XA3JnfAYbP7QNbqSvhyuR5yBI+jl7/1ZSRCDlP82jjqXnyIOltbW2tocrUdYoZP2YSqsnfT
4jsWEIlNZa6velz9+4xMmi0Z3NWejVp5zW4WK/pMGuVgzd+7JCKRGukUGRd8DyM8NdzVjf/cCbnc
5RZGZm7T1eadeP1U8QNTfPuDzrNXXvtcM9Sp/KfGc/i9lpgfMfdcAfQet2yu4vseb+Cdo6PsFaPx
o+O647Yu4osta/Iwej/GxZhkCiVRxA+a2a79hSnluJ0ceotZ+zt7iVyJ496LV1o3FMSlWZnVgAHN
bVxLhm9TxYiNz3kjlVnfDuaij2KZiEOdHP9tzDvxinfgPVORvl2EZQCnH5LhmClt3TqlOzAEz0js
xJikhw3We0SDhPWtiz2eCFE+gC10HhBSdWLLqWlQYkgltw4e8o+utXx7fVFjPlP0WSvNq3UPSpkO
r0zFCP5IkwsmHXyiG86x9Yjwk5gzLa59poNfQdGL7wDDT8UIJQtFE9beJrZ+4L90GMOl8t2MMwMD
OuSTHGpXP10p0DwkgeZJ1oeTM0/vgnjvkDDj7nEZW4xcHJ43Q2IQzly5d4tbnSNaRKKsuA6mI1u8
jMfZHbwfUeyRjS477zbQTvoCEcEmySl1wrYci52TskpUNRGyYdswU661VT+0lk2cEEEt3WXKJZxD
EdVkpmrVQytrfdzvLA4It/FxbMMozPaRN5JFhn5tp/i+UI24xoHotKg8IAVIXzjN8heuuP5rMU7i
Mc90dBSZl14JZ6TijRr31FQDlLkUYRGeURTQz7HEln8ejBnzzpLAQYR/Ua/pWfmOGMngJBvCsZJy
IjF7sisSqoZY7BbRtfd6mfSL8Jf+h8NW/UiycXCus0zf2nHSfqktpyXEvqszHVqNG+alAyyL6gop
RKvLOqN96AjyMTlht/RJfRAugbIQUBRqHnZpxvtwJgOwLHd+VLhfxshf3K8xINMlHPyJm9Un6owX
scUxDu2Kyb+d2+7FtfLkdfBGMA2Q9h6LpQIC3CWVcVNUU/oalU61BzFX2mG5TAUT/0qQEJrF/sYG
WuxjZxjLF0GE0v3Af3qcSo5XJOuPGO6wUQNl/F6VVR0aiYf2VS/xua0oSYtqIIdbl0P5xKIaNY3w
5GH0y/w6I7llP5c6CQFZF1tlLAUrmFY5+xGQ/T3LsLYlY41FTsaiGhq12V+X1dJvbJmR1exN8Z1U
VjQ/+F7W1rdTDBY4DOJJNC7hq1hBKRZKRqQQQRECSxYBPyg3UwZ10Lya0X6Er+fmAE37ufa9tjtm
QVIGQJQxaZ2LyTa2OI7NXbGoqg2tLuEcRX9ICkDnWkeduM4LWFs0qssYg5dtc97F71gLolAYWRRf
p8MajMAj3Gbo/uIxdCVsfrx+HnnviW7r60Eb6tjj6nuYGuiXJfarw+K4RLppAruYraqrlmcy7LWV
XqvMSbeR7L2Psq3td1GtA3MyszSu/FI9dXkQpa/YGPptiemKKaO7SuaWZY0Y8P2fYETjo0tWAMhD
Nj7bhrSt5yUbxS4lIxWQBhjofSe75ZugsD6Ps0LvT39ce2Sa1fyxp0U2+l6pVH1NJrt8GEfTAaOf
jltZ2ip0EhOzn5mU1i7OUa/UAoenaFbjU47Xsm2z+mLbTRlafI9fOqrIHZuLgAgiM9vF3HUU5828
m2Srd33hXTHrHcKaxv1Bx2mwb3Mhvzn2ZB9BmCpSIjmZipUi4qV1ckhjawjbGu65lZJ5t8m7ZPxe
BMZwKKR9a01J8ENU7e3Ad4L9gHQ7JeV8JCAImgZJ8tfonf1pQ7brukxym70KJmfXsJJAl7ys/I4s
RUIeldCBC67xCHrHW0dNv1kpqEcjhVdhgA3bVqMLvgNPL3HQwpixhVnWvo5slPqBZ9xqa5kf1Jjg
vM+Lmwn8Fcu7ymqpwI1iV8xJ8lMp176JojTloG1igGVYJ3OitCZSpdlsJMV2aUFQt6jbuXTG+R6g
QHAZphizE6POY+6mzo4tFQdmV9enVJh3vo+Fqus6Ir16FX8DIZGFFWFHiOTYWF5yo2khVcFvNIvI
3mRFYL1+hm7i5wQ8VaZJ+Wqo7rWxvBzFtX+wnckUILKHH2LiYvWxe1zNQO35+fU9eF6H6OQJUjsr
HXZDmRfj7l2KbyT0JLuBTwt06vQVwPY5if1wXhosjcXXLhvW560X9a7XYOA3k2XtXJ9xLgLV6ITN
wPmWd1O0KWPhbqmZTcCe1ZQVuxbfIdmKU3NNyljF09J5B5Mcy61s7fS6iOP8jvmDEGFvT72/G3A4
XzpNvQ2vWobNOv4hmlJdBU1TEPM3kHmW+eLnWNGiETo+HEtb9+FoNPKefEEmAqolbn3SJ4/wvo3A
5HtimxImyUzYoHIbLmADHbZXDvdLnsTQgpvv9GuUYnOFWshesvKq6tWQb0nAmF9YLmDPHcYbC7XA
M6XUE3HrzdYD+XFOXKQJzbRQONYJxuZlHbP3RhtWQ/8WmA0+mdnaJJl8rgyOvGyw7b1ywWCPjuW/
JJNZbiD5suAW/oBCNXKeljp32HLn8lzNyXVqVK9aeR0souSxdc0Pi5N0P85UR1WsMKfW8tVKzILZ
emX/6CByhiJGDq2M8nnCh/+hVGkskCp8V2+YelB8T6pnW+OWD/6sBXnDcWaGWvnR2yB6Nh7TMOA0
CObxATTwwsrMj9jmMIAY906HAJPin3G5XUzOIe+t4KHiwEJPaDm1y18v8nrWBYkmMJJ3wBU59CfS
VMYlxaY8x1HIR6WIl0Qjdju4NoW1mUOjl0sOPgngbwEH1kf4tCPLSF1wiflX/Au/lFf+h4zlg53V
HB4AaU8Y4fPT7HC54mt+J6C+bw6k7gDIc9eNhAd7zSmm05J6AIGF+dxyJWE01MQAyHUWqCpG2gHs
Ic90WfQ4gJmj1HRWvaMNKVhyJLhTO4zHrAYBMjRv4FpO6KPFFlQhm53YuIkCdq9L4TS7rPFOyhz0
Hmqlt/Nytzgph/FfE4huW1Hqb6lM5TayGxKQhnviC36IMuWJj2aHpX9139hrlk85e1cVEfLEB+jk
QO/CAJHM1dtR2i+paXdnHRlgW8ho3caFVR0SoWIgrqV5nOA5hq3Td1cVYj8mF7oGvAcpFkHuPYFX
jOGiMd0m9fyWx+ycpZ6tvZe3ONW09T1yBvNx9AmLdyf27gjh6/Gn03nDI2ef3Liug/VYNP2pbRhG
CTPbmpEBt7/1DeYsaSp3rcjzY+BWN7Yuum20WDbOkHQkl9NDMM66QST5CZs1K8elBkw8q2+dWdev
qxIdTpKxLO+5TNg3mHNufKvdsr31REGaLBce2YCYG6DEZu21l9MiYe/IkhCHNKsVO95Z5Tx/p87i
1YrBQwHN8m/r0SIXUCf9u5G6H0gPZsjdidGdGsbQ98tkRwCRvbHaqlSMX/zJ6e+kTOzl0k4+5pXR
K+sDU9ASqqy2FKme2F3MOoXn6+bpFCo0R+0WiYHaw27BuSUi42Ki6h22DpfBMY2Gpzl2vlAhOI9N
FNfwB2Z95D1ASNJ2bOkC/3n0YZ+AEJCPMfj7LVz8W58cy2/lhBMKgLG/BSmKTKGgSTfOo6SouS5Y
028aPSRnagg97WED1djtUreHF875s3G1UNkhjhDUMiQqwBczC6OmKV1zU9HcUN6NtYJb49btc6vs
5tw0vg/bpvYC3MGCGd9MdsF25lx4despsC7sosTTwB/ghj6pSC89cnDS+byIoREDagjnFUA6q1eA
mnh6IMSrUSPDrNLrRSkFDp8Bz0a3fUzFNKN+NqUuNdf8WglxyryC1fXe7DaBu5n3mT4qn4QCwDgN
Ratv+9UmNggpht85PTq90gyfBJuyDW2YzydhBM/Fp/AiiTN4BzHhqyEztflhzhGAQ/Ut090C9xr0
fUfjPUmuaErQUoWDpT5GyusdK4L72aCsXzpXnBRyqdBRPdSdNGrup3iQL1lGBY41nAN7aR3zrmtW
dDJyLP+hc1ruU86y+q5YjOHFsNP+ZCUNc5k1s+WmnQ39kitDXGC+zQep0EXTvHbWfYed5yEwItqX
1oyCM1nB8juY1fykO394lHKV6E7EHIPPqThWN6XjV6RedAlCFafLeClHvIFhPzIV3FikIWYXJvya
+yRoCWnOTDk7e+2ODp90me0i3cYZoSLd3RJ3+NjdWcmdxRjqSSxefMpsjsqqSOaPQpXma2R2FGqL
C7mfSUeL0hzB2ybO0uald516PxrcunFtc5nxSIU0O+lOxF12UAa6kw2j0XMbTd7VMAq9g2WYXyuz
qjoqe1Nc1wiuv5DwqXHCT0BMUTjZW7cFAGil2rhXeaMuCP39Y5mY8a4bFnXA/WhvLUWg1cZokQH7
+FK+Mr2FJQ8v4ElQ3123dTPue031zzjTY0pjkAuRZAOxoTGcKHYZRFR15U2vg3djMIFYm2V0dBNH
h8a8mDcYHEgBzbAFpI11RYCAf4eLdCJ+1RlOruEhyHejIvx/7J3ZctpIFIZfxeV7XFpBXCRVY+N9
Txw7yQ0lgwY1CAm0AOLp52uBHBpviaWLqamhfIXw6dbR6dOts/y/BdIERtMG/6yZxmcJSBmX9OWP
LgBTfQydhX4469JsNXRyd5CP/QPDAsu46wwJK+rdMbGyOL9vCAj4WrHuH06MpXnYwNCP/Rlwh7M4
N07hCyFmE41CeF3bzrJDoZbeoT+otZ/alJc3tGX8Q9D4AUKyvzzJ4wU9Ei2dNK7TiogD69CgdELb
mAVfFrYvyDOz2QxtWUgCSu3ootGaduY26RtirDonjcg/0inPgdl4eWWPlnyvdW8Tc5Ffz0Fg3jdm
o/t2Ynw3BzhruxEeCsrZO0RK3HYYw5w9IOExn/uDTtIItE5IA8yRoY9oArPGx9Zg+GXpgIYQWbZN
ebG2BF9keW36wtwHLO9hkkyHN81BdtJtGCccrNLjGZAjPxsL0iCG2fhuauCVaEtOyAvK1o8noCBI
SjR33B5Ob+fZ9JZquyDf1yKHrV2XL4J+0Lh2gAU4oP7BP52GmnFBr1/farSyy8gIY3DooMQWpMEI
9NAKCjxJtj8YLy5mk8mCZuHp/4gA3u8gAtDBLxF6X09bP+TRmBIbJXG9+p914lrXLPhBwUBtaiAQ
6wWCdgnSqutcYqc3TQIpZov8eInRau9hEgagxZQQNzXQi5/y1pa2R8MJ/kVzKCtukfL+E0SArd4r
jZJnmMpgHZO9UVQyyj6BjaR1N5tDeN+dzq+ycX8AhbYfPG5o42ZV8rzDAfkmEmGafNpFWZuF0M8G
2GqvjBdmMJ4sGMAZEm4F9i1ru2J2JdrEtPpvD1X0JG0UXZP+dwAh1qnuploWxIStBplcT/QAHjL9
cmiTTBlOoBU0TIomZZh/NLV/JkNJvedT2pVqJA+B/FwSurVzmPo0U4NNqB9NidEMrgdQ89IXdQxW
q3ZMf2bmCQe8xfFFFltJwzrXmgCIBkl72I3vnKGWnzetRtS9y6fp0dAQ9lmCb4UfKIIShIqTKczh
Bk30ZDZi3jOMWZOO/f35zGyzRQfjqT/6Om1THhXTKR/OWlGHSXC2IGJikPXNjLNYn4hv+SLIzoPu
lDK25QyEwSMYGwJzfN5K6dew8Z1Xjk5l7M8GeEvAwwxIjTqpEcN2YlvmNY5jsjwfppwfv87J7Vrh
oTkbdNtQvRL2JiNNDikWyXHxRP4zxS7rG5GEwABKiTS/zbw4/+IlGcGTshpEXi2s+44MzUd+9Lag
nU0/1IuyMJUzILcfbvoUVufGYniaUjHftyQELjPO+t6nXbNNAY0JTLRJ3F5+aJ0NwEJeX4YzFZcD
qh3QIEVLW3s14IaKXlPC2/e30ubbv1HuwO3jUDsCiFfRSzd1QLcSNTWKKy6m9FwJWyI2lNDao0qn
CXRfe6UEeuw2laDr7b0mLhr8/lVj32rAf5ESaMpqMulKWrBMYL4BmpH4NKvPlhYMEBCB0YPGcHO9
P1ndCwvh7edbnw3Q0m1Vvv3WnsW92S0HrEL5Yc9SjKC4fcAVQDsorOQPtPAblvLkWA58EfQLlyK8
5CXP89oPSmU/v75eSKf9T7vSYyg/lAV6q7F/eZzPykopKGQ3LpaUssU4639f3+DzoZWxyrsqvzwR
XuzGPT8vLuTraV65YxzTX4H76I7dzZWO2vFOv2byaVeZ54b5vyN4i9Sdsxhngspywc2MVH5Ygvac
nKoLHrlholZB0sKC+VWVfOAG4PjEoVDUvHKolWVHQRS7fQVQFTQNDnrVJYeh10sF4NSlMGnZVL9z
HK4qvOMF7tyNvVKSlAw2Vg3KLveunejvHc6P2fhRVTvd4jVY4RFaF33leepQN1CVWlUzx14UD9Qp
S0AWzgNVJZ+gcSFKOVLjQHVI9uSqgk/7rq8YIBQ4eg0u5BT8LPDYlbpkMNpku3TlKYd94KbU5wcY
TQ3P7zSab4ltO2xxVSd8/tw3gaVRw3o5Z2ZZb5SXUyzsQm6/5RcvlpY/nYDe2gIuooxq3W01g/9R
g21cQq6leA/gg+rYXi5dwEe38QVpTq7hEV66SeL2/Czx0lSxabpkrTpUInq+GLjqmwtn6hpW+KVg
LyBgqFi2wTG9hgUD8V4i/ygrKE1O2qChQ1pVfvFxG5TSI+LbpaS16FomHoXplnEbOqg95VAfn/SV
9xi7W6cnYBuatYieueq+RRBGBp6qOqgrb75z4kJx7Qt1W0e+POPXIf/MixMvL2UVj5JSkpqEX3oL
0VO2MQPsgBpMUGrmRxSPtuYtXyQrK6VgqjpwQSQX6m5GBaCEsKlngNepsF6P4v7WDvEaFUBVsaOA
E4n6VmPQE1SDk72OPeiWS8UWJriKCVTV9I1H6ioPZu7Wa4IBiEYN834PO7eixr++CxxSywDPDVHi
ktRwHrxD+16SeMqRwjTBzCsf9ce9+au9dRVV8i11/XJ20hBBOjJq2OvvvXjMzqZIZiuuwRHeC95s
tszbtAGDKcf6uI4fXPYdmprVpbmOV1Vdmg9eku68OHlySjUY34NIelGYCMWtmFDg1qGY1zNkb5rf
S5Gmz0pI6lD+vxo7e/cHRMCk4F7gufHnfwAAAP//</cx:binary>
              </cx:geoCache>
            </cx:geography>
          </cx:layoutPr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7.xml"/><Relationship Id="rId3" Type="http://schemas.openxmlformats.org/officeDocument/2006/relationships/image" Target="../media/image3.svg"/><Relationship Id="rId7" Type="http://schemas.openxmlformats.org/officeDocument/2006/relationships/image" Target="../media/image7.emf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emf"/><Relationship Id="rId11" Type="http://schemas.openxmlformats.org/officeDocument/2006/relationships/chart" Target="../charts/chart5.xml"/><Relationship Id="rId5" Type="http://schemas.openxmlformats.org/officeDocument/2006/relationships/image" Target="../media/image5.sv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90487</xdr:rowOff>
    </xdr:from>
    <xdr:to>
      <xdr:col>11</xdr:col>
      <xdr:colOff>114300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2EF02-E16B-054A-C50F-FB95766D9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138112</xdr:rowOff>
    </xdr:from>
    <xdr:to>
      <xdr:col>11</xdr:col>
      <xdr:colOff>47625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898E8-2665-96E9-8CF9-AC4EB313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9</xdr:row>
      <xdr:rowOff>95251</xdr:rowOff>
    </xdr:from>
    <xdr:ext cx="895350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A823F8-B369-4B9B-88FE-946141679B2C}"/>
            </a:ext>
          </a:extLst>
        </xdr:cNvPr>
        <xdr:cNvSpPr txBox="1"/>
      </xdr:nvSpPr>
      <xdr:spPr>
        <a:xfrm>
          <a:off x="9572625" y="1724026"/>
          <a:ext cx="8953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38100</xdr:rowOff>
    </xdr:from>
    <xdr:to>
      <xdr:col>21</xdr:col>
      <xdr:colOff>590550</xdr:colOff>
      <xdr:row>14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EFFA4D-494B-4B50-B655-6A2AD364B36B}"/>
            </a:ext>
          </a:extLst>
        </xdr:cNvPr>
        <xdr:cNvSpPr/>
      </xdr:nvSpPr>
      <xdr:spPr>
        <a:xfrm>
          <a:off x="342900" y="38100"/>
          <a:ext cx="14668500" cy="2619375"/>
        </a:xfrm>
        <a:prstGeom prst="roundRect">
          <a:avLst/>
        </a:prstGeom>
        <a:gradFill flip="none" rotWithShape="1">
          <a:gsLst>
            <a:gs pos="91433">
              <a:srgbClr val="FFFFFF"/>
            </a:gs>
            <a:gs pos="91367">
              <a:srgbClr val="FFFFFF"/>
            </a:gs>
            <a:gs pos="91234">
              <a:srgbClr val="FFFFFF"/>
            </a:gs>
            <a:gs pos="90969">
              <a:srgbClr val="FFFFFF"/>
            </a:gs>
            <a:gs pos="90438">
              <a:srgbClr val="FFFFFF"/>
            </a:gs>
            <a:gs pos="91500">
              <a:schemeClr val="bg1"/>
            </a:gs>
            <a:gs pos="89375">
              <a:srgbClr val="FFFFFF"/>
            </a:gs>
            <a:gs pos="87250">
              <a:srgbClr val="FFFFFF"/>
            </a:gs>
            <a:gs pos="83000">
              <a:schemeClr val="bg1"/>
            </a:gs>
          </a:gsLst>
          <a:path path="shape">
            <a:fillToRect l="50000" t="50000" r="50000" b="50000"/>
          </a:path>
          <a:tileRect/>
        </a:gradFill>
        <a:ln>
          <a:solidFill>
            <a:schemeClr val="bg1"/>
          </a:solidFill>
        </a:ln>
        <a:effectLst>
          <a:innerShdw blurRad="63500" dist="50800" dir="16200000">
            <a:prstClr val="black">
              <a:alpha val="50000"/>
            </a:prstClr>
          </a:innerShdw>
          <a:reflection blurRad="6350" stA="50000" endA="300" endPos="55000" dir="5400000" sy="-100000" algn="bl" rotWithShape="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000" baseline="0">
              <a:solidFill>
                <a:schemeClr val="tx2"/>
              </a:solidFill>
              <a:latin typeface="Britannic Bold" panose="020B0903060703020204" pitchFamily="34" charset="0"/>
            </a:rPr>
            <a:t>SALES PERFORMANCE ANALYSIS DASHBORD</a:t>
          </a:r>
        </a:p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</xdr:txBody>
    </xdr:sp>
    <xdr:clientData/>
  </xdr:twoCellAnchor>
  <xdr:twoCellAnchor editAs="oneCell">
    <xdr:from>
      <xdr:col>0</xdr:col>
      <xdr:colOff>666749</xdr:colOff>
      <xdr:row>6</xdr:row>
      <xdr:rowOff>47625</xdr:rowOff>
    </xdr:from>
    <xdr:to>
      <xdr:col>2</xdr:col>
      <xdr:colOff>447674</xdr:colOff>
      <xdr:row>11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9FC509-12AE-4537-B89B-40C02DC8D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" y="1133475"/>
          <a:ext cx="1152525" cy="981075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504823</xdr:colOff>
      <xdr:row>6</xdr:row>
      <xdr:rowOff>9525</xdr:rowOff>
    </xdr:from>
    <xdr:to>
      <xdr:col>4</xdr:col>
      <xdr:colOff>47623</xdr:colOff>
      <xdr:row>10</xdr:row>
      <xdr:rowOff>66675</xdr:rowOff>
    </xdr:to>
    <xdr:pic>
      <xdr:nvPicPr>
        <xdr:cNvPr id="7" name="Graphic 6" descr="Female Profile with solid fill">
          <a:extLst>
            <a:ext uri="{FF2B5EF4-FFF2-40B4-BE49-F238E27FC236}">
              <a16:creationId xmlns:a16="http://schemas.microsoft.com/office/drawing/2014/main" id="{5DAAE918-0487-4F9D-B859-8E90885AB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76423" y="1095375"/>
          <a:ext cx="914400" cy="781050"/>
        </a:xfrm>
        <a:prstGeom prst="rect">
          <a:avLst/>
        </a:prstGeom>
      </xdr:spPr>
    </xdr:pic>
    <xdr:clientData/>
  </xdr:twoCellAnchor>
  <xdr:twoCellAnchor editAs="oneCell">
    <xdr:from>
      <xdr:col>3</xdr:col>
      <xdr:colOff>664351</xdr:colOff>
      <xdr:row>5</xdr:row>
      <xdr:rowOff>123825</xdr:rowOff>
    </xdr:from>
    <xdr:to>
      <xdr:col>5</xdr:col>
      <xdr:colOff>207151</xdr:colOff>
      <xdr:row>10</xdr:row>
      <xdr:rowOff>83325</xdr:rowOff>
    </xdr:to>
    <xdr:pic>
      <xdr:nvPicPr>
        <xdr:cNvPr id="11" name="Graphic 10" descr="Male profile with solid fill">
          <a:extLst>
            <a:ext uri="{FF2B5EF4-FFF2-40B4-BE49-F238E27FC236}">
              <a16:creationId xmlns:a16="http://schemas.microsoft.com/office/drawing/2014/main" id="{B741B78E-E72F-4D38-82EA-9323D4E78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721751" y="1028700"/>
          <a:ext cx="914400" cy="864375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9</xdr:row>
      <xdr:rowOff>161925</xdr:rowOff>
    </xdr:from>
    <xdr:to>
      <xdr:col>5</xdr:col>
      <xdr:colOff>228600</xdr:colOff>
      <xdr:row>10</xdr:row>
      <xdr:rowOff>171450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9B2F0F6-02F9-4986-9346-9A479768D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790700"/>
          <a:ext cx="6953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35701</xdr:colOff>
      <xdr:row>5</xdr:row>
      <xdr:rowOff>133350</xdr:rowOff>
    </xdr:from>
    <xdr:to>
      <xdr:col>6</xdr:col>
      <xdr:colOff>264301</xdr:colOff>
      <xdr:row>10</xdr:row>
      <xdr:rowOff>92850</xdr:rowOff>
    </xdr:to>
    <xdr:pic>
      <xdr:nvPicPr>
        <xdr:cNvPr id="18" name="Graphic 17" descr="Male profile with solid fill">
          <a:extLst>
            <a:ext uri="{FF2B5EF4-FFF2-40B4-BE49-F238E27FC236}">
              <a16:creationId xmlns:a16="http://schemas.microsoft.com/office/drawing/2014/main" id="{A8D2C899-553E-4508-9050-B1AA7B0CF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464701" y="1038225"/>
          <a:ext cx="914400" cy="8643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28573</xdr:colOff>
      <xdr:row>6</xdr:row>
      <xdr:rowOff>19050</xdr:rowOff>
    </xdr:from>
    <xdr:to>
      <xdr:col>7</xdr:col>
      <xdr:colOff>257173</xdr:colOff>
      <xdr:row>10</xdr:row>
      <xdr:rowOff>76200</xdr:rowOff>
    </xdr:to>
    <xdr:pic>
      <xdr:nvPicPr>
        <xdr:cNvPr id="19" name="Graphic 18" descr="Female Profile with solid fill">
          <a:extLst>
            <a:ext uri="{FF2B5EF4-FFF2-40B4-BE49-F238E27FC236}">
              <a16:creationId xmlns:a16="http://schemas.microsoft.com/office/drawing/2014/main" id="{B6EB353F-9D9A-4120-9171-C44CE6BB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43373" y="1104900"/>
          <a:ext cx="914400" cy="78105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6</xdr:row>
      <xdr:rowOff>19050</xdr:rowOff>
    </xdr:from>
    <xdr:to>
      <xdr:col>8</xdr:col>
      <xdr:colOff>285748</xdr:colOff>
      <xdr:row>10</xdr:row>
      <xdr:rowOff>76200</xdr:rowOff>
    </xdr:to>
    <xdr:pic>
      <xdr:nvPicPr>
        <xdr:cNvPr id="20" name="Graphic 19" descr="Female Profile with solid fill">
          <a:extLst>
            <a:ext uri="{FF2B5EF4-FFF2-40B4-BE49-F238E27FC236}">
              <a16:creationId xmlns:a16="http://schemas.microsoft.com/office/drawing/2014/main" id="{DF307672-6660-43C8-A94D-A6A0A0AA4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7748" y="1104900"/>
          <a:ext cx="914400" cy="7810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10</xdr:row>
      <xdr:rowOff>9525</xdr:rowOff>
    </xdr:from>
    <xdr:to>
      <xdr:col>6</xdr:col>
      <xdr:colOff>247650</xdr:colOff>
      <xdr:row>11</xdr:row>
      <xdr:rowOff>19050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4BAA166-CEB3-4552-930A-7966C43C6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819275"/>
          <a:ext cx="6953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285750</xdr:colOff>
      <xdr:row>10</xdr:row>
      <xdr:rowOff>9526</xdr:rowOff>
    </xdr:from>
    <xdr:to>
      <xdr:col>7</xdr:col>
      <xdr:colOff>9525</xdr:colOff>
      <xdr:row>11</xdr:row>
      <xdr:rowOff>38101</xdr:rowOff>
    </xdr:to>
    <xdr:sp macro="" textlink="">
      <xdr:nvSpPr>
        <xdr:cNvPr id="7175" name="Rectangle 7">
          <a:extLst>
            <a:ext uri="{FF2B5EF4-FFF2-40B4-BE49-F238E27FC236}">
              <a16:creationId xmlns:a16="http://schemas.microsoft.com/office/drawing/2014/main" id="{10C85888-90EE-408E-AEA0-0B9B1A11E240}"/>
            </a:ext>
          </a:extLst>
        </xdr:cNvPr>
        <xdr:cNvSpPr>
          <a:spLocks noChangeArrowheads="1"/>
        </xdr:cNvSpPr>
      </xdr:nvSpPr>
      <xdr:spPr bwMode="auto">
        <a:xfrm>
          <a:off x="4400550" y="1819276"/>
          <a:ext cx="4095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ptos Narrow"/>
            </a:rPr>
            <a:t>Diana</a:t>
          </a:r>
        </a:p>
      </xdr:txBody>
    </xdr:sp>
    <xdr:clientData/>
  </xdr:twoCellAnchor>
  <xdr:twoCellAnchor>
    <xdr:from>
      <xdr:col>7</xdr:col>
      <xdr:colOff>295275</xdr:colOff>
      <xdr:row>10</xdr:row>
      <xdr:rowOff>19050</xdr:rowOff>
    </xdr:from>
    <xdr:to>
      <xdr:col>8</xdr:col>
      <xdr:colOff>304800</xdr:colOff>
      <xdr:row>12</xdr:row>
      <xdr:rowOff>0</xdr:rowOff>
    </xdr:to>
    <xdr:grpSp>
      <xdr:nvGrpSpPr>
        <xdr:cNvPr id="7178" name="Group 10">
          <a:extLst>
            <a:ext uri="{FF2B5EF4-FFF2-40B4-BE49-F238E27FC236}">
              <a16:creationId xmlns:a16="http://schemas.microsoft.com/office/drawing/2014/main" id="{DCED8E09-B25F-4A82-A24E-3F9BD1B0C3D2}"/>
            </a:ext>
          </a:extLst>
        </xdr:cNvPr>
        <xdr:cNvGrpSpPr>
          <a:grpSpLocks noChangeAspect="1"/>
        </xdr:cNvGrpSpPr>
      </xdr:nvGrpSpPr>
      <xdr:grpSpPr bwMode="auto">
        <a:xfrm>
          <a:off x="5095875" y="1828800"/>
          <a:ext cx="695325" cy="342900"/>
          <a:chOff x="535" y="192"/>
          <a:chExt cx="73" cy="36"/>
        </a:xfrm>
      </xdr:grpSpPr>
      <xdr:sp macro="" textlink="">
        <xdr:nvSpPr>
          <xdr:cNvPr id="7177" name="AutoShape 9">
            <a:extLst>
              <a:ext uri="{FF2B5EF4-FFF2-40B4-BE49-F238E27FC236}">
                <a16:creationId xmlns:a16="http://schemas.microsoft.com/office/drawing/2014/main" id="{925AB741-AB10-4FCF-8716-FB1A21DDB7E6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535" y="193"/>
            <a:ext cx="73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179" name="Rectangle 11">
            <a:extLst>
              <a:ext uri="{FF2B5EF4-FFF2-40B4-BE49-F238E27FC236}">
                <a16:creationId xmlns:a16="http://schemas.microsoft.com/office/drawing/2014/main" id="{3A61B60E-7FD4-4640-8A83-5F8C215A3785}"/>
              </a:ext>
            </a:extLst>
          </xdr:cNvPr>
          <xdr:cNvSpPr>
            <a:spLocks noChangeArrowheads="1"/>
          </xdr:cNvSpPr>
        </xdr:nvSpPr>
        <xdr:spPr bwMode="auto">
          <a:xfrm>
            <a:off x="538" y="192"/>
            <a:ext cx="21" cy="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GB" sz="1100" b="0" i="0" u="none" strike="noStrike" baseline="0">
                <a:solidFill>
                  <a:srgbClr val="000000"/>
                </a:solidFill>
                <a:latin typeface="Aptos Narrow"/>
              </a:rPr>
              <a:t>Eve</a:t>
            </a:r>
          </a:p>
          <a:p>
            <a:pPr algn="l" rtl="0">
              <a:defRPr sz="1000"/>
            </a:pPr>
            <a:endParaRPr lang="en-GB" sz="1100" b="0" i="0" u="none" strike="noStrike" baseline="0">
              <a:solidFill>
                <a:srgbClr val="000000"/>
              </a:solidFill>
              <a:latin typeface="Aptos Narrow"/>
            </a:endParaRPr>
          </a:p>
        </xdr:txBody>
      </xdr:sp>
    </xdr:grpSp>
    <xdr:clientData/>
  </xdr:twoCellAnchor>
  <xdr:twoCellAnchor>
    <xdr:from>
      <xdr:col>0</xdr:col>
      <xdr:colOff>333373</xdr:colOff>
      <xdr:row>15</xdr:row>
      <xdr:rowOff>19051</xdr:rowOff>
    </xdr:from>
    <xdr:to>
      <xdr:col>11</xdr:col>
      <xdr:colOff>66674</xdr:colOff>
      <xdr:row>30</xdr:row>
      <xdr:rowOff>104776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48562095-F468-4233-A5B1-5B42D01038AA}"/>
            </a:ext>
          </a:extLst>
        </xdr:cNvPr>
        <xdr:cNvSpPr/>
      </xdr:nvSpPr>
      <xdr:spPr>
        <a:xfrm>
          <a:off x="333373" y="2733676"/>
          <a:ext cx="7277101" cy="2800350"/>
        </a:xfrm>
        <a:prstGeom prst="roundRect">
          <a:avLst/>
        </a:prstGeom>
        <a:gradFill flip="none" rotWithShape="1">
          <a:gsLst>
            <a:gs pos="91433">
              <a:srgbClr val="FFFFFF"/>
            </a:gs>
            <a:gs pos="91367">
              <a:srgbClr val="FFFFFF"/>
            </a:gs>
            <a:gs pos="91234">
              <a:srgbClr val="FFFFFF"/>
            </a:gs>
            <a:gs pos="90969">
              <a:srgbClr val="FFFFFF"/>
            </a:gs>
            <a:gs pos="90438">
              <a:srgbClr val="FFFFFF"/>
            </a:gs>
            <a:gs pos="91500">
              <a:schemeClr val="bg1"/>
            </a:gs>
            <a:gs pos="89375">
              <a:srgbClr val="FFFFFF"/>
            </a:gs>
            <a:gs pos="87250">
              <a:srgbClr val="FFFFFF"/>
            </a:gs>
            <a:gs pos="83000">
              <a:schemeClr val="bg1"/>
            </a:gs>
          </a:gsLst>
          <a:path path="shape">
            <a:fillToRect l="50000" t="50000" r="50000" b="50000"/>
          </a:path>
          <a:tileRect/>
        </a:gradFill>
        <a:ln>
          <a:solidFill>
            <a:schemeClr val="bg1"/>
          </a:solidFill>
        </a:ln>
        <a:effectLst>
          <a:innerShdw blurRad="63500" dist="50800" dir="16200000">
            <a:prstClr val="black">
              <a:alpha val="50000"/>
            </a:prstClr>
          </a:innerShdw>
          <a:reflection blurRad="6350" stA="50000" endA="300" endPos="55000" dir="5400000" sy="-100000" algn="bl" rotWithShape="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11</xdr:col>
      <xdr:colOff>219075</xdr:colOff>
      <xdr:row>15</xdr:row>
      <xdr:rowOff>57151</xdr:rowOff>
    </xdr:from>
    <xdr:to>
      <xdr:col>21</xdr:col>
      <xdr:colOff>561975</xdr:colOff>
      <xdr:row>29</xdr:row>
      <xdr:rowOff>171451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601524ED-7A50-483B-83B7-A013AEE73272}"/>
            </a:ext>
          </a:extLst>
        </xdr:cNvPr>
        <xdr:cNvSpPr/>
      </xdr:nvSpPr>
      <xdr:spPr>
        <a:xfrm>
          <a:off x="7762875" y="2771776"/>
          <a:ext cx="7219950" cy="2647950"/>
        </a:xfrm>
        <a:prstGeom prst="roundRect">
          <a:avLst/>
        </a:prstGeom>
        <a:gradFill flip="none" rotWithShape="1">
          <a:gsLst>
            <a:gs pos="91433">
              <a:srgbClr val="FFFFFF"/>
            </a:gs>
            <a:gs pos="91367">
              <a:srgbClr val="FFFFFF"/>
            </a:gs>
            <a:gs pos="91234">
              <a:srgbClr val="FFFFFF"/>
            </a:gs>
            <a:gs pos="90969">
              <a:srgbClr val="FFFFFF"/>
            </a:gs>
            <a:gs pos="90438">
              <a:srgbClr val="FFFFFF"/>
            </a:gs>
            <a:gs pos="91500">
              <a:schemeClr val="bg1"/>
            </a:gs>
            <a:gs pos="89375">
              <a:srgbClr val="FFFFFF"/>
            </a:gs>
            <a:gs pos="87250">
              <a:srgbClr val="FFFFFF"/>
            </a:gs>
            <a:gs pos="83000">
              <a:schemeClr val="bg1"/>
            </a:gs>
          </a:gsLst>
          <a:path path="shape">
            <a:fillToRect l="50000" t="50000" r="50000" b="50000"/>
          </a:path>
          <a:tileRect/>
        </a:gradFill>
        <a:ln>
          <a:solidFill>
            <a:schemeClr val="bg1"/>
          </a:solidFill>
        </a:ln>
        <a:effectLst>
          <a:innerShdw blurRad="63500" dist="50800" dir="16200000">
            <a:prstClr val="black">
              <a:alpha val="50000"/>
            </a:prstClr>
          </a:innerShdw>
          <a:reflection blurRad="6350" stA="50000" endA="300" endPos="55000" dir="5400000" sy="-100000" algn="bl" rotWithShape="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0</xdr:col>
      <xdr:colOff>333373</xdr:colOff>
      <xdr:row>29</xdr:row>
      <xdr:rowOff>47625</xdr:rowOff>
    </xdr:from>
    <xdr:to>
      <xdr:col>11</xdr:col>
      <xdr:colOff>66674</xdr:colOff>
      <xdr:row>43</xdr:row>
      <xdr:rowOff>95250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FBECEA93-2712-4F8B-B552-4837EEB81CDC}"/>
            </a:ext>
          </a:extLst>
        </xdr:cNvPr>
        <xdr:cNvSpPr/>
      </xdr:nvSpPr>
      <xdr:spPr>
        <a:xfrm>
          <a:off x="333373" y="5295900"/>
          <a:ext cx="7277101" cy="2581275"/>
        </a:xfrm>
        <a:prstGeom prst="roundRect">
          <a:avLst/>
        </a:prstGeom>
        <a:gradFill flip="none" rotWithShape="1">
          <a:gsLst>
            <a:gs pos="91433">
              <a:srgbClr val="FFFFFF"/>
            </a:gs>
            <a:gs pos="91367">
              <a:srgbClr val="FFFFFF"/>
            </a:gs>
            <a:gs pos="91234">
              <a:srgbClr val="FFFFFF"/>
            </a:gs>
            <a:gs pos="90969">
              <a:srgbClr val="FFFFFF"/>
            </a:gs>
            <a:gs pos="90438">
              <a:srgbClr val="FFFFFF"/>
            </a:gs>
            <a:gs pos="91500">
              <a:schemeClr val="bg1"/>
            </a:gs>
            <a:gs pos="89375">
              <a:srgbClr val="FFFFFF"/>
            </a:gs>
            <a:gs pos="87250">
              <a:srgbClr val="FFFFFF"/>
            </a:gs>
            <a:gs pos="83000">
              <a:schemeClr val="bg1"/>
            </a:gs>
          </a:gsLst>
          <a:path path="shape">
            <a:fillToRect l="50000" t="50000" r="50000" b="50000"/>
          </a:path>
          <a:tileRect/>
        </a:gradFill>
        <a:ln>
          <a:solidFill>
            <a:schemeClr val="bg1"/>
          </a:solidFill>
        </a:ln>
        <a:effectLst>
          <a:innerShdw blurRad="63500" dist="50800" dir="16200000">
            <a:prstClr val="black">
              <a:alpha val="50000"/>
            </a:prstClr>
          </a:innerShdw>
          <a:reflection blurRad="6350" stA="50000" endA="300" endPos="55000" dir="5400000" sy="-100000" algn="bl" rotWithShape="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11</xdr:col>
      <xdr:colOff>171448</xdr:colOff>
      <xdr:row>29</xdr:row>
      <xdr:rowOff>47627</xdr:rowOff>
    </xdr:from>
    <xdr:to>
      <xdr:col>21</xdr:col>
      <xdr:colOff>571499</xdr:colOff>
      <xdr:row>43</xdr:row>
      <xdr:rowOff>104775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2A449095-CDAA-440B-99A3-8C85A1E3F573}"/>
            </a:ext>
          </a:extLst>
        </xdr:cNvPr>
        <xdr:cNvSpPr/>
      </xdr:nvSpPr>
      <xdr:spPr>
        <a:xfrm>
          <a:off x="7715248" y="5295902"/>
          <a:ext cx="7277101" cy="2590798"/>
        </a:xfrm>
        <a:prstGeom prst="roundRect">
          <a:avLst/>
        </a:prstGeom>
        <a:gradFill flip="none" rotWithShape="1">
          <a:gsLst>
            <a:gs pos="91433">
              <a:srgbClr val="FFFFFF"/>
            </a:gs>
            <a:gs pos="91367">
              <a:srgbClr val="FFFFFF"/>
            </a:gs>
            <a:gs pos="91234">
              <a:srgbClr val="FFFFFF"/>
            </a:gs>
            <a:gs pos="90969">
              <a:srgbClr val="FFFFFF"/>
            </a:gs>
            <a:gs pos="90438">
              <a:srgbClr val="FFFFFF"/>
            </a:gs>
            <a:gs pos="91500">
              <a:schemeClr val="bg1"/>
            </a:gs>
            <a:gs pos="89375">
              <a:srgbClr val="FFFFFF"/>
            </a:gs>
            <a:gs pos="87250">
              <a:srgbClr val="FFFFFF"/>
            </a:gs>
            <a:gs pos="83000">
              <a:schemeClr val="bg1"/>
            </a:gs>
          </a:gsLst>
          <a:path path="shape">
            <a:fillToRect l="50000" t="50000" r="50000" b="50000"/>
          </a:path>
          <a:tileRect/>
        </a:gradFill>
        <a:ln>
          <a:solidFill>
            <a:schemeClr val="bg1"/>
          </a:solidFill>
        </a:ln>
        <a:effectLst>
          <a:innerShdw blurRad="63500" dist="50800" dir="16200000">
            <a:prstClr val="black">
              <a:alpha val="50000"/>
            </a:prstClr>
          </a:innerShdw>
          <a:reflection blurRad="6350" stA="50000" endA="300" endPos="55000" dir="5400000" sy="-100000" algn="bl" rotWithShape="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  <a:p>
          <a:pPr algn="l"/>
          <a:endParaRPr lang="en-GB" sz="2000" baseline="0">
            <a:solidFill>
              <a:schemeClr val="tx2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11</xdr:col>
      <xdr:colOff>400049</xdr:colOff>
      <xdr:row>29</xdr:row>
      <xdr:rowOff>76200</xdr:rowOff>
    </xdr:from>
    <xdr:to>
      <xdr:col>21</xdr:col>
      <xdr:colOff>371474</xdr:colOff>
      <xdr:row>43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C2045C56-7169-42C4-8590-F267206EC2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49" y="5324475"/>
              <a:ext cx="6848475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571500</xdr:colOff>
      <xdr:row>1</xdr:row>
      <xdr:rowOff>104775</xdr:rowOff>
    </xdr:from>
    <xdr:to>
      <xdr:col>21</xdr:col>
      <xdr:colOff>342900</xdr:colOff>
      <xdr:row>15</xdr:row>
      <xdr:rowOff>95248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2B96922-8D5E-440A-9A0F-53537F47C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104775</xdr:colOff>
      <xdr:row>1</xdr:row>
      <xdr:rowOff>142875</xdr:rowOff>
    </xdr:from>
    <xdr:to>
      <xdr:col>15</xdr:col>
      <xdr:colOff>542925</xdr:colOff>
      <xdr:row>15</xdr:row>
      <xdr:rowOff>95249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7FCEEDC-93AD-4AA4-AFFE-C5EE50601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381000</xdr:colOff>
      <xdr:row>15</xdr:row>
      <xdr:rowOff>142876</xdr:rowOff>
    </xdr:from>
    <xdr:to>
      <xdr:col>21</xdr:col>
      <xdr:colOff>514349</xdr:colOff>
      <xdr:row>29</xdr:row>
      <xdr:rowOff>28575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93EF898-0BFF-4381-B449-78405ADB8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361950</xdr:colOff>
      <xdr:row>15</xdr:row>
      <xdr:rowOff>66676</xdr:rowOff>
    </xdr:from>
    <xdr:to>
      <xdr:col>10</xdr:col>
      <xdr:colOff>685799</xdr:colOff>
      <xdr:row>28</xdr:row>
      <xdr:rowOff>171451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34A4832-0089-4299-B7CF-5323DBE88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333372</xdr:colOff>
      <xdr:row>29</xdr:row>
      <xdr:rowOff>66677</xdr:rowOff>
    </xdr:from>
    <xdr:to>
      <xdr:col>10</xdr:col>
      <xdr:colOff>628649</xdr:colOff>
      <xdr:row>43</xdr:row>
      <xdr:rowOff>19051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1477EC8-24A3-4E26-8132-CCA99635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57150</xdr:colOff>
      <xdr:row>9</xdr:row>
      <xdr:rowOff>161925</xdr:rowOff>
    </xdr:from>
    <xdr:to>
      <xdr:col>4</xdr:col>
      <xdr:colOff>66675</xdr:colOff>
      <xdr:row>10</xdr:row>
      <xdr:rowOff>171450</xdr:rowOff>
    </xdr:to>
    <xdr:grpSp>
      <xdr:nvGrpSpPr>
        <xdr:cNvPr id="7182" name="Group 14">
          <a:extLst>
            <a:ext uri="{FF2B5EF4-FFF2-40B4-BE49-F238E27FC236}">
              <a16:creationId xmlns:a16="http://schemas.microsoft.com/office/drawing/2014/main" id="{3C1722B1-E51C-4E1F-B2F5-0D9982AD2159}"/>
            </a:ext>
          </a:extLst>
        </xdr:cNvPr>
        <xdr:cNvGrpSpPr>
          <a:grpSpLocks noChangeAspect="1"/>
        </xdr:cNvGrpSpPr>
      </xdr:nvGrpSpPr>
      <xdr:grpSpPr bwMode="auto">
        <a:xfrm>
          <a:off x="2114550" y="1790700"/>
          <a:ext cx="695325" cy="190500"/>
          <a:chOff x="222" y="188"/>
          <a:chExt cx="73" cy="20"/>
        </a:xfrm>
      </xdr:grpSpPr>
      <xdr:sp macro="" textlink="">
        <xdr:nvSpPr>
          <xdr:cNvPr id="7181" name="AutoShape 13">
            <a:extLst>
              <a:ext uri="{FF2B5EF4-FFF2-40B4-BE49-F238E27FC236}">
                <a16:creationId xmlns:a16="http://schemas.microsoft.com/office/drawing/2014/main" id="{DA2BB63B-AC57-4C8C-93B5-455E1871C50F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22" y="188"/>
            <a:ext cx="73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183" name="Rectangle 15">
            <a:extLst>
              <a:ext uri="{FF2B5EF4-FFF2-40B4-BE49-F238E27FC236}">
                <a16:creationId xmlns:a16="http://schemas.microsoft.com/office/drawing/2014/main" id="{13187D42-914E-4E7F-9A73-1575A24D2839}"/>
              </a:ext>
            </a:extLst>
          </xdr:cNvPr>
          <xdr:cNvSpPr>
            <a:spLocks noChangeArrowheads="1"/>
          </xdr:cNvSpPr>
        </xdr:nvSpPr>
        <xdr:spPr bwMode="auto">
          <a:xfrm>
            <a:off x="225" y="190"/>
            <a:ext cx="29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GB" sz="1100" b="0" i="0" u="none" strike="noStrike" baseline="0">
                <a:solidFill>
                  <a:srgbClr val="000000"/>
                </a:solidFill>
                <a:latin typeface="Aptos Narrow"/>
              </a:rPr>
              <a:t>Alice</a:t>
            </a: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0.2875</cdr:x>
      <cdr:y>0.53472</cdr:y>
    </cdr:from>
    <cdr:to>
      <cdr:x>0.4875</cdr:x>
      <cdr:y>0.86806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AA8289-1971-47E2-BDD7-876A4C378EC6}"/>
            </a:ext>
          </a:extLst>
        </cdr:cNvPr>
        <cdr:cNvSpPr txBox="1"/>
      </cdr:nvSpPr>
      <cdr:spPr>
        <a:xfrm xmlns:a="http://schemas.openxmlformats.org/drawingml/2006/main">
          <a:off x="1314450" y="1466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/>
            <a:t>32%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0.27031</cdr:x>
      <cdr:y>0.52085</cdr:y>
    </cdr:from>
    <cdr:to>
      <cdr:x>0.47031</cdr:x>
      <cdr:y>0.81679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481485-6874-48B8-8569-B1E1C6AF01FC}"/>
            </a:ext>
          </a:extLst>
        </cdr:cNvPr>
        <cdr:cNvSpPr txBox="1"/>
      </cdr:nvSpPr>
      <cdr:spPr>
        <a:xfrm xmlns:a="http://schemas.openxmlformats.org/drawingml/2006/main">
          <a:off x="1235854" y="1428807"/>
          <a:ext cx="914400" cy="811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/>
            <a:t>29%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LATITUDE 7390" refreshedDate="45699.715647800927" createdVersion="8" refreshedVersion="7" minRefreshableVersion="3" recordCount="100" xr:uid="{099F9D54-6A80-4822-A125-63A780F63B79}">
  <cacheSource type="worksheet">
    <worksheetSource name="Table1"/>
  </cacheSource>
  <cacheFields count="8">
    <cacheField name="Date" numFmtId="14">
      <sharedItems containsSemiMixedTypes="0" containsNonDate="0" containsDate="1" containsString="0" minDate="2024-01-01T00:00:00" maxDate="2024-04-10T00:00:00" count="1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</sharedItems>
      <fieldGroup par="7"/>
    </cacheField>
    <cacheField name="Sales Person" numFmtId="0">
      <sharedItems/>
    </cacheField>
    <cacheField name="Product" numFmtId="0">
      <sharedItems/>
    </cacheField>
    <cacheField name="Sales Amount" numFmtId="164">
      <sharedItems containsSemiMixedTypes="0" containsString="0" containsNumber="1" containsInteger="1" minValue="104" maxValue="999"/>
    </cacheField>
    <cacheField name="Quantity Sold" numFmtId="0">
      <sharedItems containsSemiMixedTypes="0" containsString="0" containsNumber="1" containsInteger="1" minValue="1" maxValue="19"/>
    </cacheField>
    <cacheField name="Revenue" numFmtId="164">
      <sharedItems containsSemiMixedTypes="0" containsString="0" containsNumber="1" containsInteger="1" minValue="388" maxValue="18981"/>
    </cacheField>
    <cacheField name="Days (Date)" numFmtId="0" databaseField="0">
      <fieldGroup base="0">
        <rangePr groupBy="days" startDate="2024-01-01T00:00:00" endDate="2024-04-10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04/2024"/>
        </groupItems>
      </fieldGroup>
    </cacheField>
    <cacheField name="Months (Date)" numFmtId="0" databaseField="0">
      <fieldGroup base="0">
        <rangePr groupBy="months" startDate="2024-01-01T00:00:00" endDate="2024-04-10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LATITUDE 7390" refreshedDate="45699.715625231482" backgroundQuery="1" createdVersion="8" refreshedVersion="7" minRefreshableVersion="3" recordCount="0" supportSubquery="1" supportAdvancedDrill="1" xr:uid="{817FB06F-A0FE-4C93-B68C-F4A022ABD242}">
  <cacheSource type="external" connectionId="1"/>
  <cacheFields count="2">
    <cacheField name="[Table1].[Sales Person].[Sales Person]" caption="Sales Person" numFmtId="0" hierarchy="1" level="1">
      <sharedItems count="20">
        <s v="Alice LosAngeles"/>
        <s v="Alice Portland"/>
        <s v="Alice SanFrancisco"/>
        <s v="Alice Seattle"/>
        <s v="Bob LosAngeles"/>
        <s v="Bob Portland"/>
        <s v="Bob SanFrancisco"/>
        <s v="Bob Seattle"/>
        <s v="Charlie LosAngeles"/>
        <s v="Charlie Portland"/>
        <s v="Charlie SanFrancisco"/>
        <s v="Charlie Seattle"/>
        <s v="Diana LosAngeles"/>
        <s v="Diana Portland"/>
        <s v="Diana SanFrancisco"/>
        <s v="Diana Seattle"/>
        <s v="Eve LosAngeles"/>
        <s v="Eve Portland"/>
        <s v="Eve SanFrancisco"/>
        <s v="Eve Seattle"/>
      </sharedItems>
    </cacheField>
    <cacheField name="[Measures].[Average of Revenue]" caption="Average of Revenue" numFmtId="0" hierarchy="20" level="32767"/>
  </cacheFields>
  <cacheHierarchies count="2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Sales Person]" caption="Sales Person" attribute="1" defaultMemberUniqueName="[Table1].[Sales Person].[All]" allUniqueName="[Table1].[Sales Pers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20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Sales Person]" caption="Sales Person" attribute="1" defaultMemberUniqueName="[Table13].[Sales Person].[All]" allUniqueName="[Table13].[Sales Person].[All]" dimensionUniqueName="[Table13]" displayFolder="" count="0" memberValueDatatype="130" unbalanced="0"/>
    <cacheHierarchy uniqueName="[Table13].[Region]" caption="Region" attribute="1" defaultMemberUniqueName="[Table13].[Region].[All]" allUniqueName="[Table13].[Region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]" caption="Product" attribute="1" defaultMemberUniqueName="[Table13].[Product].[All]" allUniqueName="[Table13].[Product].[All]" dimensionUniqueName="[Table13]" displayFolder="" count="0" memberValueDatatype="130" unbalanced="0"/>
    <cacheHierarchy uniqueName="[Table13].[Sales Amount]" caption="Sales Amount" attribute="1" defaultMemberUniqueName="[Table13].[Sales Amount].[All]" allUniqueName="[Table13].[Sales Amount].[All]" dimensionUniqueName="[Table13]" displayFolder="" count="0" memberValueDatatype="20" unbalanced="0"/>
    <cacheHierarchy uniqueName="[Table13].[Quantity Sold]" caption="Quantity Sold" attribute="1" defaultMemberUniqueName="[Table13].[Quantity Sold].[All]" allUniqueName="[Table13].[Quantity Sold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Per Transaction]" caption="Per Transaction" attribute="1" defaultMemberUniqueName="[Table13].[Per Transaction].[All]" allUniqueName="[Table13].[Per Transaction].[All]" dimensionUniqueName="[Table13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les Amount]" caption="Sum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 Amount]" caption="Average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 2]" caption="Sum of Revenue 2" measure="1" displayFolder="" measureGroup="Table1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Sold]" caption="Sum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r Transaction]" caption="Sum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Per Transaction]" caption="Average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 Sold]" caption="Count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" uniqueName="[Table13]" caption="Table13"/>
  </dimensions>
  <measureGroups count="2">
    <measureGroup name="Table1" caption="Table1"/>
    <measureGroup name="Table13" caption="Table1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LATITUDE 7390" refreshedDate="45699.71605289352" backgroundQuery="1" createdVersion="7" refreshedVersion="7" minRefreshableVersion="3" recordCount="0" supportSubquery="1" supportAdvancedDrill="1" xr:uid="{DE8E816A-CC84-4D2F-B98D-867AB4872274}">
  <cacheSource type="external" connectionId="1"/>
  <cacheFields count="2">
    <cacheField name="[Table13].[Sales Person].[Sales Person]" caption="Sales Person" numFmtId="0" hierarchy="7" level="1">
      <sharedItems count="5">
        <s v="Alice"/>
        <s v="Bob"/>
        <s v="Charlie"/>
        <s v="Diana"/>
        <s v="Eve"/>
      </sharedItems>
    </cacheField>
    <cacheField name="[Measures].[Average of Per Transaction]" caption="Average of Per Transaction" numFmtId="0" hierarchy="26" level="32767"/>
  </cacheFields>
  <cacheHierarchies count="2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20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Sales Person]" caption="Sales Person" attribute="1" defaultMemberUniqueName="[Table13].[Sales Person].[All]" allUniqueName="[Table13].[Sales Person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Region]" caption="Region" attribute="1" defaultMemberUniqueName="[Table13].[Region].[All]" allUniqueName="[Table13].[Region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]" caption="Product" attribute="1" defaultMemberUniqueName="[Table13].[Product].[All]" allUniqueName="[Table13].[Product].[All]" dimensionUniqueName="[Table13]" displayFolder="" count="0" memberValueDatatype="130" unbalanced="0"/>
    <cacheHierarchy uniqueName="[Table13].[Sales Amount]" caption="Sales Amount" attribute="1" defaultMemberUniqueName="[Table13].[Sales Amount].[All]" allUniqueName="[Table13].[Sales Amount].[All]" dimensionUniqueName="[Table13]" displayFolder="" count="0" memberValueDatatype="20" unbalanced="0"/>
    <cacheHierarchy uniqueName="[Table13].[Quantity Sold]" caption="Quantity Sold" attribute="1" defaultMemberUniqueName="[Table13].[Quantity Sold].[All]" allUniqueName="[Table13].[Quantity Sold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Per Transaction]" caption="Per Transaction" attribute="1" defaultMemberUniqueName="[Table13].[Per Transaction].[All]" allUniqueName="[Table13].[Per Transaction].[All]" dimensionUniqueName="[Table13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les Amount]" caption="Sum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 Amount]" caption="Average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 2]" caption="Sum of Revenue 2" measure="1" displayFolder="" measureGroup="Table1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Sold]" caption="Sum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r Transaction]" caption="Sum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Per Transaction]" caption="Average of Per Transaction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 Sold]" caption="Count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" uniqueName="[Table13]" caption="Table13"/>
  </dimensions>
  <measureGroups count="2">
    <measureGroup name="Table1" caption="Table1"/>
    <measureGroup name="Table13" caption="Table1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LATITUDE 7390" refreshedDate="45699.715641550923" backgroundQuery="1" createdVersion="7" refreshedVersion="7" minRefreshableVersion="3" recordCount="0" supportSubquery="1" supportAdvancedDrill="1" xr:uid="{D0FACEDF-A46D-469D-AFDA-03F8D9A3B09E}">
  <cacheSource type="external" connectionId="1"/>
  <cacheFields count="2">
    <cacheField name="[Table13].[Sales Person].[Sales Person]" caption="Sales Person" numFmtId="0" hierarchy="7" level="1">
      <sharedItems count="5">
        <s v="Alice"/>
        <s v="Bob"/>
        <s v="Charlie"/>
        <s v="Diana"/>
        <s v="Eve"/>
      </sharedItems>
    </cacheField>
    <cacheField name="[Measures].[Sum of Sales Amount]" caption="Sum of Sales Amount" numFmtId="0" hierarchy="21" level="32767"/>
  </cacheFields>
  <cacheHierarchies count="2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20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Sales Person]" caption="Sales Person" attribute="1" defaultMemberUniqueName="[Table13].[Sales Person].[All]" allUniqueName="[Table13].[Sales Person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Region]" caption="Region" attribute="1" defaultMemberUniqueName="[Table13].[Region].[All]" allUniqueName="[Table13].[Region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]" caption="Product" attribute="1" defaultMemberUniqueName="[Table13].[Product].[All]" allUniqueName="[Table13].[Product].[All]" dimensionUniqueName="[Table13]" displayFolder="" count="0" memberValueDatatype="130" unbalanced="0"/>
    <cacheHierarchy uniqueName="[Table13].[Sales Amount]" caption="Sales Amount" attribute="1" defaultMemberUniqueName="[Table13].[Sales Amount].[All]" allUniqueName="[Table13].[Sales Amount].[All]" dimensionUniqueName="[Table13]" displayFolder="" count="0" memberValueDatatype="20" unbalanced="0"/>
    <cacheHierarchy uniqueName="[Table13].[Quantity Sold]" caption="Quantity Sold" attribute="1" defaultMemberUniqueName="[Table13].[Quantity Sold].[All]" allUniqueName="[Table13].[Quantity Sold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Per Transaction]" caption="Per Transaction" attribute="1" defaultMemberUniqueName="[Table13].[Per Transaction].[All]" allUniqueName="[Table13].[Per Transaction].[All]" dimensionUniqueName="[Table13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les Amount]" caption="Sum of Sales Amount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 Amount]" caption="Average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 2]" caption="Sum of Revenue 2" measure="1" displayFolder="" measureGroup="Table1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Sold]" caption="Sum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r Transaction]" caption="Sum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Per Transaction]" caption="Average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 Sold]" caption="Count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" uniqueName="[Table13]" caption="Table13"/>
  </dimensions>
  <measureGroups count="2">
    <measureGroup name="Table1" caption="Table1"/>
    <measureGroup name="Table13" caption="Table1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LATITUDE 7390" refreshedDate="45699.71563958333" backgroundQuery="1" createdVersion="7" refreshedVersion="7" minRefreshableVersion="3" recordCount="0" supportSubquery="1" supportAdvancedDrill="1" xr:uid="{CE0F0347-3415-48CA-8FB9-72EEAF995E30}">
  <cacheSource type="external" connectionId="1"/>
  <cacheFields count="2">
    <cacheField name="[Table13].[Sales Person].[Sales Person]" caption="Sales Person" numFmtId="0" hierarchy="7" level="1">
      <sharedItems count="5">
        <s v="Alice"/>
        <s v="Bob"/>
        <s v="Charlie"/>
        <s v="Diana"/>
        <s v="Eve"/>
      </sharedItems>
    </cacheField>
    <cacheField name="[Measures].[Average of Sales Amount]" caption="Average of Sales Amount" numFmtId="0" hierarchy="22" level="32767"/>
  </cacheFields>
  <cacheHierarchies count="2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20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Sales Person]" caption="Sales Person" attribute="1" defaultMemberUniqueName="[Table13].[Sales Person].[All]" allUniqueName="[Table13].[Sales Person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Region]" caption="Region" attribute="1" defaultMemberUniqueName="[Table13].[Region].[All]" allUniqueName="[Table13].[Region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]" caption="Product" attribute="1" defaultMemberUniqueName="[Table13].[Product].[All]" allUniqueName="[Table13].[Product].[All]" dimensionUniqueName="[Table13]" displayFolder="" count="0" memberValueDatatype="130" unbalanced="0"/>
    <cacheHierarchy uniqueName="[Table13].[Sales Amount]" caption="Sales Amount" attribute="1" defaultMemberUniqueName="[Table13].[Sales Amount].[All]" allUniqueName="[Table13].[Sales Amount].[All]" dimensionUniqueName="[Table13]" displayFolder="" count="0" memberValueDatatype="20" unbalanced="0"/>
    <cacheHierarchy uniqueName="[Table13].[Quantity Sold]" caption="Quantity Sold" attribute="1" defaultMemberUniqueName="[Table13].[Quantity Sold].[All]" allUniqueName="[Table13].[Quantity Sold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Per Transaction]" caption="Per Transaction" attribute="1" defaultMemberUniqueName="[Table13].[Per Transaction].[All]" allUniqueName="[Table13].[Per Transaction].[All]" dimensionUniqueName="[Table13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les Amount]" caption="Sum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 Amount]" caption="Average of Sales Amount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 2]" caption="Sum of Revenue 2" measure="1" displayFolder="" measureGroup="Table1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Sold]" caption="Sum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r Transaction]" caption="Sum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Per Transaction]" caption="Average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 Sold]" caption="Count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" uniqueName="[Table13]" caption="Table13"/>
  </dimensions>
  <measureGroups count="2">
    <measureGroup name="Table1" caption="Table1"/>
    <measureGroup name="Table13" caption="Table1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 LATITUDE 7390" refreshedDate="45700.631856944441" backgroundQuery="1" createdVersion="7" refreshedVersion="7" minRefreshableVersion="3" recordCount="0" supportSubquery="1" supportAdvancedDrill="1" xr:uid="{D7484D2D-557B-4AA9-A8FE-08D12CDD41A9}">
  <cacheSource type="external" connectionId="1"/>
  <cacheFields count="2">
    <cacheField name="[Table13].[Product].[Product]" caption="Product" numFmtId="0" hierarchy="10" level="1">
      <sharedItems count="4">
        <s v="Chocolate Chip Cookies"/>
        <s v="Oatmeal Raisin Cookies"/>
        <s v="Peanut Butter Cookies"/>
        <s v="Sugar Cookies"/>
      </sharedItems>
    </cacheField>
    <cacheField name="[Measures].[Sum of Quantity Sold]" caption="Sum of Quantity Sold" numFmtId="0" hierarchy="24" level="32767"/>
  </cacheFields>
  <cacheHierarchies count="2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 Amount]" caption="Sales Amount" attribute="1" defaultMemberUniqueName="[Table1].[Sales Amount].[All]" allUniqueName="[Table1].[Sales Amount].[All]" dimensionUniqueName="[Table1]" displayFolder="" count="0" memberValueDatatype="20" unbalanced="0"/>
    <cacheHierarchy uniqueName="[Table1].[Quantity Sold]" caption="Quantity Sold" attribute="1" defaultMemberUniqueName="[Table1].[Quantity Sold].[All]" allUniqueName="[Table1].[Quantity Sold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Sales Person]" caption="Sales Person" attribute="1" defaultMemberUniqueName="[Table13].[Sales Person].[All]" allUniqueName="[Table13].[Sales Person].[All]" dimensionUniqueName="[Table13]" displayFolder="" count="0" memberValueDatatype="130" unbalanced="0"/>
    <cacheHierarchy uniqueName="[Table13].[Region]" caption="Region" attribute="1" defaultMemberUniqueName="[Table13].[Region].[All]" allUniqueName="[Table13].[Region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]" caption="Product" attribute="1" defaultMemberUniqueName="[Table13].[Product].[All]" allUniqueName="[Table13].[Product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Sales Amount]" caption="Sales Amount" attribute="1" defaultMemberUniqueName="[Table13].[Sales Amount].[All]" allUniqueName="[Table13].[Sales Amount].[All]" dimensionUniqueName="[Table13]" displayFolder="" count="0" memberValueDatatype="20" unbalanced="0"/>
    <cacheHierarchy uniqueName="[Table13].[Quantity Sold]" caption="Quantity Sold" attribute="1" defaultMemberUniqueName="[Table13].[Quantity Sold].[All]" allUniqueName="[Table13].[Quantity Sold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Per Transaction]" caption="Per Transaction" attribute="1" defaultMemberUniqueName="[Table13].[Per Transaction].[All]" allUniqueName="[Table13].[Per Transaction].[All]" dimensionUniqueName="[Table13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les Amount]" caption="Sum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 Amount]" caption="Average of Sales Amount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 2]" caption="Sum of Revenue 2" measure="1" displayFolder="" measureGroup="Table1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Sold]" caption="Sum of Quantity Sold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r Transaction]" caption="Sum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Per Transaction]" caption="Average of Per Transaction" measure="1" displayFolder="" measureGroup="Table1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 Sold]" caption="Count of Quantity Sold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3" uniqueName="[Table13]" caption="Table13"/>
  </dimensions>
  <measureGroups count="2">
    <measureGroup name="Table1" caption="Table1"/>
    <measureGroup name="Table13" caption="Table1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LATITUDE 7390" refreshedDate="45700.683085300923" createdVersion="7" refreshedVersion="7" minRefreshableVersion="3" recordCount="100" xr:uid="{DA89CAF8-5CB2-45AF-8C3E-8260B2C829DC}">
  <cacheSource type="worksheet">
    <worksheetSource name="Table13"/>
  </cacheSource>
  <cacheFields count="10">
    <cacheField name="Date" numFmtId="14">
      <sharedItems containsSemiMixedTypes="0" containsNonDate="0" containsDate="1" containsString="0" minDate="2024-01-01T00:00:00" maxDate="2024-04-10T00:00:00"/>
    </cacheField>
    <cacheField name="Sales Person" numFmtId="0">
      <sharedItems/>
    </cacheField>
    <cacheField name="Region" numFmtId="0">
      <sharedItems count="4">
        <s v="Los Angeles"/>
        <s v="San Francisco"/>
        <s v="Portland"/>
        <s v="Seattle"/>
      </sharedItems>
    </cacheField>
    <cacheField name="State" numFmtId="0">
      <sharedItems count="3">
        <s v="California"/>
        <s v="Oregon"/>
        <s v="Washington"/>
      </sharedItems>
    </cacheField>
    <cacheField name="Product" numFmtId="0">
      <sharedItems count="4">
        <s v="Peanut Butter Cookies"/>
        <s v="Sugar Cookies"/>
        <s v="Chocolate Chip Cookies"/>
        <s v="Oatmeal Raisin Cookies"/>
      </sharedItems>
    </cacheField>
    <cacheField name="Sales Amount" numFmtId="164">
      <sharedItems containsSemiMixedTypes="0" containsString="0" containsNumber="1" containsInteger="1" minValue="104" maxValue="999" count="95">
        <n v="802"/>
        <n v="501"/>
        <n v="829"/>
        <n v="655"/>
        <n v="261"/>
        <n v="301"/>
        <n v="369"/>
        <n v="962"/>
        <n v="915"/>
        <n v="370"/>
        <n v="555"/>
        <n v="561"/>
        <n v="826"/>
        <n v="351"/>
        <n v="801"/>
        <n v="395"/>
        <n v="824"/>
        <n v="819"/>
        <n v="848"/>
        <n v="437"/>
        <n v="978"/>
        <n v="152"/>
        <n v="891"/>
        <n v="316"/>
        <n v="863"/>
        <n v="287"/>
        <n v="479"/>
        <n v="592"/>
        <n v="140"/>
        <n v="256"/>
        <n v="114"/>
        <n v="912"/>
        <n v="164"/>
        <n v="956"/>
        <n v="938"/>
        <n v="620"/>
        <n v="443"/>
        <n v="228"/>
        <n v="747"/>
        <n v="571"/>
        <n v="162"/>
        <n v="238"/>
        <n v="598"/>
        <n v="692"/>
        <n v="491"/>
        <n v="774"/>
        <n v="518"/>
        <n v="388"/>
        <n v="478"/>
        <n v="872"/>
        <n v="589"/>
        <n v="330"/>
        <n v="127"/>
        <n v="234"/>
        <n v="300"/>
        <n v="939"/>
        <n v="879"/>
        <n v="132"/>
        <n v="147"/>
        <n v="602"/>
        <n v="506"/>
        <n v="673"/>
        <n v="827"/>
        <n v="904"/>
        <n v="198"/>
        <n v="783"/>
        <n v="971"/>
        <n v="825"/>
        <n v="646"/>
        <n v="838"/>
        <n v="712"/>
        <n v="742"/>
        <n v="868"/>
        <n v="104"/>
        <n v="317"/>
        <n v="866"/>
        <n v="497"/>
        <n v="970"/>
        <n v="894"/>
        <n v="492"/>
        <n v="306"/>
        <n v="957"/>
        <n v="653"/>
        <n v="991"/>
        <n v="560"/>
        <n v="790"/>
        <n v="674"/>
        <n v="963"/>
        <n v="842"/>
        <n v="340"/>
        <n v="663"/>
        <n v="195"/>
        <n v="999"/>
        <n v="833"/>
        <n v="584"/>
      </sharedItems>
    </cacheField>
    <cacheField name="Quantity Sold" numFmtId="0">
      <sharedItems containsSemiMixedTypes="0" containsString="0" containsNumber="1" containsInteger="1" minValue="1" maxValue="19" count="18">
        <n v="7"/>
        <n v="13"/>
        <n v="15"/>
        <n v="11"/>
        <n v="4"/>
        <n v="19"/>
        <n v="2"/>
        <n v="10"/>
        <n v="6"/>
        <n v="12"/>
        <n v="1"/>
        <n v="9"/>
        <n v="3"/>
        <n v="8"/>
        <n v="5"/>
        <n v="17"/>
        <n v="16"/>
        <n v="18"/>
      </sharedItems>
    </cacheField>
    <cacheField name="Revenue" numFmtId="164">
      <sharedItems containsSemiMixedTypes="0" containsString="0" containsNumber="1" containsInteger="1" minValue="388" maxValue="18981"/>
    </cacheField>
    <cacheField name="Month" numFmtId="0">
      <sharedItems count="4">
        <s v="January"/>
        <s v="February"/>
        <s v="March"/>
        <s v="April"/>
      </sharedItems>
    </cacheField>
    <cacheField name="Per Transaction" numFmtId="177">
      <sharedItems containsSemiMixedTypes="0" containsString="0" containsNumber="1" minValue="7.125" maxValue="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Diana LosAngeles"/>
    <s v="Peanut Butter Cookies"/>
    <n v="802"/>
    <n v="7"/>
    <n v="5614"/>
  </r>
  <r>
    <x v="1"/>
    <s v="Alice SanFrancisco"/>
    <s v="Sugar Cookies"/>
    <n v="501"/>
    <n v="13"/>
    <n v="6513"/>
  </r>
  <r>
    <x v="2"/>
    <s v="Diana SanFrancisco"/>
    <s v="Chocolate Chip Cookies"/>
    <n v="829"/>
    <n v="15"/>
    <n v="12435"/>
  </r>
  <r>
    <x v="3"/>
    <s v="Charlie Portland"/>
    <s v="Peanut Butter Cookies"/>
    <n v="655"/>
    <n v="11"/>
    <n v="7205"/>
  </r>
  <r>
    <x v="4"/>
    <s v="Alice SanFrancisco"/>
    <s v="Peanut Butter Cookies"/>
    <n v="261"/>
    <n v="4"/>
    <n v="1044"/>
  </r>
  <r>
    <x v="5"/>
    <s v="Diana Seattle"/>
    <s v="Sugar Cookies"/>
    <n v="301"/>
    <n v="13"/>
    <n v="3913"/>
  </r>
  <r>
    <x v="6"/>
    <s v="Diana Portland"/>
    <s v="Chocolate Chip Cookies"/>
    <n v="369"/>
    <n v="7"/>
    <n v="2583"/>
  </r>
  <r>
    <x v="7"/>
    <s v="Charlie SanFrancisco"/>
    <s v="Chocolate Chip Cookies"/>
    <n v="962"/>
    <n v="19"/>
    <n v="18278"/>
  </r>
  <r>
    <x v="8"/>
    <s v="Alice Portland"/>
    <s v="Peanut Butter Cookies"/>
    <n v="915"/>
    <n v="2"/>
    <n v="1830"/>
  </r>
  <r>
    <x v="9"/>
    <s v="Charlie Seattle"/>
    <s v="Oatmeal Raisin Cookies"/>
    <n v="370"/>
    <n v="10"/>
    <n v="3700"/>
  </r>
  <r>
    <x v="10"/>
    <s v="Alice Portland"/>
    <s v="Peanut Butter Cookies"/>
    <n v="555"/>
    <n v="13"/>
    <n v="7215"/>
  </r>
  <r>
    <x v="11"/>
    <s v="Eve Portland"/>
    <s v="Peanut Butter Cookies"/>
    <n v="561"/>
    <n v="6"/>
    <n v="3366"/>
  </r>
  <r>
    <x v="12"/>
    <s v="Bob Portland"/>
    <s v="Peanut Butter Cookies"/>
    <n v="826"/>
    <n v="12"/>
    <n v="9912"/>
  </r>
  <r>
    <x v="13"/>
    <s v="Bob Portland"/>
    <s v="Peanut Butter Cookies"/>
    <n v="351"/>
    <n v="12"/>
    <n v="4212"/>
  </r>
  <r>
    <x v="14"/>
    <s v="Bob Seattle"/>
    <s v="Sugar Cookies"/>
    <n v="801"/>
    <n v="11"/>
    <n v="8811"/>
  </r>
  <r>
    <x v="15"/>
    <s v="Charlie LosAngeles"/>
    <s v="Chocolate Chip Cookies"/>
    <n v="395"/>
    <n v="7"/>
    <n v="2765"/>
  </r>
  <r>
    <x v="16"/>
    <s v="Eve Portland"/>
    <s v="Sugar Cookies"/>
    <n v="824"/>
    <n v="1"/>
    <n v="824"/>
  </r>
  <r>
    <x v="17"/>
    <s v="Alice Portland"/>
    <s v="Sugar Cookies"/>
    <n v="819"/>
    <n v="1"/>
    <n v="819"/>
  </r>
  <r>
    <x v="18"/>
    <s v="Diana SanFrancisco"/>
    <s v="Sugar Cookies"/>
    <n v="848"/>
    <n v="13"/>
    <n v="11024"/>
  </r>
  <r>
    <x v="19"/>
    <s v="Alice Portland"/>
    <s v="Peanut Butter Cookies"/>
    <n v="437"/>
    <n v="9"/>
    <n v="3933"/>
  </r>
  <r>
    <x v="20"/>
    <s v="Diana SanFrancisco"/>
    <s v="Oatmeal Raisin Cookies"/>
    <n v="978"/>
    <n v="3"/>
    <n v="2934"/>
  </r>
  <r>
    <x v="21"/>
    <s v="Alice LosAngeles"/>
    <s v="Chocolate Chip Cookies"/>
    <n v="152"/>
    <n v="7"/>
    <n v="1064"/>
  </r>
  <r>
    <x v="22"/>
    <s v="Eve Seattle"/>
    <s v="Oatmeal Raisin Cookies"/>
    <n v="891"/>
    <n v="6"/>
    <n v="5346"/>
  </r>
  <r>
    <x v="23"/>
    <s v="Diana Seattle"/>
    <s v="Sugar Cookies"/>
    <n v="316"/>
    <n v="8"/>
    <n v="2528"/>
  </r>
  <r>
    <x v="24"/>
    <s v="Charlie LosAngeles"/>
    <s v="Sugar Cookies"/>
    <n v="863"/>
    <n v="9"/>
    <n v="7767"/>
  </r>
  <r>
    <x v="25"/>
    <s v="Alice Seattle"/>
    <s v="Oatmeal Raisin Cookies"/>
    <n v="287"/>
    <n v="5"/>
    <n v="1435"/>
  </r>
  <r>
    <x v="26"/>
    <s v="Alice LosAngeles"/>
    <s v="Oatmeal Raisin Cookies"/>
    <n v="479"/>
    <n v="1"/>
    <n v="479"/>
  </r>
  <r>
    <x v="27"/>
    <s v="Diana LosAngeles"/>
    <s v="Oatmeal Raisin Cookies"/>
    <n v="592"/>
    <n v="19"/>
    <n v="11248"/>
  </r>
  <r>
    <x v="28"/>
    <s v="Charlie LosAngeles"/>
    <s v="Sugar Cookies"/>
    <n v="140"/>
    <n v="10"/>
    <n v="1400"/>
  </r>
  <r>
    <x v="29"/>
    <s v="Charlie Seattle"/>
    <s v="Sugar Cookies"/>
    <n v="256"/>
    <n v="12"/>
    <n v="3072"/>
  </r>
  <r>
    <x v="30"/>
    <s v="Eve SanFrancisco"/>
    <s v="Chocolate Chip Cookies"/>
    <n v="114"/>
    <n v="15"/>
    <n v="1710"/>
  </r>
  <r>
    <x v="31"/>
    <s v="Charlie LosAngeles"/>
    <s v="Chocolate Chip Cookies"/>
    <n v="912"/>
    <n v="9"/>
    <n v="8208"/>
  </r>
  <r>
    <x v="32"/>
    <s v="Charlie Portland"/>
    <s v="Sugar Cookies"/>
    <n v="164"/>
    <n v="17"/>
    <n v="2788"/>
  </r>
  <r>
    <x v="33"/>
    <s v="Charlie Seattle"/>
    <s v="Oatmeal Raisin Cookies"/>
    <n v="956"/>
    <n v="17"/>
    <n v="16252"/>
  </r>
  <r>
    <x v="34"/>
    <s v="Bob LosAngeles"/>
    <s v="Oatmeal Raisin Cookies"/>
    <n v="938"/>
    <n v="12"/>
    <n v="11256"/>
  </r>
  <r>
    <x v="35"/>
    <s v="Eve LosAngeles"/>
    <s v="Chocolate Chip Cookies"/>
    <n v="620"/>
    <n v="7"/>
    <n v="4340"/>
  </r>
  <r>
    <x v="36"/>
    <s v="Alice Portland"/>
    <s v="Sugar Cookies"/>
    <n v="443"/>
    <n v="2"/>
    <n v="886"/>
  </r>
  <r>
    <x v="37"/>
    <s v="Diana SanFrancisco"/>
    <s v="Chocolate Chip Cookies"/>
    <n v="228"/>
    <n v="3"/>
    <n v="684"/>
  </r>
  <r>
    <x v="38"/>
    <s v="Alice SanFrancisco"/>
    <s v="Chocolate Chip Cookies"/>
    <n v="747"/>
    <n v="17"/>
    <n v="12699"/>
  </r>
  <r>
    <x v="39"/>
    <s v="Eve SanFrancisco"/>
    <s v="Peanut Butter Cookies"/>
    <n v="571"/>
    <n v="5"/>
    <n v="2855"/>
  </r>
  <r>
    <x v="40"/>
    <s v="Diana LosAngeles"/>
    <s v="Peanut Butter Cookies"/>
    <n v="162"/>
    <n v="17"/>
    <n v="2754"/>
  </r>
  <r>
    <x v="41"/>
    <s v="Eve LosAngeles"/>
    <s v="Peanut Butter Cookies"/>
    <n v="238"/>
    <n v="17"/>
    <n v="4046"/>
  </r>
  <r>
    <x v="42"/>
    <s v="Charlie LosAngeles"/>
    <s v="Oatmeal Raisin Cookies"/>
    <n v="598"/>
    <n v="17"/>
    <n v="10166"/>
  </r>
  <r>
    <x v="43"/>
    <s v="Diana Seattle"/>
    <s v="Sugar Cookies"/>
    <n v="692"/>
    <n v="2"/>
    <n v="1384"/>
  </r>
  <r>
    <x v="44"/>
    <s v="Charlie Portland"/>
    <s v="Sugar Cookies"/>
    <n v="491"/>
    <n v="2"/>
    <n v="982"/>
  </r>
  <r>
    <x v="45"/>
    <s v="Alice LosAngeles"/>
    <s v="Sugar Cookies"/>
    <n v="774"/>
    <n v="5"/>
    <n v="3870"/>
  </r>
  <r>
    <x v="46"/>
    <s v="Alice Portland"/>
    <s v="Sugar Cookies"/>
    <n v="518"/>
    <n v="1"/>
    <n v="518"/>
  </r>
  <r>
    <x v="47"/>
    <s v="Diana Portland"/>
    <s v="Peanut Butter Cookies"/>
    <n v="388"/>
    <n v="1"/>
    <n v="388"/>
  </r>
  <r>
    <x v="48"/>
    <s v="Diana SanFrancisco"/>
    <s v="Oatmeal Raisin Cookies"/>
    <n v="478"/>
    <n v="19"/>
    <n v="9082"/>
  </r>
  <r>
    <x v="49"/>
    <s v="Eve Seattle"/>
    <s v="Oatmeal Raisin Cookies"/>
    <n v="872"/>
    <n v="2"/>
    <n v="1744"/>
  </r>
  <r>
    <x v="50"/>
    <s v="Eve LosAngeles"/>
    <s v="Peanut Butter Cookies"/>
    <n v="589"/>
    <n v="12"/>
    <n v="7068"/>
  </r>
  <r>
    <x v="51"/>
    <s v="Charlie SanFrancisco"/>
    <s v="Oatmeal Raisin Cookies"/>
    <n v="330"/>
    <n v="6"/>
    <n v="1980"/>
  </r>
  <r>
    <x v="52"/>
    <s v="Diana SanFrancisco"/>
    <s v="Peanut Butter Cookies"/>
    <n v="140"/>
    <n v="4"/>
    <n v="560"/>
  </r>
  <r>
    <x v="53"/>
    <s v="Alice LosAngeles"/>
    <s v="Sugar Cookies"/>
    <n v="127"/>
    <n v="11"/>
    <n v="1397"/>
  </r>
  <r>
    <x v="54"/>
    <s v="Eve Portland"/>
    <s v="Peanut Butter Cookies"/>
    <n v="234"/>
    <n v="17"/>
    <n v="3978"/>
  </r>
  <r>
    <x v="55"/>
    <s v="Eve SanFrancisco"/>
    <s v="Sugar Cookies"/>
    <n v="300"/>
    <n v="6"/>
    <n v="1800"/>
  </r>
  <r>
    <x v="56"/>
    <s v="Alice Portland"/>
    <s v="Sugar Cookies"/>
    <n v="939"/>
    <n v="5"/>
    <n v="4695"/>
  </r>
  <r>
    <x v="57"/>
    <s v="Eve Seattle"/>
    <s v="Chocolate Chip Cookies"/>
    <n v="879"/>
    <n v="2"/>
    <n v="1758"/>
  </r>
  <r>
    <x v="58"/>
    <s v="Charlie Portland"/>
    <s v="Peanut Butter Cookies"/>
    <n v="132"/>
    <n v="6"/>
    <n v="792"/>
  </r>
  <r>
    <x v="59"/>
    <s v="Diana Seattle"/>
    <s v="Chocolate Chip Cookies"/>
    <n v="147"/>
    <n v="11"/>
    <n v="1617"/>
  </r>
  <r>
    <x v="60"/>
    <s v="Alice Portland"/>
    <s v="Peanut Butter Cookies"/>
    <n v="602"/>
    <n v="16"/>
    <n v="9632"/>
  </r>
  <r>
    <x v="61"/>
    <s v="Diana SanFrancisco"/>
    <s v="Peanut Butter Cookies"/>
    <n v="506"/>
    <n v="16"/>
    <n v="8096"/>
  </r>
  <r>
    <x v="62"/>
    <s v="Eve SanFrancisco"/>
    <s v="Chocolate Chip Cookies"/>
    <n v="673"/>
    <n v="1"/>
    <n v="673"/>
  </r>
  <r>
    <x v="63"/>
    <s v="Eve Seattle"/>
    <s v="Chocolate Chip Cookies"/>
    <n v="827"/>
    <n v="9"/>
    <n v="7443"/>
  </r>
  <r>
    <x v="64"/>
    <s v="Alice LosAngeles"/>
    <s v="Peanut Butter Cookies"/>
    <n v="904"/>
    <n v="6"/>
    <n v="5424"/>
  </r>
  <r>
    <x v="65"/>
    <s v="Charlie Seattle"/>
    <s v="Oatmeal Raisin Cookies"/>
    <n v="198"/>
    <n v="16"/>
    <n v="3168"/>
  </r>
  <r>
    <x v="66"/>
    <s v="Bob Seattle"/>
    <s v="Sugar Cookies"/>
    <n v="783"/>
    <n v="3"/>
    <n v="2349"/>
  </r>
  <r>
    <x v="67"/>
    <s v="Alice Portland"/>
    <s v="Chocolate Chip Cookies"/>
    <n v="971"/>
    <n v="4"/>
    <n v="3884"/>
  </r>
  <r>
    <x v="68"/>
    <s v="Bob Portland"/>
    <s v="Sugar Cookies"/>
    <n v="825"/>
    <n v="19"/>
    <n v="15675"/>
  </r>
  <r>
    <x v="69"/>
    <s v="Bob Seattle"/>
    <s v="Oatmeal Raisin Cookies"/>
    <n v="646"/>
    <n v="3"/>
    <n v="1938"/>
  </r>
  <r>
    <x v="70"/>
    <s v="Charlie SanFrancisco"/>
    <s v="Oatmeal Raisin Cookies"/>
    <n v="838"/>
    <n v="19"/>
    <n v="15922"/>
  </r>
  <r>
    <x v="71"/>
    <s v="Bob Portland"/>
    <s v="Oatmeal Raisin Cookies"/>
    <n v="712"/>
    <n v="7"/>
    <n v="4984"/>
  </r>
  <r>
    <x v="72"/>
    <s v="Bob LosAngeles"/>
    <s v="Chocolate Chip Cookies"/>
    <n v="561"/>
    <n v="9"/>
    <n v="5049"/>
  </r>
  <r>
    <x v="73"/>
    <s v="Charlie Portland"/>
    <s v="Oatmeal Raisin Cookies"/>
    <n v="742"/>
    <n v="1"/>
    <n v="742"/>
  </r>
  <r>
    <x v="74"/>
    <s v="Bob Portland"/>
    <s v="Chocolate Chip Cookies"/>
    <n v="868"/>
    <n v="8"/>
    <n v="6944"/>
  </r>
  <r>
    <x v="75"/>
    <s v="Bob LosAngeles"/>
    <s v="Oatmeal Raisin Cookies"/>
    <n v="104"/>
    <n v="7"/>
    <n v="728"/>
  </r>
  <r>
    <x v="76"/>
    <s v="Bob Seattle"/>
    <s v="Sugar Cookies"/>
    <n v="317"/>
    <n v="18"/>
    <n v="5706"/>
  </r>
  <r>
    <x v="77"/>
    <s v="Alice LosAngeles"/>
    <s v="Sugar Cookies"/>
    <n v="602"/>
    <n v="8"/>
    <n v="4816"/>
  </r>
  <r>
    <x v="78"/>
    <s v="Alice Seattle"/>
    <s v="Peanut Butter Cookies"/>
    <n v="866"/>
    <n v="1"/>
    <n v="866"/>
  </r>
  <r>
    <x v="79"/>
    <s v="Alice Seattle"/>
    <s v="Sugar Cookies"/>
    <n v="497"/>
    <n v="11"/>
    <n v="5467"/>
  </r>
  <r>
    <x v="80"/>
    <s v="Charlie Seattle"/>
    <s v="Peanut Butter Cookies"/>
    <n v="970"/>
    <n v="18"/>
    <n v="17460"/>
  </r>
  <r>
    <x v="81"/>
    <s v="Eve LosAngeles"/>
    <s v="Sugar Cookies"/>
    <n v="894"/>
    <n v="10"/>
    <n v="8940"/>
  </r>
  <r>
    <x v="82"/>
    <s v="Bob Seattle"/>
    <s v="Chocolate Chip Cookies"/>
    <n v="492"/>
    <n v="3"/>
    <n v="1476"/>
  </r>
  <r>
    <x v="83"/>
    <s v="Bob SanFrancisco"/>
    <s v="Sugar Cookies"/>
    <n v="306"/>
    <n v="7"/>
    <n v="2142"/>
  </r>
  <r>
    <x v="84"/>
    <s v="Charlie LosAngeles"/>
    <s v="Peanut Butter Cookies"/>
    <n v="114"/>
    <n v="16"/>
    <n v="1824"/>
  </r>
  <r>
    <x v="85"/>
    <s v="Bob SanFrancisco"/>
    <s v="Peanut Butter Cookies"/>
    <n v="957"/>
    <n v="16"/>
    <n v="15312"/>
  </r>
  <r>
    <x v="86"/>
    <s v="Alice Seattle"/>
    <s v="Oatmeal Raisin Cookies"/>
    <n v="653"/>
    <n v="17"/>
    <n v="11101"/>
  </r>
  <r>
    <x v="87"/>
    <s v="Eve Portland"/>
    <s v="Chocolate Chip Cookies"/>
    <n v="991"/>
    <n v="2"/>
    <n v="1982"/>
  </r>
  <r>
    <x v="88"/>
    <s v="Diana Seattle"/>
    <s v="Sugar Cookies"/>
    <n v="560"/>
    <n v="1"/>
    <n v="560"/>
  </r>
  <r>
    <x v="89"/>
    <s v="Bob SanFrancisco"/>
    <s v="Oatmeal Raisin Cookies"/>
    <n v="790"/>
    <n v="16"/>
    <n v="12640"/>
  </r>
  <r>
    <x v="90"/>
    <s v="Alice SanFrancisco"/>
    <s v="Sugar Cookies"/>
    <n v="674"/>
    <n v="12"/>
    <n v="8088"/>
  </r>
  <r>
    <x v="91"/>
    <s v="Diana LosAngeles"/>
    <s v="Sugar Cookies"/>
    <n v="963"/>
    <n v="5"/>
    <n v="4815"/>
  </r>
  <r>
    <x v="92"/>
    <s v="Eve Portland"/>
    <s v="Oatmeal Raisin Cookies"/>
    <n v="842"/>
    <n v="5"/>
    <n v="4210"/>
  </r>
  <r>
    <x v="93"/>
    <s v="Diana LosAngeles"/>
    <s v="Oatmeal Raisin Cookies"/>
    <n v="340"/>
    <n v="9"/>
    <n v="3060"/>
  </r>
  <r>
    <x v="94"/>
    <s v="Alice SanFrancisco"/>
    <s v="Oatmeal Raisin Cookies"/>
    <n v="663"/>
    <n v="9"/>
    <n v="5967"/>
  </r>
  <r>
    <x v="95"/>
    <s v="Diana Seattle"/>
    <s v="Oatmeal Raisin Cookies"/>
    <n v="195"/>
    <n v="3"/>
    <n v="585"/>
  </r>
  <r>
    <x v="96"/>
    <s v="Charlie Portland"/>
    <s v="Oatmeal Raisin Cookies"/>
    <n v="999"/>
    <n v="19"/>
    <n v="18981"/>
  </r>
  <r>
    <x v="97"/>
    <s v="Diana Seattle"/>
    <s v="Sugar Cookies"/>
    <n v="833"/>
    <n v="16"/>
    <n v="13328"/>
  </r>
  <r>
    <x v="98"/>
    <s v="Bob Seattle"/>
    <s v="Oatmeal Raisin Cookies"/>
    <n v="584"/>
    <n v="16"/>
    <n v="9344"/>
  </r>
  <r>
    <x v="99"/>
    <s v="Bob Portland"/>
    <s v="Chocolate Chip Cookies"/>
    <n v="506"/>
    <n v="3"/>
    <n v="1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4-01-01T00:00:00"/>
    <s v="Diana"/>
    <x v="0"/>
    <x v="0"/>
    <x v="0"/>
    <x v="0"/>
    <x v="0"/>
    <n v="5614"/>
    <x v="0"/>
    <n v="114.57142857142857"/>
  </r>
  <r>
    <d v="2024-01-02T00:00:00"/>
    <s v="Alice"/>
    <x v="1"/>
    <x v="0"/>
    <x v="1"/>
    <x v="1"/>
    <x v="1"/>
    <n v="6513"/>
    <x v="0"/>
    <n v="38.53846153846154"/>
  </r>
  <r>
    <d v="2024-01-03T00:00:00"/>
    <s v="Diana"/>
    <x v="1"/>
    <x v="0"/>
    <x v="2"/>
    <x v="2"/>
    <x v="2"/>
    <n v="12435"/>
    <x v="0"/>
    <n v="55.266666666666666"/>
  </r>
  <r>
    <d v="2024-01-04T00:00:00"/>
    <s v="Charlie"/>
    <x v="2"/>
    <x v="1"/>
    <x v="0"/>
    <x v="3"/>
    <x v="3"/>
    <n v="7205"/>
    <x v="0"/>
    <n v="59.545454545454547"/>
  </r>
  <r>
    <d v="2024-01-05T00:00:00"/>
    <s v="Alice"/>
    <x v="1"/>
    <x v="0"/>
    <x v="0"/>
    <x v="4"/>
    <x v="4"/>
    <n v="1044"/>
    <x v="0"/>
    <n v="65.25"/>
  </r>
  <r>
    <d v="2024-01-06T00:00:00"/>
    <s v="Diana"/>
    <x v="3"/>
    <x v="2"/>
    <x v="1"/>
    <x v="5"/>
    <x v="1"/>
    <n v="3913"/>
    <x v="0"/>
    <n v="23.153846153846153"/>
  </r>
  <r>
    <d v="2024-01-07T00:00:00"/>
    <s v="Diana"/>
    <x v="2"/>
    <x v="1"/>
    <x v="2"/>
    <x v="6"/>
    <x v="0"/>
    <n v="2583"/>
    <x v="0"/>
    <n v="52.714285714285715"/>
  </r>
  <r>
    <d v="2024-01-08T00:00:00"/>
    <s v="Charlie"/>
    <x v="1"/>
    <x v="0"/>
    <x v="2"/>
    <x v="7"/>
    <x v="5"/>
    <n v="18278"/>
    <x v="0"/>
    <n v="50.631578947368418"/>
  </r>
  <r>
    <d v="2024-01-09T00:00:00"/>
    <s v="Alice"/>
    <x v="2"/>
    <x v="1"/>
    <x v="0"/>
    <x v="8"/>
    <x v="6"/>
    <n v="1830"/>
    <x v="0"/>
    <n v="457.5"/>
  </r>
  <r>
    <d v="2024-01-10T00:00:00"/>
    <s v="Charlie"/>
    <x v="3"/>
    <x v="2"/>
    <x v="3"/>
    <x v="9"/>
    <x v="7"/>
    <n v="3700"/>
    <x v="0"/>
    <n v="37"/>
  </r>
  <r>
    <d v="2024-01-11T00:00:00"/>
    <s v="Alice"/>
    <x v="2"/>
    <x v="1"/>
    <x v="0"/>
    <x v="10"/>
    <x v="1"/>
    <n v="7215"/>
    <x v="0"/>
    <n v="42.692307692307693"/>
  </r>
  <r>
    <d v="2024-01-12T00:00:00"/>
    <s v="Eve"/>
    <x v="2"/>
    <x v="1"/>
    <x v="0"/>
    <x v="11"/>
    <x v="8"/>
    <n v="3366"/>
    <x v="0"/>
    <n v="93.5"/>
  </r>
  <r>
    <d v="2024-01-13T00:00:00"/>
    <s v="Bob"/>
    <x v="2"/>
    <x v="1"/>
    <x v="0"/>
    <x v="12"/>
    <x v="9"/>
    <n v="9912"/>
    <x v="0"/>
    <n v="68.833333333333329"/>
  </r>
  <r>
    <d v="2024-01-14T00:00:00"/>
    <s v="Bob"/>
    <x v="2"/>
    <x v="1"/>
    <x v="0"/>
    <x v="13"/>
    <x v="9"/>
    <n v="4212"/>
    <x v="0"/>
    <n v="29.25"/>
  </r>
  <r>
    <d v="2024-01-15T00:00:00"/>
    <s v="Bob"/>
    <x v="3"/>
    <x v="2"/>
    <x v="1"/>
    <x v="14"/>
    <x v="3"/>
    <n v="8811"/>
    <x v="0"/>
    <n v="72.818181818181813"/>
  </r>
  <r>
    <d v="2024-01-16T00:00:00"/>
    <s v="Charlie"/>
    <x v="0"/>
    <x v="0"/>
    <x v="2"/>
    <x v="15"/>
    <x v="0"/>
    <n v="2765"/>
    <x v="0"/>
    <n v="56.428571428571431"/>
  </r>
  <r>
    <d v="2024-01-17T00:00:00"/>
    <s v="Eve"/>
    <x v="2"/>
    <x v="1"/>
    <x v="1"/>
    <x v="16"/>
    <x v="10"/>
    <n v="824"/>
    <x v="0"/>
    <n v="824"/>
  </r>
  <r>
    <d v="2024-01-18T00:00:00"/>
    <s v="Alice"/>
    <x v="2"/>
    <x v="1"/>
    <x v="1"/>
    <x v="17"/>
    <x v="10"/>
    <n v="819"/>
    <x v="0"/>
    <n v="819"/>
  </r>
  <r>
    <d v="2024-01-19T00:00:00"/>
    <s v="Diana"/>
    <x v="1"/>
    <x v="0"/>
    <x v="1"/>
    <x v="18"/>
    <x v="1"/>
    <n v="11024"/>
    <x v="0"/>
    <n v="65.230769230769226"/>
  </r>
  <r>
    <d v="2024-01-20T00:00:00"/>
    <s v="Alice"/>
    <x v="2"/>
    <x v="1"/>
    <x v="0"/>
    <x v="19"/>
    <x v="11"/>
    <n v="3933"/>
    <x v="0"/>
    <n v="48.555555555555557"/>
  </r>
  <r>
    <d v="2024-01-21T00:00:00"/>
    <s v="Diana"/>
    <x v="1"/>
    <x v="0"/>
    <x v="3"/>
    <x v="20"/>
    <x v="12"/>
    <n v="2934"/>
    <x v="0"/>
    <n v="326"/>
  </r>
  <r>
    <d v="2024-01-22T00:00:00"/>
    <s v="Alice"/>
    <x v="0"/>
    <x v="0"/>
    <x v="2"/>
    <x v="21"/>
    <x v="0"/>
    <n v="1064"/>
    <x v="0"/>
    <n v="21.714285714285715"/>
  </r>
  <r>
    <d v="2024-01-23T00:00:00"/>
    <s v="Eve"/>
    <x v="3"/>
    <x v="2"/>
    <x v="3"/>
    <x v="22"/>
    <x v="8"/>
    <n v="5346"/>
    <x v="0"/>
    <n v="148.5"/>
  </r>
  <r>
    <d v="2024-01-24T00:00:00"/>
    <s v="Diana"/>
    <x v="3"/>
    <x v="2"/>
    <x v="1"/>
    <x v="23"/>
    <x v="13"/>
    <n v="2528"/>
    <x v="0"/>
    <n v="39.5"/>
  </r>
  <r>
    <d v="2024-01-25T00:00:00"/>
    <s v="Charlie"/>
    <x v="0"/>
    <x v="0"/>
    <x v="1"/>
    <x v="24"/>
    <x v="11"/>
    <n v="7767"/>
    <x v="0"/>
    <n v="95.888888888888886"/>
  </r>
  <r>
    <d v="2024-01-26T00:00:00"/>
    <s v="Alice"/>
    <x v="3"/>
    <x v="2"/>
    <x v="3"/>
    <x v="25"/>
    <x v="14"/>
    <n v="1435"/>
    <x v="0"/>
    <n v="57.4"/>
  </r>
  <r>
    <d v="2024-01-27T00:00:00"/>
    <s v="Alice"/>
    <x v="0"/>
    <x v="0"/>
    <x v="3"/>
    <x v="26"/>
    <x v="10"/>
    <n v="479"/>
    <x v="0"/>
    <n v="479"/>
  </r>
  <r>
    <d v="2024-01-28T00:00:00"/>
    <s v="Diana"/>
    <x v="0"/>
    <x v="0"/>
    <x v="3"/>
    <x v="27"/>
    <x v="5"/>
    <n v="11248"/>
    <x v="0"/>
    <n v="31.157894736842106"/>
  </r>
  <r>
    <d v="2024-01-29T00:00:00"/>
    <s v="Charlie"/>
    <x v="0"/>
    <x v="0"/>
    <x v="1"/>
    <x v="28"/>
    <x v="7"/>
    <n v="1400"/>
    <x v="0"/>
    <n v="14"/>
  </r>
  <r>
    <d v="2024-01-30T00:00:00"/>
    <s v="Charlie"/>
    <x v="3"/>
    <x v="2"/>
    <x v="1"/>
    <x v="29"/>
    <x v="9"/>
    <n v="3072"/>
    <x v="0"/>
    <n v="21.333333333333332"/>
  </r>
  <r>
    <d v="2024-01-31T00:00:00"/>
    <s v="Eve"/>
    <x v="1"/>
    <x v="0"/>
    <x v="2"/>
    <x v="30"/>
    <x v="2"/>
    <n v="1710"/>
    <x v="0"/>
    <n v="7.6"/>
  </r>
  <r>
    <d v="2024-02-01T00:00:00"/>
    <s v="Charlie"/>
    <x v="0"/>
    <x v="0"/>
    <x v="2"/>
    <x v="31"/>
    <x v="11"/>
    <n v="8208"/>
    <x v="1"/>
    <n v="101.33333333333333"/>
  </r>
  <r>
    <d v="2024-02-02T00:00:00"/>
    <s v="Charlie"/>
    <x v="2"/>
    <x v="1"/>
    <x v="1"/>
    <x v="32"/>
    <x v="15"/>
    <n v="2788"/>
    <x v="1"/>
    <n v="9.6470588235294112"/>
  </r>
  <r>
    <d v="2024-02-03T00:00:00"/>
    <s v="Charlie"/>
    <x v="3"/>
    <x v="2"/>
    <x v="3"/>
    <x v="33"/>
    <x v="15"/>
    <n v="16252"/>
    <x v="1"/>
    <n v="56.235294117647058"/>
  </r>
  <r>
    <d v="2024-02-04T00:00:00"/>
    <s v="Bob"/>
    <x v="0"/>
    <x v="0"/>
    <x v="3"/>
    <x v="34"/>
    <x v="9"/>
    <n v="11256"/>
    <x v="1"/>
    <n v="78.166666666666671"/>
  </r>
  <r>
    <d v="2024-02-05T00:00:00"/>
    <s v="Eve"/>
    <x v="0"/>
    <x v="0"/>
    <x v="2"/>
    <x v="35"/>
    <x v="0"/>
    <n v="4340"/>
    <x v="1"/>
    <n v="88.571428571428569"/>
  </r>
  <r>
    <d v="2024-02-06T00:00:00"/>
    <s v="Alice"/>
    <x v="2"/>
    <x v="1"/>
    <x v="1"/>
    <x v="36"/>
    <x v="6"/>
    <n v="886"/>
    <x v="1"/>
    <n v="221.5"/>
  </r>
  <r>
    <d v="2024-02-07T00:00:00"/>
    <s v="Diana"/>
    <x v="1"/>
    <x v="0"/>
    <x v="2"/>
    <x v="37"/>
    <x v="12"/>
    <n v="684"/>
    <x v="1"/>
    <n v="76"/>
  </r>
  <r>
    <d v="2024-02-08T00:00:00"/>
    <s v="Alice"/>
    <x v="1"/>
    <x v="0"/>
    <x v="2"/>
    <x v="38"/>
    <x v="15"/>
    <n v="12699"/>
    <x v="1"/>
    <n v="43.941176470588232"/>
  </r>
  <r>
    <d v="2024-02-09T00:00:00"/>
    <s v="Eve"/>
    <x v="1"/>
    <x v="0"/>
    <x v="0"/>
    <x v="39"/>
    <x v="14"/>
    <n v="2855"/>
    <x v="1"/>
    <n v="114.2"/>
  </r>
  <r>
    <d v="2024-02-10T00:00:00"/>
    <s v="Diana"/>
    <x v="0"/>
    <x v="0"/>
    <x v="0"/>
    <x v="40"/>
    <x v="15"/>
    <n v="2754"/>
    <x v="1"/>
    <n v="9.5294117647058822"/>
  </r>
  <r>
    <d v="2024-02-11T00:00:00"/>
    <s v="Eve"/>
    <x v="0"/>
    <x v="0"/>
    <x v="0"/>
    <x v="41"/>
    <x v="15"/>
    <n v="4046"/>
    <x v="1"/>
    <n v="14"/>
  </r>
  <r>
    <d v="2024-02-12T00:00:00"/>
    <s v="Charlie"/>
    <x v="0"/>
    <x v="0"/>
    <x v="3"/>
    <x v="42"/>
    <x v="15"/>
    <n v="10166"/>
    <x v="1"/>
    <n v="35.176470588235297"/>
  </r>
  <r>
    <d v="2024-02-13T00:00:00"/>
    <s v="Diana"/>
    <x v="3"/>
    <x v="2"/>
    <x v="1"/>
    <x v="43"/>
    <x v="6"/>
    <n v="1384"/>
    <x v="1"/>
    <n v="346"/>
  </r>
  <r>
    <d v="2024-02-14T00:00:00"/>
    <s v="Charlie"/>
    <x v="2"/>
    <x v="1"/>
    <x v="1"/>
    <x v="44"/>
    <x v="6"/>
    <n v="982"/>
    <x v="1"/>
    <n v="245.5"/>
  </r>
  <r>
    <d v="2024-02-15T00:00:00"/>
    <s v="Alice"/>
    <x v="0"/>
    <x v="0"/>
    <x v="1"/>
    <x v="45"/>
    <x v="14"/>
    <n v="3870"/>
    <x v="1"/>
    <n v="154.80000000000001"/>
  </r>
  <r>
    <d v="2024-02-16T00:00:00"/>
    <s v="Alice"/>
    <x v="2"/>
    <x v="1"/>
    <x v="1"/>
    <x v="46"/>
    <x v="10"/>
    <n v="518"/>
    <x v="1"/>
    <n v="518"/>
  </r>
  <r>
    <d v="2024-02-17T00:00:00"/>
    <s v="Diana"/>
    <x v="2"/>
    <x v="1"/>
    <x v="0"/>
    <x v="47"/>
    <x v="10"/>
    <n v="388"/>
    <x v="1"/>
    <n v="388"/>
  </r>
  <r>
    <d v="2024-02-18T00:00:00"/>
    <s v="Diana"/>
    <x v="1"/>
    <x v="0"/>
    <x v="3"/>
    <x v="48"/>
    <x v="5"/>
    <n v="9082"/>
    <x v="1"/>
    <n v="25.157894736842106"/>
  </r>
  <r>
    <d v="2024-02-19T00:00:00"/>
    <s v="Eve"/>
    <x v="3"/>
    <x v="2"/>
    <x v="3"/>
    <x v="49"/>
    <x v="6"/>
    <n v="1744"/>
    <x v="1"/>
    <n v="436"/>
  </r>
  <r>
    <d v="2024-02-20T00:00:00"/>
    <s v="Eve"/>
    <x v="0"/>
    <x v="0"/>
    <x v="0"/>
    <x v="50"/>
    <x v="9"/>
    <n v="7068"/>
    <x v="1"/>
    <n v="49.083333333333336"/>
  </r>
  <r>
    <d v="2024-02-21T00:00:00"/>
    <s v="Charlie"/>
    <x v="1"/>
    <x v="0"/>
    <x v="3"/>
    <x v="51"/>
    <x v="8"/>
    <n v="1980"/>
    <x v="1"/>
    <n v="55"/>
  </r>
  <r>
    <d v="2024-02-22T00:00:00"/>
    <s v="Diana"/>
    <x v="1"/>
    <x v="0"/>
    <x v="0"/>
    <x v="28"/>
    <x v="4"/>
    <n v="560"/>
    <x v="1"/>
    <n v="35"/>
  </r>
  <r>
    <d v="2024-02-23T00:00:00"/>
    <s v="Alice"/>
    <x v="0"/>
    <x v="0"/>
    <x v="1"/>
    <x v="52"/>
    <x v="3"/>
    <n v="1397"/>
    <x v="1"/>
    <n v="11.545454545454545"/>
  </r>
  <r>
    <d v="2024-02-24T00:00:00"/>
    <s v="Eve"/>
    <x v="2"/>
    <x v="1"/>
    <x v="0"/>
    <x v="53"/>
    <x v="15"/>
    <n v="3978"/>
    <x v="1"/>
    <n v="13.764705882352942"/>
  </r>
  <r>
    <d v="2024-02-25T00:00:00"/>
    <s v="Eve"/>
    <x v="1"/>
    <x v="0"/>
    <x v="1"/>
    <x v="54"/>
    <x v="8"/>
    <n v="1800"/>
    <x v="1"/>
    <n v="50"/>
  </r>
  <r>
    <d v="2024-02-26T00:00:00"/>
    <s v="Alice"/>
    <x v="2"/>
    <x v="1"/>
    <x v="1"/>
    <x v="55"/>
    <x v="14"/>
    <n v="4695"/>
    <x v="1"/>
    <n v="187.8"/>
  </r>
  <r>
    <d v="2024-02-27T00:00:00"/>
    <s v="Eve"/>
    <x v="3"/>
    <x v="2"/>
    <x v="2"/>
    <x v="56"/>
    <x v="6"/>
    <n v="1758"/>
    <x v="1"/>
    <n v="439.5"/>
  </r>
  <r>
    <d v="2024-02-28T00:00:00"/>
    <s v="Charlie"/>
    <x v="2"/>
    <x v="1"/>
    <x v="0"/>
    <x v="57"/>
    <x v="8"/>
    <n v="792"/>
    <x v="1"/>
    <n v="22"/>
  </r>
  <r>
    <d v="2024-02-29T00:00:00"/>
    <s v="Diana"/>
    <x v="3"/>
    <x v="2"/>
    <x v="2"/>
    <x v="58"/>
    <x v="3"/>
    <n v="1617"/>
    <x v="1"/>
    <n v="13.363636363636363"/>
  </r>
  <r>
    <d v="2024-03-01T00:00:00"/>
    <s v="Alice"/>
    <x v="2"/>
    <x v="1"/>
    <x v="0"/>
    <x v="59"/>
    <x v="16"/>
    <n v="9632"/>
    <x v="2"/>
    <n v="37.625"/>
  </r>
  <r>
    <d v="2024-03-02T00:00:00"/>
    <s v="Diana"/>
    <x v="1"/>
    <x v="0"/>
    <x v="0"/>
    <x v="60"/>
    <x v="16"/>
    <n v="8096"/>
    <x v="2"/>
    <n v="31.625"/>
  </r>
  <r>
    <d v="2024-03-03T00:00:00"/>
    <s v="Eve"/>
    <x v="1"/>
    <x v="0"/>
    <x v="2"/>
    <x v="61"/>
    <x v="10"/>
    <n v="673"/>
    <x v="2"/>
    <n v="673"/>
  </r>
  <r>
    <d v="2024-03-04T00:00:00"/>
    <s v="Eve"/>
    <x v="3"/>
    <x v="2"/>
    <x v="2"/>
    <x v="62"/>
    <x v="11"/>
    <n v="7443"/>
    <x v="2"/>
    <n v="91.888888888888886"/>
  </r>
  <r>
    <d v="2024-03-05T00:00:00"/>
    <s v="Alice"/>
    <x v="0"/>
    <x v="0"/>
    <x v="0"/>
    <x v="63"/>
    <x v="8"/>
    <n v="5424"/>
    <x v="2"/>
    <n v="150.66666666666666"/>
  </r>
  <r>
    <d v="2024-03-06T00:00:00"/>
    <s v="Charlie"/>
    <x v="3"/>
    <x v="2"/>
    <x v="3"/>
    <x v="64"/>
    <x v="16"/>
    <n v="3168"/>
    <x v="2"/>
    <n v="12.375"/>
  </r>
  <r>
    <d v="2024-03-07T00:00:00"/>
    <s v="Bob"/>
    <x v="3"/>
    <x v="2"/>
    <x v="1"/>
    <x v="65"/>
    <x v="12"/>
    <n v="2349"/>
    <x v="2"/>
    <n v="261"/>
  </r>
  <r>
    <d v="2024-03-08T00:00:00"/>
    <s v="Alice"/>
    <x v="2"/>
    <x v="1"/>
    <x v="2"/>
    <x v="66"/>
    <x v="4"/>
    <n v="3884"/>
    <x v="2"/>
    <n v="242.75"/>
  </r>
  <r>
    <d v="2024-03-09T00:00:00"/>
    <s v="Bob"/>
    <x v="2"/>
    <x v="1"/>
    <x v="1"/>
    <x v="67"/>
    <x v="5"/>
    <n v="15675"/>
    <x v="2"/>
    <n v="43.421052631578945"/>
  </r>
  <r>
    <d v="2024-03-10T00:00:00"/>
    <s v="Bob"/>
    <x v="3"/>
    <x v="2"/>
    <x v="3"/>
    <x v="68"/>
    <x v="12"/>
    <n v="1938"/>
    <x v="2"/>
    <n v="215.33333333333334"/>
  </r>
  <r>
    <d v="2024-03-11T00:00:00"/>
    <s v="Charlie"/>
    <x v="1"/>
    <x v="0"/>
    <x v="3"/>
    <x v="69"/>
    <x v="5"/>
    <n v="15922"/>
    <x v="2"/>
    <n v="44.10526315789474"/>
  </r>
  <r>
    <d v="2024-03-12T00:00:00"/>
    <s v="Bob"/>
    <x v="2"/>
    <x v="1"/>
    <x v="3"/>
    <x v="70"/>
    <x v="0"/>
    <n v="4984"/>
    <x v="2"/>
    <n v="101.71428571428571"/>
  </r>
  <r>
    <d v="2024-03-13T00:00:00"/>
    <s v="Bob"/>
    <x v="0"/>
    <x v="0"/>
    <x v="2"/>
    <x v="11"/>
    <x v="11"/>
    <n v="5049"/>
    <x v="2"/>
    <n v="62.333333333333336"/>
  </r>
  <r>
    <d v="2024-03-14T00:00:00"/>
    <s v="Charlie"/>
    <x v="2"/>
    <x v="1"/>
    <x v="3"/>
    <x v="71"/>
    <x v="10"/>
    <n v="742"/>
    <x v="2"/>
    <n v="742"/>
  </r>
  <r>
    <d v="2024-03-15T00:00:00"/>
    <s v="Bob"/>
    <x v="2"/>
    <x v="1"/>
    <x v="2"/>
    <x v="72"/>
    <x v="13"/>
    <n v="6944"/>
    <x v="2"/>
    <n v="108.5"/>
  </r>
  <r>
    <d v="2024-03-16T00:00:00"/>
    <s v="Bob"/>
    <x v="0"/>
    <x v="0"/>
    <x v="3"/>
    <x v="73"/>
    <x v="0"/>
    <n v="728"/>
    <x v="2"/>
    <n v="14.857142857142858"/>
  </r>
  <r>
    <d v="2024-03-17T00:00:00"/>
    <s v="Bob"/>
    <x v="3"/>
    <x v="2"/>
    <x v="1"/>
    <x v="74"/>
    <x v="17"/>
    <n v="5706"/>
    <x v="2"/>
    <n v="17.611111111111111"/>
  </r>
  <r>
    <d v="2024-03-18T00:00:00"/>
    <s v="Alice"/>
    <x v="0"/>
    <x v="0"/>
    <x v="1"/>
    <x v="59"/>
    <x v="13"/>
    <n v="4816"/>
    <x v="2"/>
    <n v="75.25"/>
  </r>
  <r>
    <d v="2024-03-19T00:00:00"/>
    <s v="Alice"/>
    <x v="3"/>
    <x v="2"/>
    <x v="0"/>
    <x v="75"/>
    <x v="10"/>
    <n v="866"/>
    <x v="2"/>
    <n v="866"/>
  </r>
  <r>
    <d v="2024-03-20T00:00:00"/>
    <s v="Alice"/>
    <x v="3"/>
    <x v="2"/>
    <x v="1"/>
    <x v="76"/>
    <x v="3"/>
    <n v="5467"/>
    <x v="2"/>
    <n v="45.18181818181818"/>
  </r>
  <r>
    <d v="2024-03-21T00:00:00"/>
    <s v="Charlie"/>
    <x v="3"/>
    <x v="2"/>
    <x v="0"/>
    <x v="77"/>
    <x v="17"/>
    <n v="17460"/>
    <x v="2"/>
    <n v="53.888888888888886"/>
  </r>
  <r>
    <d v="2024-03-22T00:00:00"/>
    <s v="Eve"/>
    <x v="0"/>
    <x v="0"/>
    <x v="1"/>
    <x v="78"/>
    <x v="7"/>
    <n v="8940"/>
    <x v="2"/>
    <n v="89.4"/>
  </r>
  <r>
    <d v="2024-03-23T00:00:00"/>
    <s v="Bob"/>
    <x v="3"/>
    <x v="2"/>
    <x v="2"/>
    <x v="79"/>
    <x v="12"/>
    <n v="1476"/>
    <x v="2"/>
    <n v="164"/>
  </r>
  <r>
    <d v="2024-03-24T00:00:00"/>
    <s v="Bob"/>
    <x v="1"/>
    <x v="0"/>
    <x v="1"/>
    <x v="80"/>
    <x v="0"/>
    <n v="2142"/>
    <x v="2"/>
    <n v="43.714285714285715"/>
  </r>
  <r>
    <d v="2024-03-25T00:00:00"/>
    <s v="Charlie"/>
    <x v="0"/>
    <x v="0"/>
    <x v="0"/>
    <x v="30"/>
    <x v="16"/>
    <n v="1824"/>
    <x v="2"/>
    <n v="7.125"/>
  </r>
  <r>
    <d v="2024-03-26T00:00:00"/>
    <s v="Bob"/>
    <x v="1"/>
    <x v="0"/>
    <x v="0"/>
    <x v="81"/>
    <x v="16"/>
    <n v="15312"/>
    <x v="2"/>
    <n v="59.8125"/>
  </r>
  <r>
    <d v="2024-03-27T00:00:00"/>
    <s v="Alice"/>
    <x v="3"/>
    <x v="2"/>
    <x v="3"/>
    <x v="82"/>
    <x v="15"/>
    <n v="11101"/>
    <x v="2"/>
    <n v="38.411764705882355"/>
  </r>
  <r>
    <d v="2024-03-28T00:00:00"/>
    <s v="Eve"/>
    <x v="2"/>
    <x v="1"/>
    <x v="2"/>
    <x v="83"/>
    <x v="6"/>
    <n v="1982"/>
    <x v="2"/>
    <n v="495.5"/>
  </r>
  <r>
    <d v="2024-03-29T00:00:00"/>
    <s v="Diana"/>
    <x v="3"/>
    <x v="2"/>
    <x v="1"/>
    <x v="84"/>
    <x v="10"/>
    <n v="560"/>
    <x v="2"/>
    <n v="560"/>
  </r>
  <r>
    <d v="2024-03-30T00:00:00"/>
    <s v="Bob"/>
    <x v="1"/>
    <x v="0"/>
    <x v="3"/>
    <x v="85"/>
    <x v="16"/>
    <n v="12640"/>
    <x v="2"/>
    <n v="49.375"/>
  </r>
  <r>
    <d v="2024-03-31T00:00:00"/>
    <s v="Alice"/>
    <x v="1"/>
    <x v="0"/>
    <x v="1"/>
    <x v="86"/>
    <x v="9"/>
    <n v="8088"/>
    <x v="2"/>
    <n v="56.166666666666664"/>
  </r>
  <r>
    <d v="2024-04-01T00:00:00"/>
    <s v="Diana"/>
    <x v="0"/>
    <x v="0"/>
    <x v="1"/>
    <x v="87"/>
    <x v="14"/>
    <n v="4815"/>
    <x v="3"/>
    <n v="192.6"/>
  </r>
  <r>
    <d v="2024-04-02T00:00:00"/>
    <s v="Eve"/>
    <x v="2"/>
    <x v="1"/>
    <x v="3"/>
    <x v="88"/>
    <x v="14"/>
    <n v="4210"/>
    <x v="3"/>
    <n v="168.4"/>
  </r>
  <r>
    <d v="2024-04-03T00:00:00"/>
    <s v="Diana"/>
    <x v="0"/>
    <x v="0"/>
    <x v="3"/>
    <x v="89"/>
    <x v="11"/>
    <n v="3060"/>
    <x v="3"/>
    <n v="37.777777777777779"/>
  </r>
  <r>
    <d v="2024-04-04T00:00:00"/>
    <s v="Alice"/>
    <x v="1"/>
    <x v="0"/>
    <x v="3"/>
    <x v="90"/>
    <x v="11"/>
    <n v="5967"/>
    <x v="3"/>
    <n v="73.666666666666671"/>
  </r>
  <r>
    <d v="2024-04-05T00:00:00"/>
    <s v="Diana"/>
    <x v="3"/>
    <x v="2"/>
    <x v="3"/>
    <x v="91"/>
    <x v="12"/>
    <n v="585"/>
    <x v="3"/>
    <n v="65"/>
  </r>
  <r>
    <d v="2024-04-06T00:00:00"/>
    <s v="Charlie"/>
    <x v="2"/>
    <x v="1"/>
    <x v="3"/>
    <x v="92"/>
    <x v="5"/>
    <n v="18981"/>
    <x v="3"/>
    <n v="52.578947368421055"/>
  </r>
  <r>
    <d v="2024-04-07T00:00:00"/>
    <s v="Diana"/>
    <x v="3"/>
    <x v="2"/>
    <x v="1"/>
    <x v="93"/>
    <x v="16"/>
    <n v="13328"/>
    <x v="3"/>
    <n v="52.0625"/>
  </r>
  <r>
    <d v="2024-04-08T00:00:00"/>
    <s v="Bob"/>
    <x v="3"/>
    <x v="2"/>
    <x v="3"/>
    <x v="94"/>
    <x v="16"/>
    <n v="9344"/>
    <x v="3"/>
    <n v="36.5"/>
  </r>
  <r>
    <d v="2024-04-09T00:00:00"/>
    <s v="Bob"/>
    <x v="2"/>
    <x v="1"/>
    <x v="2"/>
    <x v="60"/>
    <x v="12"/>
    <n v="1518"/>
    <x v="3"/>
    <n v="168.666666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DF541-5563-4A64-BF2D-2DEC84FB5281}" name="PivotTable1" cacheId="38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2">
  <location ref="A3:B8" firstHeaderRow="1" firstDataRow="1" firstDataCol="1"/>
  <pivotFields count="8">
    <pivotField axis="axisRow"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dataField="1" numFmtId="164" showAll="0"/>
    <pivotField showAll="0"/>
    <pivotField numFmtId="164" showAll="0"/>
    <pivotField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3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D35C3-5B83-466F-A564-3D7DCE0F2DD7}" name="PivotTable2" cacheId="414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2">
  <location ref="A3:B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Revenu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venu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2 Pivot Tab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B3A9B-CE79-4D49-988C-9DF5F830AC5D}" name="PivotTable32" cacheId="58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9">
  <location ref="A33:B37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64" showAll="0"/>
    <pivotField showAll="0"/>
    <pivotField dataField="1" numFmtId="164" showAll="0"/>
    <pivotField showAll="0">
      <items count="5">
        <item x="0"/>
        <item x="1"/>
        <item x="2"/>
        <item x="3"/>
        <item t="default"/>
      </items>
    </pivotField>
    <pivotField numFmtId="177"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Revenue" fld="7" showDataAs="percentOfCol" baseField="0" baseItem="0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92B92-BEEF-413A-AA26-47D61CF06F20}" name="PivotTable25" cacheId="58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8:B12" firstHeaderRow="1" firstDataRow="1" firstDataCol="1"/>
  <pivotFields count="10">
    <pivotField numFmtId="14" showAll="0"/>
    <pivotField showAll="0"/>
    <pivotField axis="axisRow" showAll="0">
      <items count="5">
        <item sd="0" x="0"/>
        <item sd="0" x="2"/>
        <item sd="0" x="1"/>
        <item sd="0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64" showAll="0"/>
    <pivotField showAll="0"/>
    <pivotField numFmtId="164" showAll="0"/>
    <pivotField showAll="0"/>
    <pivotField numFmtId="177" showAll="0"/>
  </pivotFields>
  <rowFields count="2">
    <field x="2"/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 Amount" fld="5" baseField="0" baseItem="0" numFmtId="17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FDD27-A2AF-4456-83AF-5228CCB1AC23}" name="PivotTable20" cacheId="58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5">
  <location ref="A20:B24" firstHeaderRow="1" firstDataRow="1" firstDataCol="1"/>
  <pivotFields count="10">
    <pivotField numFmtId="14" showAll="0"/>
    <pivotField showAll="0"/>
    <pivotField showAll="0"/>
    <pivotField showAll="0"/>
    <pivotField showAll="0"/>
    <pivotField dataField="1" numFmtId="164" showAll="0"/>
    <pivotField showAll="0"/>
    <pivotField numFmtId="164" showAll="0"/>
    <pivotField axis="axisRow" showAll="0">
      <items count="5">
        <item x="0"/>
        <item x="1"/>
        <item x="2"/>
        <item x="3"/>
        <item t="default"/>
      </items>
    </pivotField>
    <pivotField numFmtId="177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 Amount" fld="5" baseField="0" baseItem="0" numFmtId="17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91BCC-8C61-4952-AAAF-A5DC183B6DA0}" name="PivotTable17" cacheId="415" applyNumberFormats="0" applyBorderFormats="0" applyFontFormats="0" applyPatternFormats="0" applyAlignmentFormats="0" applyWidthHeightFormats="1" dataCaption="Values" updatedVersion="7" minRefreshableVersion="3" useAutoFormatting="1" subtotalHiddenItems="1" rowGrandTotals="0" itemPrintTitles="1" createdVersion="7" indent="0" outline="1" outlineData="1" multipleFieldFilters="0" chartFormat="53" rowHeaderCaption="Sales Person">
  <location ref="A26:B31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Per Transaction" fld="1" subtotal="average" baseField="0" baseItem="0" numFmtId="2"/>
  </dataFields>
  <formats count="1">
    <format dxfId="0">
      <pivotArea outline="0" collapsedLevelsAreSubtotals="1" fieldPosition="0"/>
    </format>
  </formats>
  <chartFormats count="1"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D2AE1-1E8F-42E0-A0A4-835C96B1CF18}" name="PivotTable14" cacheId="474" applyNumberFormats="0" applyBorderFormats="0" applyFontFormats="0" applyPatternFormats="0" applyAlignmentFormats="0" applyWidthHeightFormats="1" dataCaption="Values" updatedVersion="7" minRefreshableVersion="3" useAutoFormatting="1" subtotalHiddenItems="1" rowGrandTotals="0" itemPrintTitles="1" createdVersion="7" indent="0" outline="1" outlineData="1" multipleFieldFilters="0" chartFormat="25" rowHeaderCaption="Products">
  <location ref="A14:B1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Product Sold By Quantities" fld="1" showDataAs="percentOfCol" baseField="0" baseItem="0" numFmtId="9"/>
  </dataFields>
  <formats count="1">
    <format dxfId="4">
      <pivotArea outline="0" collapsedLevelsAreSubtotals="1" fieldPosition="0"/>
    </format>
  </formats>
  <chartFormats count="5"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duct Sold By Quantiti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DF72B-9325-45E0-B923-677C5BD2700D}" name="PivotTable9" cacheId="420" applyNumberFormats="0" applyBorderFormats="0" applyFontFormats="0" applyPatternFormats="0" applyAlignmentFormats="0" applyWidthHeightFormats="1" dataCaption="Values" updatedVersion="7" minRefreshableVersion="3" useAutoFormatting="1" subtotalHiddenItems="1" rowGrandTotals="0" itemPrintTitles="1" createdVersion="7" indent="0" outline="1" outlineData="1" multipleFieldFilters="0" chartFormat="15" rowHeaderCaption="Sales Person">
  <location ref="A1:B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 Amount" fld="1" baseField="0" baseItem="0" numFmtId="171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BC96-B3CD-415A-8199-70EB621CFD60}" name="PivotTable8" cacheId="421" applyNumberFormats="0" applyBorderFormats="0" applyFontFormats="0" applyPatternFormats="0" applyAlignmentFormats="0" applyWidthHeightFormats="1" dataCaption="Values" updatedVersion="7" minRefreshableVersion="3" useAutoFormatting="1" subtotalHiddenItems="1" rowGrandTotals="0" itemPrintTitles="1" createdVersion="7" indent="0" outline="1" outlineData="1" multipleFieldFilters="0" rowHeaderCaption="Sales Person">
  <location ref="E39:F44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Sales Amount" fld="1" subtotal="average" baseField="0" baseItem="0"/>
  </dataFields>
  <formats count="2">
    <format dxfId="8">
      <pivotArea dataOnly="0" labelOnly="1" outline="0" axis="axisValues" fieldPosition="0"/>
    </format>
    <format dxfId="9">
      <pivotArea collapsedLevelsAreSubtotals="1" fieldPosition="0">
        <references count="1">
          <reference field="0" count="0"/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B4B74-4A33-414E-8561-A7F2F54AC273}" name="Table1" displayName="Table1" ref="A1:F101" totalsRowShown="0" headerRowDxfId="17">
  <autoFilter ref="A1:F101" xr:uid="{D61B4B74-4A33-414E-8561-A7F2F54AC273}"/>
  <tableColumns count="6">
    <tableColumn id="1" xr3:uid="{46082895-A894-40B6-97B5-3023003AC136}" name="Date" dataDxfId="16"/>
    <tableColumn id="8" xr3:uid="{A151602A-54E4-48AD-A04F-3A5959B560B3}" name="Sales Person"/>
    <tableColumn id="4" xr3:uid="{65B5CA58-2670-4220-B1E1-3979B424B3B1}" name="Product"/>
    <tableColumn id="5" xr3:uid="{75794F19-6FF6-4543-8798-A13DC5D72401}" name="Sales Amount" dataDxfId="15"/>
    <tableColumn id="6" xr3:uid="{133ED3B2-64CC-4436-BDA8-978AAB5D7484}" name="Quantity Sold"/>
    <tableColumn id="9" xr3:uid="{4DC84383-FE9F-44F6-8FDB-974897FC372F}" name="Revenue" dataDxfId="14">
      <calculatedColumnFormula>Table1[[#This Row],[Sales Amount]]*Table1[[#This Row],[Quantity Sold]]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CEC1F2-62E9-4CFA-9647-3FB8A6344B18}" name="Table13" displayName="Table13" ref="A1:J101" totalsRowShown="0" headerRowDxfId="13">
  <autoFilter ref="A1:J101" xr:uid="{2ACEC1F2-62E9-4CFA-9647-3FB8A6344B18}"/>
  <tableColumns count="10">
    <tableColumn id="1" xr3:uid="{115F3D0B-A3FB-4C1B-89E7-A9FFC669ED5E}" name="Date" dataDxfId="12"/>
    <tableColumn id="8" xr3:uid="{F8055959-3CE2-4942-A886-D8E90BC86F17}" name="Sales Person"/>
    <tableColumn id="2" xr3:uid="{1EC3CD9E-5589-4C94-B206-2C9909F91653}" name="Region"/>
    <tableColumn id="3" xr3:uid="{A6AECD56-D12B-4510-B4D2-6AA1EABF764B}" name="State" dataDxfId="7">
      <calculatedColumnFormula>VLOOKUP(Table13[[#This Row],[Region]],K$4:L$7,2,0)</calculatedColumnFormula>
    </tableColumn>
    <tableColumn id="4" xr3:uid="{4D76C18A-5A16-4872-BACE-536CB50FD232}" name="Product"/>
    <tableColumn id="5" xr3:uid="{8BE8235D-0A6E-4140-8E9B-EEFB39D170CE}" name="Sales Amount" dataDxfId="11"/>
    <tableColumn id="6" xr3:uid="{81B77D6A-9328-4E4F-B4E1-7FA92258204F}" name="Quantity Sold"/>
    <tableColumn id="9" xr3:uid="{FE619380-FC96-4F8E-9564-B0266E0E2737}" name="Revenue" dataDxfId="10">
      <calculatedColumnFormula>Table13[[#This Row],[Sales Amount]]*Table13[[#This Row],[Quantity Sold]]</calculatedColumnFormula>
    </tableColumn>
    <tableColumn id="7" xr3:uid="{B2B36D79-EAB3-4107-B8ED-EFCDAD7C5366}" name="Month" dataDxfId="6">
      <calculatedColumnFormula>TEXT(A:A,"mmmm")</calculatedColumnFormula>
    </tableColumn>
    <tableColumn id="10" xr3:uid="{A37A323A-AEA6-42EC-BEBA-46699F96A8D2}" name="Per Transaction" dataDxfId="5">
      <calculatedColumnFormula>Table13[[#This Row],[Sales Amount]]/Table13[[#This Row],[Quantity Sold]]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1DE3F5A-88C5-4D09-B9B6-2ABE9DAA9E82}">
  <we:reference id="wa200006575" version="1.0.0.3" store="en-US" storeType="OMEX"/>
  <we:alternateReferences>
    <we:reference id="wa200006575" version="1.0.0.3" store="WA20000657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EBB8-66E5-45FA-8945-E0376D25383A}">
  <dimension ref="A3:B8"/>
  <sheetViews>
    <sheetView workbookViewId="0">
      <selection activeCell="B5" sqref="B5"/>
    </sheetView>
  </sheetViews>
  <sheetFormatPr defaultRowHeight="14.25"/>
  <cols>
    <col min="1" max="1" width="13.125" bestFit="1" customWidth="1"/>
    <col min="2" max="2" width="19.75" bestFit="1" customWidth="1"/>
  </cols>
  <sheetData>
    <row r="3" spans="1:2">
      <c r="A3" s="4" t="s">
        <v>0</v>
      </c>
      <c r="B3" t="s">
        <v>1</v>
      </c>
    </row>
    <row r="4" spans="1:2">
      <c r="A4" s="5" t="s">
        <v>43</v>
      </c>
      <c r="B4" s="3">
        <v>17450</v>
      </c>
    </row>
    <row r="5" spans="1:2">
      <c r="A5" s="5" t="s">
        <v>44</v>
      </c>
      <c r="B5" s="3">
        <v>14607</v>
      </c>
    </row>
    <row r="6" spans="1:2">
      <c r="A6" s="5" t="s">
        <v>45</v>
      </c>
      <c r="B6" s="3">
        <v>20443</v>
      </c>
    </row>
    <row r="7" spans="1:2">
      <c r="A7" s="5" t="s">
        <v>46</v>
      </c>
      <c r="B7" s="3">
        <v>5925</v>
      </c>
    </row>
    <row r="8" spans="1:2">
      <c r="A8" s="5" t="s">
        <v>2</v>
      </c>
      <c r="B8" s="3">
        <v>58425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049B-837A-4916-A5A4-5C79C2A98B09}">
  <dimension ref="A3:B24"/>
  <sheetViews>
    <sheetView workbookViewId="0">
      <selection activeCell="L10" sqref="L10"/>
    </sheetView>
  </sheetViews>
  <sheetFormatPr defaultRowHeight="14.25"/>
  <cols>
    <col min="1" max="1" width="18.75" bestFit="1" customWidth="1"/>
    <col min="2" max="2" width="19.375" bestFit="1" customWidth="1"/>
  </cols>
  <sheetData>
    <row r="3" spans="1:2">
      <c r="A3" s="4" t="s">
        <v>0</v>
      </c>
      <c r="B3" t="s">
        <v>48</v>
      </c>
    </row>
    <row r="4" spans="1:2">
      <c r="A4" s="5" t="s">
        <v>24</v>
      </c>
      <c r="B4" s="10">
        <v>2841.6666666666665</v>
      </c>
    </row>
    <row r="5" spans="1:2">
      <c r="A5" s="5" t="s">
        <v>18</v>
      </c>
      <c r="B5" s="10">
        <v>3712.4444444444443</v>
      </c>
    </row>
    <row r="6" spans="1:2">
      <c r="A6" s="5" t="s">
        <v>12</v>
      </c>
      <c r="B6" s="10">
        <v>6862.2</v>
      </c>
    </row>
    <row r="7" spans="1:2">
      <c r="A7" s="5" t="s">
        <v>26</v>
      </c>
      <c r="B7" s="10">
        <v>4717.25</v>
      </c>
    </row>
    <row r="8" spans="1:2">
      <c r="A8" s="5" t="s">
        <v>28</v>
      </c>
      <c r="B8" s="10">
        <v>5677.666666666667</v>
      </c>
    </row>
    <row r="9" spans="1:2">
      <c r="A9" s="5" t="s">
        <v>21</v>
      </c>
      <c r="B9" s="10">
        <v>7207.5</v>
      </c>
    </row>
    <row r="10" spans="1:2">
      <c r="A10" s="5" t="s">
        <v>30</v>
      </c>
      <c r="B10" s="10">
        <v>10031.333333333334</v>
      </c>
    </row>
    <row r="11" spans="1:2">
      <c r="A11" s="5" t="s">
        <v>22</v>
      </c>
      <c r="B11" s="10">
        <v>4937.333333333333</v>
      </c>
    </row>
    <row r="12" spans="1:2">
      <c r="A12" s="5" t="s">
        <v>23</v>
      </c>
      <c r="B12" s="10">
        <v>5355</v>
      </c>
    </row>
    <row r="13" spans="1:2">
      <c r="A13" s="5" t="s">
        <v>14</v>
      </c>
      <c r="B13" s="10">
        <v>5248.333333333333</v>
      </c>
    </row>
    <row r="14" spans="1:2">
      <c r="A14" s="5" t="s">
        <v>17</v>
      </c>
      <c r="B14" s="10">
        <v>12060</v>
      </c>
    </row>
    <row r="15" spans="1:2">
      <c r="A15" s="5" t="s">
        <v>19</v>
      </c>
      <c r="B15" s="10">
        <v>8730.4</v>
      </c>
    </row>
    <row r="16" spans="1:2">
      <c r="A16" s="5" t="s">
        <v>11</v>
      </c>
      <c r="B16" s="10">
        <v>5498.2</v>
      </c>
    </row>
    <row r="17" spans="1:2">
      <c r="A17" s="5" t="s">
        <v>16</v>
      </c>
      <c r="B17" s="10">
        <v>1485.5</v>
      </c>
    </row>
    <row r="18" spans="1:2">
      <c r="A18" s="5" t="s">
        <v>13</v>
      </c>
      <c r="B18" s="10">
        <v>6402.1428571428569</v>
      </c>
    </row>
    <row r="19" spans="1:2">
      <c r="A19" s="5" t="s">
        <v>15</v>
      </c>
      <c r="B19" s="10">
        <v>3416.4285714285716</v>
      </c>
    </row>
    <row r="20" spans="1:2">
      <c r="A20" s="5" t="s">
        <v>29</v>
      </c>
      <c r="B20" s="10">
        <v>6098.5</v>
      </c>
    </row>
    <row r="21" spans="1:2">
      <c r="A21" s="5" t="s">
        <v>20</v>
      </c>
      <c r="B21" s="10">
        <v>2872</v>
      </c>
    </row>
    <row r="22" spans="1:2">
      <c r="A22" s="5" t="s">
        <v>27</v>
      </c>
      <c r="B22" s="10">
        <v>1759.5</v>
      </c>
    </row>
    <row r="23" spans="1:2">
      <c r="A23" s="5" t="s">
        <v>25</v>
      </c>
      <c r="B23" s="10">
        <v>4072.75</v>
      </c>
    </row>
    <row r="24" spans="1:2">
      <c r="A24" s="5" t="s">
        <v>2</v>
      </c>
      <c r="B24" s="10">
        <v>5283.65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647D-D21D-4B91-B0B3-EEE2E24885F6}">
  <dimension ref="A1:F101"/>
  <sheetViews>
    <sheetView zoomScale="75" zoomScaleNormal="75" workbookViewId="0">
      <selection activeCell="D60" sqref="D60"/>
    </sheetView>
  </sheetViews>
  <sheetFormatPr defaultRowHeight="14.25"/>
  <cols>
    <col min="1" max="1" width="10.125" bestFit="1" customWidth="1"/>
    <col min="2" max="2" width="18.75" bestFit="1" customWidth="1"/>
    <col min="3" max="3" width="20.875" bestFit="1" customWidth="1"/>
    <col min="4" max="4" width="16.75" bestFit="1" customWidth="1"/>
    <col min="5" max="5" width="16" bestFit="1" customWidth="1"/>
    <col min="6" max="6" width="11.75" bestFit="1" customWidth="1"/>
    <col min="8" max="8" width="18.75" bestFit="1" customWidth="1"/>
    <col min="9" max="9" width="21.25" bestFit="1" customWidth="1"/>
  </cols>
  <sheetData>
    <row r="1" spans="1:6" ht="15">
      <c r="A1" s="2" t="s">
        <v>3</v>
      </c>
      <c r="B1" s="2" t="s">
        <v>31</v>
      </c>
      <c r="C1" s="2" t="s">
        <v>4</v>
      </c>
      <c r="D1" s="2" t="s">
        <v>5</v>
      </c>
      <c r="E1" s="2" t="s">
        <v>6</v>
      </c>
      <c r="F1" s="2" t="s">
        <v>47</v>
      </c>
    </row>
    <row r="2" spans="1:6">
      <c r="A2" s="1">
        <v>45292</v>
      </c>
      <c r="B2" t="s">
        <v>11</v>
      </c>
      <c r="C2" t="s">
        <v>7</v>
      </c>
      <c r="D2" s="3">
        <v>802</v>
      </c>
      <c r="E2">
        <v>7</v>
      </c>
      <c r="F2" s="3">
        <f>Table1[[#This Row],[Sales Amount]]*Table1[[#This Row],[Quantity Sold]]</f>
        <v>5614</v>
      </c>
    </row>
    <row r="3" spans="1:6">
      <c r="A3" s="1">
        <v>45293</v>
      </c>
      <c r="B3" t="s">
        <v>12</v>
      </c>
      <c r="C3" t="s">
        <v>8</v>
      </c>
      <c r="D3" s="3">
        <v>501</v>
      </c>
      <c r="E3">
        <v>13</v>
      </c>
      <c r="F3" s="3">
        <f>Table1[[#This Row],[Sales Amount]]*Table1[[#This Row],[Quantity Sold]]</f>
        <v>6513</v>
      </c>
    </row>
    <row r="4" spans="1:6">
      <c r="A4" s="1">
        <v>45294</v>
      </c>
      <c r="B4" t="s">
        <v>13</v>
      </c>
      <c r="C4" t="s">
        <v>9</v>
      </c>
      <c r="D4" s="3">
        <v>829</v>
      </c>
      <c r="E4">
        <v>15</v>
      </c>
      <c r="F4" s="3">
        <f>Table1[[#This Row],[Sales Amount]]*Table1[[#This Row],[Quantity Sold]]</f>
        <v>12435</v>
      </c>
    </row>
    <row r="5" spans="1:6">
      <c r="A5" s="1">
        <v>45295</v>
      </c>
      <c r="B5" t="s">
        <v>14</v>
      </c>
      <c r="C5" t="s">
        <v>7</v>
      </c>
      <c r="D5" s="3">
        <v>655</v>
      </c>
      <c r="E5">
        <v>11</v>
      </c>
      <c r="F5" s="3">
        <f>Table1[[#This Row],[Sales Amount]]*Table1[[#This Row],[Quantity Sold]]</f>
        <v>7205</v>
      </c>
    </row>
    <row r="6" spans="1:6">
      <c r="A6" s="1">
        <v>45296</v>
      </c>
      <c r="B6" t="s">
        <v>12</v>
      </c>
      <c r="C6" t="s">
        <v>7</v>
      </c>
      <c r="D6" s="3">
        <v>261</v>
      </c>
      <c r="E6">
        <v>4</v>
      </c>
      <c r="F6" s="3">
        <f>Table1[[#This Row],[Sales Amount]]*Table1[[#This Row],[Quantity Sold]]</f>
        <v>1044</v>
      </c>
    </row>
    <row r="7" spans="1:6">
      <c r="A7" s="1">
        <v>45297</v>
      </c>
      <c r="B7" t="s">
        <v>15</v>
      </c>
      <c r="C7" t="s">
        <v>8</v>
      </c>
      <c r="D7" s="3">
        <v>301</v>
      </c>
      <c r="E7">
        <v>13</v>
      </c>
      <c r="F7" s="3">
        <f>Table1[[#This Row],[Sales Amount]]*Table1[[#This Row],[Quantity Sold]]</f>
        <v>3913</v>
      </c>
    </row>
    <row r="8" spans="1:6">
      <c r="A8" s="1">
        <v>45298</v>
      </c>
      <c r="B8" t="s">
        <v>16</v>
      </c>
      <c r="C8" t="s">
        <v>9</v>
      </c>
      <c r="D8" s="3">
        <v>369</v>
      </c>
      <c r="E8">
        <v>7</v>
      </c>
      <c r="F8" s="3">
        <f>Table1[[#This Row],[Sales Amount]]*Table1[[#This Row],[Quantity Sold]]</f>
        <v>2583</v>
      </c>
    </row>
    <row r="9" spans="1:6">
      <c r="A9" s="1">
        <v>45299</v>
      </c>
      <c r="B9" t="s">
        <v>17</v>
      </c>
      <c r="C9" t="s">
        <v>9</v>
      </c>
      <c r="D9" s="3">
        <v>962</v>
      </c>
      <c r="E9">
        <v>19</v>
      </c>
      <c r="F9" s="3">
        <f>Table1[[#This Row],[Sales Amount]]*Table1[[#This Row],[Quantity Sold]]</f>
        <v>18278</v>
      </c>
    </row>
    <row r="10" spans="1:6">
      <c r="A10" s="1">
        <v>45300</v>
      </c>
      <c r="B10" t="s">
        <v>18</v>
      </c>
      <c r="C10" t="s">
        <v>7</v>
      </c>
      <c r="D10" s="3">
        <v>915</v>
      </c>
      <c r="E10">
        <v>2</v>
      </c>
      <c r="F10" s="3">
        <f>Table1[[#This Row],[Sales Amount]]*Table1[[#This Row],[Quantity Sold]]</f>
        <v>1830</v>
      </c>
    </row>
    <row r="11" spans="1:6">
      <c r="A11" s="1">
        <v>45301</v>
      </c>
      <c r="B11" t="s">
        <v>19</v>
      </c>
      <c r="C11" t="s">
        <v>10</v>
      </c>
      <c r="D11" s="3">
        <v>370</v>
      </c>
      <c r="E11">
        <v>10</v>
      </c>
      <c r="F11" s="3">
        <f>Table1[[#This Row],[Sales Amount]]*Table1[[#This Row],[Quantity Sold]]</f>
        <v>3700</v>
      </c>
    </row>
    <row r="12" spans="1:6">
      <c r="A12" s="1">
        <v>45302</v>
      </c>
      <c r="B12" t="s">
        <v>18</v>
      </c>
      <c r="C12" t="s">
        <v>7</v>
      </c>
      <c r="D12" s="3">
        <v>555</v>
      </c>
      <c r="E12">
        <v>13</v>
      </c>
      <c r="F12" s="3">
        <f>Table1[[#This Row],[Sales Amount]]*Table1[[#This Row],[Quantity Sold]]</f>
        <v>7215</v>
      </c>
    </row>
    <row r="13" spans="1:6">
      <c r="A13" s="1">
        <v>45303</v>
      </c>
      <c r="B13" t="s">
        <v>20</v>
      </c>
      <c r="C13" t="s">
        <v>7</v>
      </c>
      <c r="D13" s="3">
        <v>561</v>
      </c>
      <c r="E13">
        <v>6</v>
      </c>
      <c r="F13" s="3">
        <f>Table1[[#This Row],[Sales Amount]]*Table1[[#This Row],[Quantity Sold]]</f>
        <v>3366</v>
      </c>
    </row>
    <row r="14" spans="1:6">
      <c r="A14" s="1">
        <v>45304</v>
      </c>
      <c r="B14" t="s">
        <v>21</v>
      </c>
      <c r="C14" t="s">
        <v>7</v>
      </c>
      <c r="D14" s="3">
        <v>826</v>
      </c>
      <c r="E14">
        <v>12</v>
      </c>
      <c r="F14" s="3">
        <f>Table1[[#This Row],[Sales Amount]]*Table1[[#This Row],[Quantity Sold]]</f>
        <v>9912</v>
      </c>
    </row>
    <row r="15" spans="1:6">
      <c r="A15" s="1">
        <v>45305</v>
      </c>
      <c r="B15" t="s">
        <v>21</v>
      </c>
      <c r="C15" t="s">
        <v>7</v>
      </c>
      <c r="D15" s="3">
        <v>351</v>
      </c>
      <c r="E15">
        <v>12</v>
      </c>
      <c r="F15" s="3">
        <f>Table1[[#This Row],[Sales Amount]]*Table1[[#This Row],[Quantity Sold]]</f>
        <v>4212</v>
      </c>
    </row>
    <row r="16" spans="1:6">
      <c r="A16" s="1">
        <v>45306</v>
      </c>
      <c r="B16" t="s">
        <v>22</v>
      </c>
      <c r="C16" t="s">
        <v>8</v>
      </c>
      <c r="D16" s="3">
        <v>801</v>
      </c>
      <c r="E16">
        <v>11</v>
      </c>
      <c r="F16" s="3">
        <f>Table1[[#This Row],[Sales Amount]]*Table1[[#This Row],[Quantity Sold]]</f>
        <v>8811</v>
      </c>
    </row>
    <row r="17" spans="1:6">
      <c r="A17" s="1">
        <v>45307</v>
      </c>
      <c r="B17" t="s">
        <v>23</v>
      </c>
      <c r="C17" t="s">
        <v>9</v>
      </c>
      <c r="D17" s="3">
        <v>395</v>
      </c>
      <c r="E17">
        <v>7</v>
      </c>
      <c r="F17" s="3">
        <f>Table1[[#This Row],[Sales Amount]]*Table1[[#This Row],[Quantity Sold]]</f>
        <v>2765</v>
      </c>
    </row>
    <row r="18" spans="1:6">
      <c r="A18" s="1">
        <v>45308</v>
      </c>
      <c r="B18" t="s">
        <v>20</v>
      </c>
      <c r="C18" t="s">
        <v>8</v>
      </c>
      <c r="D18" s="3">
        <v>824</v>
      </c>
      <c r="E18">
        <v>1</v>
      </c>
      <c r="F18" s="3">
        <f>Table1[[#This Row],[Sales Amount]]*Table1[[#This Row],[Quantity Sold]]</f>
        <v>824</v>
      </c>
    </row>
    <row r="19" spans="1:6">
      <c r="A19" s="1">
        <v>45309</v>
      </c>
      <c r="B19" t="s">
        <v>18</v>
      </c>
      <c r="C19" t="s">
        <v>8</v>
      </c>
      <c r="D19" s="3">
        <v>819</v>
      </c>
      <c r="E19">
        <v>1</v>
      </c>
      <c r="F19" s="3">
        <f>Table1[[#This Row],[Sales Amount]]*Table1[[#This Row],[Quantity Sold]]</f>
        <v>819</v>
      </c>
    </row>
    <row r="20" spans="1:6">
      <c r="A20" s="1">
        <v>45310</v>
      </c>
      <c r="B20" t="s">
        <v>13</v>
      </c>
      <c r="C20" t="s">
        <v>8</v>
      </c>
      <c r="D20" s="3">
        <v>848</v>
      </c>
      <c r="E20">
        <v>13</v>
      </c>
      <c r="F20" s="3">
        <f>Table1[[#This Row],[Sales Amount]]*Table1[[#This Row],[Quantity Sold]]</f>
        <v>11024</v>
      </c>
    </row>
    <row r="21" spans="1:6">
      <c r="A21" s="1">
        <v>45311</v>
      </c>
      <c r="B21" t="s">
        <v>18</v>
      </c>
      <c r="C21" t="s">
        <v>7</v>
      </c>
      <c r="D21" s="3">
        <v>437</v>
      </c>
      <c r="E21">
        <v>9</v>
      </c>
      <c r="F21" s="3">
        <f>Table1[[#This Row],[Sales Amount]]*Table1[[#This Row],[Quantity Sold]]</f>
        <v>3933</v>
      </c>
    </row>
    <row r="22" spans="1:6">
      <c r="A22" s="1">
        <v>45312</v>
      </c>
      <c r="B22" t="s">
        <v>13</v>
      </c>
      <c r="C22" t="s">
        <v>10</v>
      </c>
      <c r="D22" s="3">
        <v>978</v>
      </c>
      <c r="E22">
        <v>3</v>
      </c>
      <c r="F22" s="3">
        <f>Table1[[#This Row],[Sales Amount]]*Table1[[#This Row],[Quantity Sold]]</f>
        <v>2934</v>
      </c>
    </row>
    <row r="23" spans="1:6">
      <c r="A23" s="1">
        <v>45313</v>
      </c>
      <c r="B23" t="s">
        <v>24</v>
      </c>
      <c r="C23" t="s">
        <v>9</v>
      </c>
      <c r="D23" s="3">
        <v>152</v>
      </c>
      <c r="E23">
        <v>7</v>
      </c>
      <c r="F23" s="3">
        <f>Table1[[#This Row],[Sales Amount]]*Table1[[#This Row],[Quantity Sold]]</f>
        <v>1064</v>
      </c>
    </row>
    <row r="24" spans="1:6">
      <c r="A24" s="1">
        <v>45314</v>
      </c>
      <c r="B24" t="s">
        <v>25</v>
      </c>
      <c r="C24" t="s">
        <v>10</v>
      </c>
      <c r="D24" s="3">
        <v>891</v>
      </c>
      <c r="E24">
        <v>6</v>
      </c>
      <c r="F24" s="3">
        <f>Table1[[#This Row],[Sales Amount]]*Table1[[#This Row],[Quantity Sold]]</f>
        <v>5346</v>
      </c>
    </row>
    <row r="25" spans="1:6">
      <c r="A25" s="1">
        <v>45315</v>
      </c>
      <c r="B25" t="s">
        <v>15</v>
      </c>
      <c r="C25" t="s">
        <v>8</v>
      </c>
      <c r="D25" s="3">
        <v>316</v>
      </c>
      <c r="E25">
        <v>8</v>
      </c>
      <c r="F25" s="3">
        <f>Table1[[#This Row],[Sales Amount]]*Table1[[#This Row],[Quantity Sold]]</f>
        <v>2528</v>
      </c>
    </row>
    <row r="26" spans="1:6">
      <c r="A26" s="1">
        <v>45316</v>
      </c>
      <c r="B26" t="s">
        <v>23</v>
      </c>
      <c r="C26" t="s">
        <v>8</v>
      </c>
      <c r="D26" s="3">
        <v>863</v>
      </c>
      <c r="E26">
        <v>9</v>
      </c>
      <c r="F26" s="3">
        <f>Table1[[#This Row],[Sales Amount]]*Table1[[#This Row],[Quantity Sold]]</f>
        <v>7767</v>
      </c>
    </row>
    <row r="27" spans="1:6">
      <c r="A27" s="1">
        <v>45317</v>
      </c>
      <c r="B27" t="s">
        <v>26</v>
      </c>
      <c r="C27" t="s">
        <v>10</v>
      </c>
      <c r="D27" s="3">
        <v>287</v>
      </c>
      <c r="E27">
        <v>5</v>
      </c>
      <c r="F27" s="3">
        <f>Table1[[#This Row],[Sales Amount]]*Table1[[#This Row],[Quantity Sold]]</f>
        <v>1435</v>
      </c>
    </row>
    <row r="28" spans="1:6">
      <c r="A28" s="1">
        <v>45318</v>
      </c>
      <c r="B28" t="s">
        <v>24</v>
      </c>
      <c r="C28" t="s">
        <v>10</v>
      </c>
      <c r="D28" s="3">
        <v>479</v>
      </c>
      <c r="E28">
        <v>1</v>
      </c>
      <c r="F28" s="3">
        <f>Table1[[#This Row],[Sales Amount]]*Table1[[#This Row],[Quantity Sold]]</f>
        <v>479</v>
      </c>
    </row>
    <row r="29" spans="1:6">
      <c r="A29" s="1">
        <v>45319</v>
      </c>
      <c r="B29" t="s">
        <v>11</v>
      </c>
      <c r="C29" t="s">
        <v>10</v>
      </c>
      <c r="D29" s="3">
        <v>592</v>
      </c>
      <c r="E29">
        <v>19</v>
      </c>
      <c r="F29" s="3">
        <f>Table1[[#This Row],[Sales Amount]]*Table1[[#This Row],[Quantity Sold]]</f>
        <v>11248</v>
      </c>
    </row>
    <row r="30" spans="1:6">
      <c r="A30" s="1">
        <v>45320</v>
      </c>
      <c r="B30" t="s">
        <v>23</v>
      </c>
      <c r="C30" t="s">
        <v>8</v>
      </c>
      <c r="D30" s="3">
        <v>140</v>
      </c>
      <c r="E30">
        <v>10</v>
      </c>
      <c r="F30" s="3">
        <f>Table1[[#This Row],[Sales Amount]]*Table1[[#This Row],[Quantity Sold]]</f>
        <v>1400</v>
      </c>
    </row>
    <row r="31" spans="1:6">
      <c r="A31" s="1">
        <v>45321</v>
      </c>
      <c r="B31" t="s">
        <v>19</v>
      </c>
      <c r="C31" t="s">
        <v>8</v>
      </c>
      <c r="D31" s="3">
        <v>256</v>
      </c>
      <c r="E31">
        <v>12</v>
      </c>
      <c r="F31" s="3">
        <f>Table1[[#This Row],[Sales Amount]]*Table1[[#This Row],[Quantity Sold]]</f>
        <v>3072</v>
      </c>
    </row>
    <row r="32" spans="1:6">
      <c r="A32" s="1">
        <v>45322</v>
      </c>
      <c r="B32" t="s">
        <v>27</v>
      </c>
      <c r="C32" t="s">
        <v>9</v>
      </c>
      <c r="D32" s="3">
        <v>114</v>
      </c>
      <c r="E32">
        <v>15</v>
      </c>
      <c r="F32" s="3">
        <f>Table1[[#This Row],[Sales Amount]]*Table1[[#This Row],[Quantity Sold]]</f>
        <v>1710</v>
      </c>
    </row>
    <row r="33" spans="1:6">
      <c r="A33" s="1">
        <v>45323</v>
      </c>
      <c r="B33" t="s">
        <v>23</v>
      </c>
      <c r="C33" t="s">
        <v>9</v>
      </c>
      <c r="D33" s="3">
        <v>912</v>
      </c>
      <c r="E33">
        <v>9</v>
      </c>
      <c r="F33" s="3">
        <f>Table1[[#This Row],[Sales Amount]]*Table1[[#This Row],[Quantity Sold]]</f>
        <v>8208</v>
      </c>
    </row>
    <row r="34" spans="1:6">
      <c r="A34" s="1">
        <v>45324</v>
      </c>
      <c r="B34" t="s">
        <v>14</v>
      </c>
      <c r="C34" t="s">
        <v>8</v>
      </c>
      <c r="D34" s="3">
        <v>164</v>
      </c>
      <c r="E34">
        <v>17</v>
      </c>
      <c r="F34" s="3">
        <f>Table1[[#This Row],[Sales Amount]]*Table1[[#This Row],[Quantity Sold]]</f>
        <v>2788</v>
      </c>
    </row>
    <row r="35" spans="1:6">
      <c r="A35" s="1">
        <v>45325</v>
      </c>
      <c r="B35" t="s">
        <v>19</v>
      </c>
      <c r="C35" t="s">
        <v>10</v>
      </c>
      <c r="D35" s="3">
        <v>956</v>
      </c>
      <c r="E35">
        <v>17</v>
      </c>
      <c r="F35" s="3">
        <f>Table1[[#This Row],[Sales Amount]]*Table1[[#This Row],[Quantity Sold]]</f>
        <v>16252</v>
      </c>
    </row>
    <row r="36" spans="1:6">
      <c r="A36" s="1">
        <v>45326</v>
      </c>
      <c r="B36" t="s">
        <v>28</v>
      </c>
      <c r="C36" t="s">
        <v>10</v>
      </c>
      <c r="D36" s="3">
        <v>938</v>
      </c>
      <c r="E36">
        <v>12</v>
      </c>
      <c r="F36" s="3">
        <f>Table1[[#This Row],[Sales Amount]]*Table1[[#This Row],[Quantity Sold]]</f>
        <v>11256</v>
      </c>
    </row>
    <row r="37" spans="1:6">
      <c r="A37" s="1">
        <v>45327</v>
      </c>
      <c r="B37" t="s">
        <v>29</v>
      </c>
      <c r="C37" t="s">
        <v>9</v>
      </c>
      <c r="D37" s="3">
        <v>620</v>
      </c>
      <c r="E37">
        <v>7</v>
      </c>
      <c r="F37" s="3">
        <f>Table1[[#This Row],[Sales Amount]]*Table1[[#This Row],[Quantity Sold]]</f>
        <v>4340</v>
      </c>
    </row>
    <row r="38" spans="1:6">
      <c r="A38" s="1">
        <v>45328</v>
      </c>
      <c r="B38" t="s">
        <v>18</v>
      </c>
      <c r="C38" t="s">
        <v>8</v>
      </c>
      <c r="D38" s="3">
        <v>443</v>
      </c>
      <c r="E38">
        <v>2</v>
      </c>
      <c r="F38" s="3">
        <f>Table1[[#This Row],[Sales Amount]]*Table1[[#This Row],[Quantity Sold]]</f>
        <v>886</v>
      </c>
    </row>
    <row r="39" spans="1:6">
      <c r="A39" s="1">
        <v>45329</v>
      </c>
      <c r="B39" t="s">
        <v>13</v>
      </c>
      <c r="C39" t="s">
        <v>9</v>
      </c>
      <c r="D39" s="3">
        <v>228</v>
      </c>
      <c r="E39">
        <v>3</v>
      </c>
      <c r="F39" s="3">
        <f>Table1[[#This Row],[Sales Amount]]*Table1[[#This Row],[Quantity Sold]]</f>
        <v>684</v>
      </c>
    </row>
    <row r="40" spans="1:6">
      <c r="A40" s="1">
        <v>45330</v>
      </c>
      <c r="B40" t="s">
        <v>12</v>
      </c>
      <c r="C40" t="s">
        <v>9</v>
      </c>
      <c r="D40" s="3">
        <v>747</v>
      </c>
      <c r="E40">
        <v>17</v>
      </c>
      <c r="F40" s="3">
        <f>Table1[[#This Row],[Sales Amount]]*Table1[[#This Row],[Quantity Sold]]</f>
        <v>12699</v>
      </c>
    </row>
    <row r="41" spans="1:6">
      <c r="A41" s="1">
        <v>45331</v>
      </c>
      <c r="B41" t="s">
        <v>27</v>
      </c>
      <c r="C41" t="s">
        <v>7</v>
      </c>
      <c r="D41" s="3">
        <v>571</v>
      </c>
      <c r="E41">
        <v>5</v>
      </c>
      <c r="F41" s="3">
        <f>Table1[[#This Row],[Sales Amount]]*Table1[[#This Row],[Quantity Sold]]</f>
        <v>2855</v>
      </c>
    </row>
    <row r="42" spans="1:6">
      <c r="A42" s="1">
        <v>45332</v>
      </c>
      <c r="B42" t="s">
        <v>11</v>
      </c>
      <c r="C42" t="s">
        <v>7</v>
      </c>
      <c r="D42" s="3">
        <v>162</v>
      </c>
      <c r="E42">
        <v>17</v>
      </c>
      <c r="F42" s="3">
        <f>Table1[[#This Row],[Sales Amount]]*Table1[[#This Row],[Quantity Sold]]</f>
        <v>2754</v>
      </c>
    </row>
    <row r="43" spans="1:6">
      <c r="A43" s="1">
        <v>45333</v>
      </c>
      <c r="B43" t="s">
        <v>29</v>
      </c>
      <c r="C43" t="s">
        <v>7</v>
      </c>
      <c r="D43" s="3">
        <v>238</v>
      </c>
      <c r="E43">
        <v>17</v>
      </c>
      <c r="F43" s="3">
        <f>Table1[[#This Row],[Sales Amount]]*Table1[[#This Row],[Quantity Sold]]</f>
        <v>4046</v>
      </c>
    </row>
    <row r="44" spans="1:6">
      <c r="A44" s="1">
        <v>45334</v>
      </c>
      <c r="B44" t="s">
        <v>23</v>
      </c>
      <c r="C44" t="s">
        <v>10</v>
      </c>
      <c r="D44" s="3">
        <v>598</v>
      </c>
      <c r="E44">
        <v>17</v>
      </c>
      <c r="F44" s="3">
        <f>Table1[[#This Row],[Sales Amount]]*Table1[[#This Row],[Quantity Sold]]</f>
        <v>10166</v>
      </c>
    </row>
    <row r="45" spans="1:6">
      <c r="A45" s="1">
        <v>45335</v>
      </c>
      <c r="B45" t="s">
        <v>15</v>
      </c>
      <c r="C45" t="s">
        <v>8</v>
      </c>
      <c r="D45" s="3">
        <v>692</v>
      </c>
      <c r="E45">
        <v>2</v>
      </c>
      <c r="F45" s="3">
        <f>Table1[[#This Row],[Sales Amount]]*Table1[[#This Row],[Quantity Sold]]</f>
        <v>1384</v>
      </c>
    </row>
    <row r="46" spans="1:6">
      <c r="A46" s="1">
        <v>45336</v>
      </c>
      <c r="B46" t="s">
        <v>14</v>
      </c>
      <c r="C46" t="s">
        <v>8</v>
      </c>
      <c r="D46" s="3">
        <v>491</v>
      </c>
      <c r="E46">
        <v>2</v>
      </c>
      <c r="F46" s="3">
        <f>Table1[[#This Row],[Sales Amount]]*Table1[[#This Row],[Quantity Sold]]</f>
        <v>982</v>
      </c>
    </row>
    <row r="47" spans="1:6">
      <c r="A47" s="1">
        <v>45337</v>
      </c>
      <c r="B47" t="s">
        <v>24</v>
      </c>
      <c r="C47" t="s">
        <v>8</v>
      </c>
      <c r="D47" s="3">
        <v>774</v>
      </c>
      <c r="E47">
        <v>5</v>
      </c>
      <c r="F47" s="3">
        <f>Table1[[#This Row],[Sales Amount]]*Table1[[#This Row],[Quantity Sold]]</f>
        <v>3870</v>
      </c>
    </row>
    <row r="48" spans="1:6">
      <c r="A48" s="1">
        <v>45338</v>
      </c>
      <c r="B48" t="s">
        <v>18</v>
      </c>
      <c r="C48" t="s">
        <v>8</v>
      </c>
      <c r="D48" s="3">
        <v>518</v>
      </c>
      <c r="E48">
        <v>1</v>
      </c>
      <c r="F48" s="3">
        <f>Table1[[#This Row],[Sales Amount]]*Table1[[#This Row],[Quantity Sold]]</f>
        <v>518</v>
      </c>
    </row>
    <row r="49" spans="1:6">
      <c r="A49" s="1">
        <v>45339</v>
      </c>
      <c r="B49" t="s">
        <v>16</v>
      </c>
      <c r="C49" t="s">
        <v>7</v>
      </c>
      <c r="D49" s="3">
        <v>388</v>
      </c>
      <c r="E49">
        <v>1</v>
      </c>
      <c r="F49" s="3">
        <f>Table1[[#This Row],[Sales Amount]]*Table1[[#This Row],[Quantity Sold]]</f>
        <v>388</v>
      </c>
    </row>
    <row r="50" spans="1:6">
      <c r="A50" s="1">
        <v>45340</v>
      </c>
      <c r="B50" t="s">
        <v>13</v>
      </c>
      <c r="C50" t="s">
        <v>10</v>
      </c>
      <c r="D50" s="3">
        <v>478</v>
      </c>
      <c r="E50">
        <v>19</v>
      </c>
      <c r="F50" s="3">
        <f>Table1[[#This Row],[Sales Amount]]*Table1[[#This Row],[Quantity Sold]]</f>
        <v>9082</v>
      </c>
    </row>
    <row r="51" spans="1:6">
      <c r="A51" s="1">
        <v>45341</v>
      </c>
      <c r="B51" t="s">
        <v>25</v>
      </c>
      <c r="C51" t="s">
        <v>10</v>
      </c>
      <c r="D51" s="3">
        <v>872</v>
      </c>
      <c r="E51">
        <v>2</v>
      </c>
      <c r="F51" s="3">
        <f>Table1[[#This Row],[Sales Amount]]*Table1[[#This Row],[Quantity Sold]]</f>
        <v>1744</v>
      </c>
    </row>
    <row r="52" spans="1:6">
      <c r="A52" s="1">
        <v>45342</v>
      </c>
      <c r="B52" t="s">
        <v>29</v>
      </c>
      <c r="C52" t="s">
        <v>7</v>
      </c>
      <c r="D52" s="3">
        <v>589</v>
      </c>
      <c r="E52">
        <v>12</v>
      </c>
      <c r="F52" s="3">
        <f>Table1[[#This Row],[Sales Amount]]*Table1[[#This Row],[Quantity Sold]]</f>
        <v>7068</v>
      </c>
    </row>
    <row r="53" spans="1:6">
      <c r="A53" s="1">
        <v>45343</v>
      </c>
      <c r="B53" t="s">
        <v>17</v>
      </c>
      <c r="C53" t="s">
        <v>10</v>
      </c>
      <c r="D53" s="3">
        <v>330</v>
      </c>
      <c r="E53">
        <v>6</v>
      </c>
      <c r="F53" s="3">
        <f>Table1[[#This Row],[Sales Amount]]*Table1[[#This Row],[Quantity Sold]]</f>
        <v>1980</v>
      </c>
    </row>
    <row r="54" spans="1:6">
      <c r="A54" s="1">
        <v>45344</v>
      </c>
      <c r="B54" t="s">
        <v>13</v>
      </c>
      <c r="C54" t="s">
        <v>7</v>
      </c>
      <c r="D54" s="3">
        <v>140</v>
      </c>
      <c r="E54">
        <v>4</v>
      </c>
      <c r="F54" s="3">
        <f>Table1[[#This Row],[Sales Amount]]*Table1[[#This Row],[Quantity Sold]]</f>
        <v>560</v>
      </c>
    </row>
    <row r="55" spans="1:6">
      <c r="A55" s="1">
        <v>45345</v>
      </c>
      <c r="B55" t="s">
        <v>24</v>
      </c>
      <c r="C55" t="s">
        <v>8</v>
      </c>
      <c r="D55" s="3">
        <v>127</v>
      </c>
      <c r="E55">
        <v>11</v>
      </c>
      <c r="F55" s="3">
        <f>Table1[[#This Row],[Sales Amount]]*Table1[[#This Row],[Quantity Sold]]</f>
        <v>1397</v>
      </c>
    </row>
    <row r="56" spans="1:6">
      <c r="A56" s="1">
        <v>45346</v>
      </c>
      <c r="B56" t="s">
        <v>20</v>
      </c>
      <c r="C56" t="s">
        <v>7</v>
      </c>
      <c r="D56" s="3">
        <v>234</v>
      </c>
      <c r="E56">
        <v>17</v>
      </c>
      <c r="F56" s="3">
        <f>Table1[[#This Row],[Sales Amount]]*Table1[[#This Row],[Quantity Sold]]</f>
        <v>3978</v>
      </c>
    </row>
    <row r="57" spans="1:6">
      <c r="A57" s="1">
        <v>45347</v>
      </c>
      <c r="B57" t="s">
        <v>27</v>
      </c>
      <c r="C57" t="s">
        <v>8</v>
      </c>
      <c r="D57" s="3">
        <v>300</v>
      </c>
      <c r="E57">
        <v>6</v>
      </c>
      <c r="F57" s="3">
        <f>Table1[[#This Row],[Sales Amount]]*Table1[[#This Row],[Quantity Sold]]</f>
        <v>1800</v>
      </c>
    </row>
    <row r="58" spans="1:6">
      <c r="A58" s="1">
        <v>45348</v>
      </c>
      <c r="B58" t="s">
        <v>18</v>
      </c>
      <c r="C58" t="s">
        <v>8</v>
      </c>
      <c r="D58" s="3">
        <v>939</v>
      </c>
      <c r="E58">
        <v>5</v>
      </c>
      <c r="F58" s="3">
        <f>Table1[[#This Row],[Sales Amount]]*Table1[[#This Row],[Quantity Sold]]</f>
        <v>4695</v>
      </c>
    </row>
    <row r="59" spans="1:6">
      <c r="A59" s="1">
        <v>45349</v>
      </c>
      <c r="B59" t="s">
        <v>25</v>
      </c>
      <c r="C59" t="s">
        <v>9</v>
      </c>
      <c r="D59" s="3">
        <v>879</v>
      </c>
      <c r="E59">
        <v>2</v>
      </c>
      <c r="F59" s="3">
        <f>Table1[[#This Row],[Sales Amount]]*Table1[[#This Row],[Quantity Sold]]</f>
        <v>1758</v>
      </c>
    </row>
    <row r="60" spans="1:6">
      <c r="A60" s="1">
        <v>45350</v>
      </c>
      <c r="B60" t="s">
        <v>14</v>
      </c>
      <c r="C60" t="s">
        <v>7</v>
      </c>
      <c r="D60" s="3">
        <v>132</v>
      </c>
      <c r="E60">
        <v>6</v>
      </c>
      <c r="F60" s="3">
        <f>Table1[[#This Row],[Sales Amount]]*Table1[[#This Row],[Quantity Sold]]</f>
        <v>792</v>
      </c>
    </row>
    <row r="61" spans="1:6">
      <c r="A61" s="1">
        <v>45351</v>
      </c>
      <c r="B61" t="s">
        <v>15</v>
      </c>
      <c r="C61" t="s">
        <v>9</v>
      </c>
      <c r="D61" s="3">
        <v>147</v>
      </c>
      <c r="E61">
        <v>11</v>
      </c>
      <c r="F61" s="3">
        <f>Table1[[#This Row],[Sales Amount]]*Table1[[#This Row],[Quantity Sold]]</f>
        <v>1617</v>
      </c>
    </row>
    <row r="62" spans="1:6">
      <c r="A62" s="1">
        <v>45352</v>
      </c>
      <c r="B62" t="s">
        <v>18</v>
      </c>
      <c r="C62" t="s">
        <v>7</v>
      </c>
      <c r="D62" s="3">
        <v>602</v>
      </c>
      <c r="E62">
        <v>16</v>
      </c>
      <c r="F62" s="3">
        <f>Table1[[#This Row],[Sales Amount]]*Table1[[#This Row],[Quantity Sold]]</f>
        <v>9632</v>
      </c>
    </row>
    <row r="63" spans="1:6">
      <c r="A63" s="1">
        <v>45353</v>
      </c>
      <c r="B63" t="s">
        <v>13</v>
      </c>
      <c r="C63" t="s">
        <v>7</v>
      </c>
      <c r="D63" s="3">
        <v>506</v>
      </c>
      <c r="E63">
        <v>16</v>
      </c>
      <c r="F63" s="3">
        <f>Table1[[#This Row],[Sales Amount]]*Table1[[#This Row],[Quantity Sold]]</f>
        <v>8096</v>
      </c>
    </row>
    <row r="64" spans="1:6">
      <c r="A64" s="1">
        <v>45354</v>
      </c>
      <c r="B64" t="s">
        <v>27</v>
      </c>
      <c r="C64" t="s">
        <v>9</v>
      </c>
      <c r="D64" s="3">
        <v>673</v>
      </c>
      <c r="E64">
        <v>1</v>
      </c>
      <c r="F64" s="3">
        <f>Table1[[#This Row],[Sales Amount]]*Table1[[#This Row],[Quantity Sold]]</f>
        <v>673</v>
      </c>
    </row>
    <row r="65" spans="1:6">
      <c r="A65" s="1">
        <v>45355</v>
      </c>
      <c r="B65" t="s">
        <v>25</v>
      </c>
      <c r="C65" t="s">
        <v>9</v>
      </c>
      <c r="D65" s="3">
        <v>827</v>
      </c>
      <c r="E65">
        <v>9</v>
      </c>
      <c r="F65" s="3">
        <f>Table1[[#This Row],[Sales Amount]]*Table1[[#This Row],[Quantity Sold]]</f>
        <v>7443</v>
      </c>
    </row>
    <row r="66" spans="1:6">
      <c r="A66" s="1">
        <v>45356</v>
      </c>
      <c r="B66" t="s">
        <v>24</v>
      </c>
      <c r="C66" t="s">
        <v>7</v>
      </c>
      <c r="D66" s="3">
        <v>904</v>
      </c>
      <c r="E66">
        <v>6</v>
      </c>
      <c r="F66" s="3">
        <f>Table1[[#This Row],[Sales Amount]]*Table1[[#This Row],[Quantity Sold]]</f>
        <v>5424</v>
      </c>
    </row>
    <row r="67" spans="1:6">
      <c r="A67" s="1">
        <v>45357</v>
      </c>
      <c r="B67" t="s">
        <v>19</v>
      </c>
      <c r="C67" t="s">
        <v>10</v>
      </c>
      <c r="D67" s="3">
        <v>198</v>
      </c>
      <c r="E67">
        <v>16</v>
      </c>
      <c r="F67" s="3">
        <f>Table1[[#This Row],[Sales Amount]]*Table1[[#This Row],[Quantity Sold]]</f>
        <v>3168</v>
      </c>
    </row>
    <row r="68" spans="1:6">
      <c r="A68" s="1">
        <v>45358</v>
      </c>
      <c r="B68" t="s">
        <v>22</v>
      </c>
      <c r="C68" t="s">
        <v>8</v>
      </c>
      <c r="D68" s="3">
        <v>783</v>
      </c>
      <c r="E68">
        <v>3</v>
      </c>
      <c r="F68" s="3">
        <f>Table1[[#This Row],[Sales Amount]]*Table1[[#This Row],[Quantity Sold]]</f>
        <v>2349</v>
      </c>
    </row>
    <row r="69" spans="1:6">
      <c r="A69" s="1">
        <v>45359</v>
      </c>
      <c r="B69" t="s">
        <v>18</v>
      </c>
      <c r="C69" t="s">
        <v>9</v>
      </c>
      <c r="D69" s="3">
        <v>971</v>
      </c>
      <c r="E69">
        <v>4</v>
      </c>
      <c r="F69" s="3">
        <f>Table1[[#This Row],[Sales Amount]]*Table1[[#This Row],[Quantity Sold]]</f>
        <v>3884</v>
      </c>
    </row>
    <row r="70" spans="1:6">
      <c r="A70" s="1">
        <v>45360</v>
      </c>
      <c r="B70" t="s">
        <v>21</v>
      </c>
      <c r="C70" t="s">
        <v>8</v>
      </c>
      <c r="D70" s="3">
        <v>825</v>
      </c>
      <c r="E70">
        <v>19</v>
      </c>
      <c r="F70" s="3">
        <f>Table1[[#This Row],[Sales Amount]]*Table1[[#This Row],[Quantity Sold]]</f>
        <v>15675</v>
      </c>
    </row>
    <row r="71" spans="1:6">
      <c r="A71" s="1">
        <v>45361</v>
      </c>
      <c r="B71" t="s">
        <v>22</v>
      </c>
      <c r="C71" t="s">
        <v>10</v>
      </c>
      <c r="D71" s="3">
        <v>646</v>
      </c>
      <c r="E71">
        <v>3</v>
      </c>
      <c r="F71" s="3">
        <f>Table1[[#This Row],[Sales Amount]]*Table1[[#This Row],[Quantity Sold]]</f>
        <v>1938</v>
      </c>
    </row>
    <row r="72" spans="1:6">
      <c r="A72" s="1">
        <v>45362</v>
      </c>
      <c r="B72" t="s">
        <v>17</v>
      </c>
      <c r="C72" t="s">
        <v>10</v>
      </c>
      <c r="D72" s="3">
        <v>838</v>
      </c>
      <c r="E72">
        <v>19</v>
      </c>
      <c r="F72" s="3">
        <f>Table1[[#This Row],[Sales Amount]]*Table1[[#This Row],[Quantity Sold]]</f>
        <v>15922</v>
      </c>
    </row>
    <row r="73" spans="1:6">
      <c r="A73" s="1">
        <v>45363</v>
      </c>
      <c r="B73" t="s">
        <v>21</v>
      </c>
      <c r="C73" t="s">
        <v>10</v>
      </c>
      <c r="D73" s="3">
        <v>712</v>
      </c>
      <c r="E73">
        <v>7</v>
      </c>
      <c r="F73" s="3">
        <f>Table1[[#This Row],[Sales Amount]]*Table1[[#This Row],[Quantity Sold]]</f>
        <v>4984</v>
      </c>
    </row>
    <row r="74" spans="1:6">
      <c r="A74" s="1">
        <v>45364</v>
      </c>
      <c r="B74" t="s">
        <v>28</v>
      </c>
      <c r="C74" t="s">
        <v>9</v>
      </c>
      <c r="D74" s="3">
        <v>561</v>
      </c>
      <c r="E74">
        <v>9</v>
      </c>
      <c r="F74" s="3">
        <f>Table1[[#This Row],[Sales Amount]]*Table1[[#This Row],[Quantity Sold]]</f>
        <v>5049</v>
      </c>
    </row>
    <row r="75" spans="1:6">
      <c r="A75" s="1">
        <v>45365</v>
      </c>
      <c r="B75" t="s">
        <v>14</v>
      </c>
      <c r="C75" t="s">
        <v>10</v>
      </c>
      <c r="D75" s="3">
        <v>742</v>
      </c>
      <c r="E75">
        <v>1</v>
      </c>
      <c r="F75" s="3">
        <f>Table1[[#This Row],[Sales Amount]]*Table1[[#This Row],[Quantity Sold]]</f>
        <v>742</v>
      </c>
    </row>
    <row r="76" spans="1:6">
      <c r="A76" s="1">
        <v>45366</v>
      </c>
      <c r="B76" t="s">
        <v>21</v>
      </c>
      <c r="C76" t="s">
        <v>9</v>
      </c>
      <c r="D76" s="3">
        <v>868</v>
      </c>
      <c r="E76">
        <v>8</v>
      </c>
      <c r="F76" s="3">
        <f>Table1[[#This Row],[Sales Amount]]*Table1[[#This Row],[Quantity Sold]]</f>
        <v>6944</v>
      </c>
    </row>
    <row r="77" spans="1:6">
      <c r="A77" s="1">
        <v>45367</v>
      </c>
      <c r="B77" t="s">
        <v>28</v>
      </c>
      <c r="C77" t="s">
        <v>10</v>
      </c>
      <c r="D77" s="3">
        <v>104</v>
      </c>
      <c r="E77">
        <v>7</v>
      </c>
      <c r="F77" s="3">
        <f>Table1[[#This Row],[Sales Amount]]*Table1[[#This Row],[Quantity Sold]]</f>
        <v>728</v>
      </c>
    </row>
    <row r="78" spans="1:6">
      <c r="A78" s="1">
        <v>45368</v>
      </c>
      <c r="B78" t="s">
        <v>22</v>
      </c>
      <c r="C78" t="s">
        <v>8</v>
      </c>
      <c r="D78" s="3">
        <v>317</v>
      </c>
      <c r="E78">
        <v>18</v>
      </c>
      <c r="F78" s="3">
        <f>Table1[[#This Row],[Sales Amount]]*Table1[[#This Row],[Quantity Sold]]</f>
        <v>5706</v>
      </c>
    </row>
    <row r="79" spans="1:6">
      <c r="A79" s="1">
        <v>45369</v>
      </c>
      <c r="B79" t="s">
        <v>24</v>
      </c>
      <c r="C79" t="s">
        <v>8</v>
      </c>
      <c r="D79" s="3">
        <v>602</v>
      </c>
      <c r="E79">
        <v>8</v>
      </c>
      <c r="F79" s="3">
        <f>Table1[[#This Row],[Sales Amount]]*Table1[[#This Row],[Quantity Sold]]</f>
        <v>4816</v>
      </c>
    </row>
    <row r="80" spans="1:6">
      <c r="A80" s="1">
        <v>45370</v>
      </c>
      <c r="B80" t="s">
        <v>26</v>
      </c>
      <c r="C80" t="s">
        <v>7</v>
      </c>
      <c r="D80" s="3">
        <v>866</v>
      </c>
      <c r="E80">
        <v>1</v>
      </c>
      <c r="F80" s="3">
        <f>Table1[[#This Row],[Sales Amount]]*Table1[[#This Row],[Quantity Sold]]</f>
        <v>866</v>
      </c>
    </row>
    <row r="81" spans="1:6">
      <c r="A81" s="1">
        <v>45371</v>
      </c>
      <c r="B81" t="s">
        <v>26</v>
      </c>
      <c r="C81" t="s">
        <v>8</v>
      </c>
      <c r="D81" s="3">
        <v>497</v>
      </c>
      <c r="E81">
        <v>11</v>
      </c>
      <c r="F81" s="3">
        <f>Table1[[#This Row],[Sales Amount]]*Table1[[#This Row],[Quantity Sold]]</f>
        <v>5467</v>
      </c>
    </row>
    <row r="82" spans="1:6">
      <c r="A82" s="1">
        <v>45372</v>
      </c>
      <c r="B82" t="s">
        <v>19</v>
      </c>
      <c r="C82" t="s">
        <v>7</v>
      </c>
      <c r="D82" s="3">
        <v>970</v>
      </c>
      <c r="E82">
        <v>18</v>
      </c>
      <c r="F82" s="3">
        <f>Table1[[#This Row],[Sales Amount]]*Table1[[#This Row],[Quantity Sold]]</f>
        <v>17460</v>
      </c>
    </row>
    <row r="83" spans="1:6">
      <c r="A83" s="1">
        <v>45373</v>
      </c>
      <c r="B83" t="s">
        <v>29</v>
      </c>
      <c r="C83" t="s">
        <v>8</v>
      </c>
      <c r="D83" s="3">
        <v>894</v>
      </c>
      <c r="E83">
        <v>10</v>
      </c>
      <c r="F83" s="3">
        <f>Table1[[#This Row],[Sales Amount]]*Table1[[#This Row],[Quantity Sold]]</f>
        <v>8940</v>
      </c>
    </row>
    <row r="84" spans="1:6">
      <c r="A84" s="1">
        <v>45374</v>
      </c>
      <c r="B84" t="s">
        <v>22</v>
      </c>
      <c r="C84" t="s">
        <v>9</v>
      </c>
      <c r="D84" s="3">
        <v>492</v>
      </c>
      <c r="E84">
        <v>3</v>
      </c>
      <c r="F84" s="3">
        <f>Table1[[#This Row],[Sales Amount]]*Table1[[#This Row],[Quantity Sold]]</f>
        <v>1476</v>
      </c>
    </row>
    <row r="85" spans="1:6">
      <c r="A85" s="1">
        <v>45375</v>
      </c>
      <c r="B85" t="s">
        <v>30</v>
      </c>
      <c r="C85" t="s">
        <v>8</v>
      </c>
      <c r="D85" s="3">
        <v>306</v>
      </c>
      <c r="E85">
        <v>7</v>
      </c>
      <c r="F85" s="3">
        <f>Table1[[#This Row],[Sales Amount]]*Table1[[#This Row],[Quantity Sold]]</f>
        <v>2142</v>
      </c>
    </row>
    <row r="86" spans="1:6">
      <c r="A86" s="1">
        <v>45376</v>
      </c>
      <c r="B86" t="s">
        <v>23</v>
      </c>
      <c r="C86" t="s">
        <v>7</v>
      </c>
      <c r="D86" s="3">
        <v>114</v>
      </c>
      <c r="E86">
        <v>16</v>
      </c>
      <c r="F86" s="3">
        <f>Table1[[#This Row],[Sales Amount]]*Table1[[#This Row],[Quantity Sold]]</f>
        <v>1824</v>
      </c>
    </row>
    <row r="87" spans="1:6">
      <c r="A87" s="1">
        <v>45377</v>
      </c>
      <c r="B87" t="s">
        <v>30</v>
      </c>
      <c r="C87" t="s">
        <v>7</v>
      </c>
      <c r="D87" s="3">
        <v>957</v>
      </c>
      <c r="E87">
        <v>16</v>
      </c>
      <c r="F87" s="3">
        <f>Table1[[#This Row],[Sales Amount]]*Table1[[#This Row],[Quantity Sold]]</f>
        <v>15312</v>
      </c>
    </row>
    <row r="88" spans="1:6">
      <c r="A88" s="1">
        <v>45378</v>
      </c>
      <c r="B88" t="s">
        <v>26</v>
      </c>
      <c r="C88" t="s">
        <v>10</v>
      </c>
      <c r="D88" s="3">
        <v>653</v>
      </c>
      <c r="E88">
        <v>17</v>
      </c>
      <c r="F88" s="3">
        <f>Table1[[#This Row],[Sales Amount]]*Table1[[#This Row],[Quantity Sold]]</f>
        <v>11101</v>
      </c>
    </row>
    <row r="89" spans="1:6">
      <c r="A89" s="1">
        <v>45379</v>
      </c>
      <c r="B89" t="s">
        <v>20</v>
      </c>
      <c r="C89" t="s">
        <v>9</v>
      </c>
      <c r="D89" s="3">
        <v>991</v>
      </c>
      <c r="E89">
        <v>2</v>
      </c>
      <c r="F89" s="3">
        <f>Table1[[#This Row],[Sales Amount]]*Table1[[#This Row],[Quantity Sold]]</f>
        <v>1982</v>
      </c>
    </row>
    <row r="90" spans="1:6">
      <c r="A90" s="1">
        <v>45380</v>
      </c>
      <c r="B90" t="s">
        <v>15</v>
      </c>
      <c r="C90" t="s">
        <v>8</v>
      </c>
      <c r="D90" s="3">
        <v>560</v>
      </c>
      <c r="E90">
        <v>1</v>
      </c>
      <c r="F90" s="3">
        <f>Table1[[#This Row],[Sales Amount]]*Table1[[#This Row],[Quantity Sold]]</f>
        <v>560</v>
      </c>
    </row>
    <row r="91" spans="1:6">
      <c r="A91" s="1">
        <v>45381</v>
      </c>
      <c r="B91" t="s">
        <v>30</v>
      </c>
      <c r="C91" t="s">
        <v>10</v>
      </c>
      <c r="D91" s="3">
        <v>790</v>
      </c>
      <c r="E91">
        <v>16</v>
      </c>
      <c r="F91" s="3">
        <f>Table1[[#This Row],[Sales Amount]]*Table1[[#This Row],[Quantity Sold]]</f>
        <v>12640</v>
      </c>
    </row>
    <row r="92" spans="1:6">
      <c r="A92" s="1">
        <v>45382</v>
      </c>
      <c r="B92" t="s">
        <v>12</v>
      </c>
      <c r="C92" t="s">
        <v>8</v>
      </c>
      <c r="D92" s="3">
        <v>674</v>
      </c>
      <c r="E92">
        <v>12</v>
      </c>
      <c r="F92" s="3">
        <f>Table1[[#This Row],[Sales Amount]]*Table1[[#This Row],[Quantity Sold]]</f>
        <v>8088</v>
      </c>
    </row>
    <row r="93" spans="1:6">
      <c r="A93" s="1">
        <v>45383</v>
      </c>
      <c r="B93" t="s">
        <v>11</v>
      </c>
      <c r="C93" t="s">
        <v>8</v>
      </c>
      <c r="D93" s="3">
        <v>963</v>
      </c>
      <c r="E93">
        <v>5</v>
      </c>
      <c r="F93" s="3">
        <f>Table1[[#This Row],[Sales Amount]]*Table1[[#This Row],[Quantity Sold]]</f>
        <v>4815</v>
      </c>
    </row>
    <row r="94" spans="1:6">
      <c r="A94" s="1">
        <v>45384</v>
      </c>
      <c r="B94" t="s">
        <v>20</v>
      </c>
      <c r="C94" t="s">
        <v>10</v>
      </c>
      <c r="D94" s="3">
        <v>842</v>
      </c>
      <c r="E94">
        <v>5</v>
      </c>
      <c r="F94" s="3">
        <f>Table1[[#This Row],[Sales Amount]]*Table1[[#This Row],[Quantity Sold]]</f>
        <v>4210</v>
      </c>
    </row>
    <row r="95" spans="1:6">
      <c r="A95" s="1">
        <v>45385</v>
      </c>
      <c r="B95" t="s">
        <v>11</v>
      </c>
      <c r="C95" t="s">
        <v>10</v>
      </c>
      <c r="D95" s="3">
        <v>340</v>
      </c>
      <c r="E95">
        <v>9</v>
      </c>
      <c r="F95" s="3">
        <f>Table1[[#This Row],[Sales Amount]]*Table1[[#This Row],[Quantity Sold]]</f>
        <v>3060</v>
      </c>
    </row>
    <row r="96" spans="1:6">
      <c r="A96" s="1">
        <v>45386</v>
      </c>
      <c r="B96" t="s">
        <v>12</v>
      </c>
      <c r="C96" t="s">
        <v>10</v>
      </c>
      <c r="D96" s="3">
        <v>663</v>
      </c>
      <c r="E96">
        <v>9</v>
      </c>
      <c r="F96" s="3">
        <f>Table1[[#This Row],[Sales Amount]]*Table1[[#This Row],[Quantity Sold]]</f>
        <v>5967</v>
      </c>
    </row>
    <row r="97" spans="1:6">
      <c r="A97" s="1">
        <v>45387</v>
      </c>
      <c r="B97" t="s">
        <v>15</v>
      </c>
      <c r="C97" t="s">
        <v>10</v>
      </c>
      <c r="D97" s="3">
        <v>195</v>
      </c>
      <c r="E97">
        <v>3</v>
      </c>
      <c r="F97" s="3">
        <f>Table1[[#This Row],[Sales Amount]]*Table1[[#This Row],[Quantity Sold]]</f>
        <v>585</v>
      </c>
    </row>
    <row r="98" spans="1:6">
      <c r="A98" s="1">
        <v>45388</v>
      </c>
      <c r="B98" t="s">
        <v>14</v>
      </c>
      <c r="C98" t="s">
        <v>10</v>
      </c>
      <c r="D98" s="3">
        <v>999</v>
      </c>
      <c r="E98">
        <v>19</v>
      </c>
      <c r="F98" s="3">
        <f>Table1[[#This Row],[Sales Amount]]*Table1[[#This Row],[Quantity Sold]]</f>
        <v>18981</v>
      </c>
    </row>
    <row r="99" spans="1:6">
      <c r="A99" s="1">
        <v>45389</v>
      </c>
      <c r="B99" t="s">
        <v>15</v>
      </c>
      <c r="C99" t="s">
        <v>8</v>
      </c>
      <c r="D99" s="3">
        <v>833</v>
      </c>
      <c r="E99">
        <v>16</v>
      </c>
      <c r="F99" s="3">
        <f>Table1[[#This Row],[Sales Amount]]*Table1[[#This Row],[Quantity Sold]]</f>
        <v>13328</v>
      </c>
    </row>
    <row r="100" spans="1:6">
      <c r="A100" s="1">
        <v>45390</v>
      </c>
      <c r="B100" t="s">
        <v>22</v>
      </c>
      <c r="C100" t="s">
        <v>10</v>
      </c>
      <c r="D100" s="3">
        <v>584</v>
      </c>
      <c r="E100">
        <v>16</v>
      </c>
      <c r="F100" s="3">
        <f>Table1[[#This Row],[Sales Amount]]*Table1[[#This Row],[Quantity Sold]]</f>
        <v>9344</v>
      </c>
    </row>
    <row r="101" spans="1:6">
      <c r="A101" s="1">
        <v>45391</v>
      </c>
      <c r="B101" t="s">
        <v>21</v>
      </c>
      <c r="C101" t="s">
        <v>9</v>
      </c>
      <c r="D101" s="3">
        <v>506</v>
      </c>
      <c r="E101">
        <v>3</v>
      </c>
      <c r="F101" s="3">
        <f>Table1[[#This Row],[Sales Amount]]*Table1[[#This Row],[Quantity Sold]]</f>
        <v>1518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E28B-0DD9-4B37-9BFF-44C312BDBC18}">
  <dimension ref="A1:N101"/>
  <sheetViews>
    <sheetView topLeftCell="A13" workbookViewId="0">
      <selection activeCell="M23" sqref="M23"/>
    </sheetView>
  </sheetViews>
  <sheetFormatPr defaultRowHeight="14.25"/>
  <cols>
    <col min="1" max="1" width="9.875" bestFit="1" customWidth="1"/>
    <col min="2" max="2" width="18.75" bestFit="1" customWidth="1"/>
    <col min="3" max="4" width="18.75" customWidth="1"/>
    <col min="8" max="8" width="11" bestFit="1" customWidth="1"/>
    <col min="9" max="9" width="8.5" bestFit="1" customWidth="1"/>
    <col min="10" max="10" width="13.125" bestFit="1" customWidth="1"/>
    <col min="11" max="11" width="19.75" bestFit="1" customWidth="1"/>
    <col min="12" max="12" width="15.25" bestFit="1" customWidth="1"/>
    <col min="13" max="13" width="19.75" bestFit="1" customWidth="1"/>
    <col min="14" max="14" width="19.625" bestFit="1" customWidth="1"/>
  </cols>
  <sheetData>
    <row r="1" spans="1:14" ht="15">
      <c r="A1" s="2" t="s">
        <v>3</v>
      </c>
      <c r="B1" s="2" t="s">
        <v>31</v>
      </c>
      <c r="C1" s="2" t="s">
        <v>59</v>
      </c>
      <c r="D1" s="2" t="s">
        <v>62</v>
      </c>
      <c r="E1" s="2" t="s">
        <v>4</v>
      </c>
      <c r="F1" s="2" t="s">
        <v>5</v>
      </c>
      <c r="G1" s="2" t="s">
        <v>6</v>
      </c>
      <c r="H1" s="2" t="s">
        <v>47</v>
      </c>
      <c r="I1" s="2" t="s">
        <v>68</v>
      </c>
      <c r="J1" s="2" t="s">
        <v>73</v>
      </c>
    </row>
    <row r="2" spans="1:14">
      <c r="A2" s="1">
        <v>45292</v>
      </c>
      <c r="B2" t="s">
        <v>52</v>
      </c>
      <c r="C2" t="s">
        <v>63</v>
      </c>
      <c r="D2" t="str">
        <f>VLOOKUP(Table13[[#This Row],[Region]],K$4:L$7,2,0)</f>
        <v>California</v>
      </c>
      <c r="E2" t="s">
        <v>7</v>
      </c>
      <c r="F2" s="3">
        <v>802</v>
      </c>
      <c r="G2">
        <v>7</v>
      </c>
      <c r="H2" s="3">
        <f>Table13[[#This Row],[Sales Amount]]*Table13[[#This Row],[Quantity Sold]]</f>
        <v>5614</v>
      </c>
      <c r="I2" t="str">
        <f t="shared" ref="I2:I33" si="0">TEXT(A:A,"mmmm")</f>
        <v>January</v>
      </c>
      <c r="J2" s="15">
        <f>Table13[[#This Row],[Sales Amount]]/Table13[[#This Row],[Quantity Sold]]</f>
        <v>114.57142857142857</v>
      </c>
    </row>
    <row r="3" spans="1:14">
      <c r="A3" s="1">
        <v>45293</v>
      </c>
      <c r="B3" t="s">
        <v>53</v>
      </c>
      <c r="C3" t="s">
        <v>64</v>
      </c>
      <c r="D3" t="str">
        <f>VLOOKUP(Table13[[#This Row],[Region]],K$4:L$7,2,0)</f>
        <v>California</v>
      </c>
      <c r="E3" t="s">
        <v>8</v>
      </c>
      <c r="F3" s="3">
        <v>501</v>
      </c>
      <c r="G3">
        <v>13</v>
      </c>
      <c r="H3" s="3">
        <f>Table13[[#This Row],[Sales Amount]]*Table13[[#This Row],[Quantity Sold]]</f>
        <v>6513</v>
      </c>
      <c r="I3" t="str">
        <f t="shared" si="0"/>
        <v>January</v>
      </c>
      <c r="J3" s="15">
        <f>Table13[[#This Row],[Sales Amount]]/Table13[[#This Row],[Quantity Sold]]</f>
        <v>38.53846153846154</v>
      </c>
    </row>
    <row r="4" spans="1:14">
      <c r="A4" s="1">
        <v>45294</v>
      </c>
      <c r="B4" t="s">
        <v>52</v>
      </c>
      <c r="C4" t="s">
        <v>64</v>
      </c>
      <c r="D4" t="str">
        <f>VLOOKUP(Table13[[#This Row],[Region]],K$4:L$7,2,0)</f>
        <v>California</v>
      </c>
      <c r="E4" t="s">
        <v>9</v>
      </c>
      <c r="F4" s="3">
        <v>829</v>
      </c>
      <c r="G4">
        <v>15</v>
      </c>
      <c r="H4" s="3">
        <f>Table13[[#This Row],[Sales Amount]]*Table13[[#This Row],[Quantity Sold]]</f>
        <v>12435</v>
      </c>
      <c r="I4" t="str">
        <f t="shared" si="0"/>
        <v>January</v>
      </c>
      <c r="J4" s="15">
        <f>Table13[[#This Row],[Sales Amount]]/Table13[[#This Row],[Quantity Sold]]</f>
        <v>55.266666666666666</v>
      </c>
      <c r="K4" t="s">
        <v>63</v>
      </c>
      <c r="L4" t="s">
        <v>65</v>
      </c>
    </row>
    <row r="5" spans="1:14">
      <c r="A5" s="1">
        <v>45295</v>
      </c>
      <c r="B5" t="s">
        <v>54</v>
      </c>
      <c r="C5" t="s">
        <v>55</v>
      </c>
      <c r="D5" t="str">
        <f>VLOOKUP(Table13[[#This Row],[Region]],K$4:L$7,2,0)</f>
        <v>Oregon</v>
      </c>
      <c r="E5" t="s">
        <v>7</v>
      </c>
      <c r="F5" s="3">
        <v>655</v>
      </c>
      <c r="G5">
        <v>11</v>
      </c>
      <c r="H5" s="3">
        <f>Table13[[#This Row],[Sales Amount]]*Table13[[#This Row],[Quantity Sold]]</f>
        <v>7205</v>
      </c>
      <c r="I5" t="str">
        <f t="shared" si="0"/>
        <v>January</v>
      </c>
      <c r="J5" s="15">
        <f>Table13[[#This Row],[Sales Amount]]/Table13[[#This Row],[Quantity Sold]]</f>
        <v>59.545454545454547</v>
      </c>
      <c r="K5" t="s">
        <v>64</v>
      </c>
      <c r="L5" t="s">
        <v>65</v>
      </c>
    </row>
    <row r="6" spans="1:14">
      <c r="A6" s="1">
        <v>45296</v>
      </c>
      <c r="B6" t="s">
        <v>53</v>
      </c>
      <c r="C6" t="s">
        <v>64</v>
      </c>
      <c r="D6" t="str">
        <f>VLOOKUP(Table13[[#This Row],[Region]],K$4:L$7,2,0)</f>
        <v>California</v>
      </c>
      <c r="E6" t="s">
        <v>7</v>
      </c>
      <c r="F6" s="3">
        <v>261</v>
      </c>
      <c r="G6">
        <v>4</v>
      </c>
      <c r="H6" s="3">
        <f>Table13[[#This Row],[Sales Amount]]*Table13[[#This Row],[Quantity Sold]]</f>
        <v>1044</v>
      </c>
      <c r="I6" t="str">
        <f t="shared" si="0"/>
        <v>January</v>
      </c>
      <c r="J6" s="15">
        <f>Table13[[#This Row],[Sales Amount]]/Table13[[#This Row],[Quantity Sold]]</f>
        <v>65.25</v>
      </c>
      <c r="K6" t="s">
        <v>55</v>
      </c>
      <c r="L6" t="s">
        <v>66</v>
      </c>
    </row>
    <row r="7" spans="1:14">
      <c r="A7" s="1">
        <v>45297</v>
      </c>
      <c r="B7" t="s">
        <v>52</v>
      </c>
      <c r="C7" t="s">
        <v>56</v>
      </c>
      <c r="D7" t="str">
        <f>VLOOKUP(Table13[[#This Row],[Region]],K$4:L$7,2,0)</f>
        <v>Washington</v>
      </c>
      <c r="E7" t="s">
        <v>8</v>
      </c>
      <c r="F7" s="3">
        <v>301</v>
      </c>
      <c r="G7">
        <v>13</v>
      </c>
      <c r="H7" s="3">
        <f>Table13[[#This Row],[Sales Amount]]*Table13[[#This Row],[Quantity Sold]]</f>
        <v>3913</v>
      </c>
      <c r="I7" t="str">
        <f t="shared" si="0"/>
        <v>January</v>
      </c>
      <c r="J7" s="15">
        <f>Table13[[#This Row],[Sales Amount]]/Table13[[#This Row],[Quantity Sold]]</f>
        <v>23.153846153846153</v>
      </c>
      <c r="K7" t="s">
        <v>56</v>
      </c>
      <c r="L7" t="s">
        <v>67</v>
      </c>
    </row>
    <row r="8" spans="1:14">
      <c r="A8" s="1">
        <v>45298</v>
      </c>
      <c r="B8" t="s">
        <v>52</v>
      </c>
      <c r="C8" t="s">
        <v>55</v>
      </c>
      <c r="D8" t="str">
        <f>VLOOKUP(Table13[[#This Row],[Region]],K$4:L$7,2,0)</f>
        <v>Oregon</v>
      </c>
      <c r="E8" t="s">
        <v>9</v>
      </c>
      <c r="F8" s="3">
        <v>369</v>
      </c>
      <c r="G8">
        <v>7</v>
      </c>
      <c r="H8" s="3">
        <f>Table13[[#This Row],[Sales Amount]]*Table13[[#This Row],[Quantity Sold]]</f>
        <v>2583</v>
      </c>
      <c r="I8" t="str">
        <f t="shared" si="0"/>
        <v>January</v>
      </c>
      <c r="J8" s="15">
        <f>Table13[[#This Row],[Sales Amount]]/Table13[[#This Row],[Quantity Sold]]</f>
        <v>52.714285714285715</v>
      </c>
    </row>
    <row r="9" spans="1:14">
      <c r="A9" s="1">
        <v>45299</v>
      </c>
      <c r="B9" t="s">
        <v>54</v>
      </c>
      <c r="C9" t="s">
        <v>64</v>
      </c>
      <c r="D9" t="str">
        <f>VLOOKUP(Table13[[#This Row],[Region]],K$4:L$7,2,0)</f>
        <v>California</v>
      </c>
      <c r="E9" t="s">
        <v>9</v>
      </c>
      <c r="F9" s="3">
        <v>962</v>
      </c>
      <c r="G9">
        <v>19</v>
      </c>
      <c r="H9" s="3">
        <f>Table13[[#This Row],[Sales Amount]]*Table13[[#This Row],[Quantity Sold]]</f>
        <v>18278</v>
      </c>
      <c r="I9" t="str">
        <f t="shared" si="0"/>
        <v>January</v>
      </c>
      <c r="J9" s="15">
        <f>Table13[[#This Row],[Sales Amount]]/Table13[[#This Row],[Quantity Sold]]</f>
        <v>50.631578947368418</v>
      </c>
    </row>
    <row r="10" spans="1:14">
      <c r="A10" s="1">
        <v>45300</v>
      </c>
      <c r="B10" t="s">
        <v>53</v>
      </c>
      <c r="C10" t="s">
        <v>55</v>
      </c>
      <c r="D10" t="str">
        <f>VLOOKUP(Table13[[#This Row],[Region]],K$4:L$7,2,0)</f>
        <v>Oregon</v>
      </c>
      <c r="E10" t="s">
        <v>7</v>
      </c>
      <c r="F10" s="3">
        <v>915</v>
      </c>
      <c r="G10">
        <v>2</v>
      </c>
      <c r="H10" s="3">
        <f>Table13[[#This Row],[Sales Amount]]*Table13[[#This Row],[Quantity Sold]]</f>
        <v>1830</v>
      </c>
      <c r="I10" t="str">
        <f t="shared" si="0"/>
        <v>January</v>
      </c>
      <c r="J10" s="15">
        <f>Table13[[#This Row],[Sales Amount]]/Table13[[#This Row],[Quantity Sold]]</f>
        <v>457.5</v>
      </c>
    </row>
    <row r="11" spans="1:14">
      <c r="A11" s="1">
        <v>45301</v>
      </c>
      <c r="B11" t="s">
        <v>54</v>
      </c>
      <c r="C11" t="s">
        <v>56</v>
      </c>
      <c r="D11" t="str">
        <f>VLOOKUP(Table13[[#This Row],[Region]],K$4:L$7,2,0)</f>
        <v>Washington</v>
      </c>
      <c r="E11" t="s">
        <v>10</v>
      </c>
      <c r="F11" s="3">
        <v>370</v>
      </c>
      <c r="G11">
        <v>10</v>
      </c>
      <c r="H11" s="3">
        <f>Table13[[#This Row],[Sales Amount]]*Table13[[#This Row],[Quantity Sold]]</f>
        <v>3700</v>
      </c>
      <c r="I11" t="str">
        <f t="shared" si="0"/>
        <v>January</v>
      </c>
      <c r="J11" s="15">
        <f>Table13[[#This Row],[Sales Amount]]/Table13[[#This Row],[Quantity Sold]]</f>
        <v>37</v>
      </c>
    </row>
    <row r="12" spans="1:14">
      <c r="A12" s="1">
        <v>45302</v>
      </c>
      <c r="B12" t="s">
        <v>53</v>
      </c>
      <c r="C12" t="s">
        <v>55</v>
      </c>
      <c r="D12" t="str">
        <f>VLOOKUP(Table13[[#This Row],[Region]],K$4:L$7,2,0)</f>
        <v>Oregon</v>
      </c>
      <c r="E12" t="s">
        <v>7</v>
      </c>
      <c r="F12" s="3">
        <v>555</v>
      </c>
      <c r="G12">
        <v>13</v>
      </c>
      <c r="H12" s="3">
        <f>Table13[[#This Row],[Sales Amount]]*Table13[[#This Row],[Quantity Sold]]</f>
        <v>7215</v>
      </c>
      <c r="I12" t="str">
        <f t="shared" si="0"/>
        <v>January</v>
      </c>
      <c r="J12" s="15">
        <f>Table13[[#This Row],[Sales Amount]]/Table13[[#This Row],[Quantity Sold]]</f>
        <v>42.692307692307693</v>
      </c>
    </row>
    <row r="13" spans="1:14">
      <c r="A13" s="1">
        <v>45303</v>
      </c>
      <c r="B13" t="s">
        <v>57</v>
      </c>
      <c r="C13" t="s">
        <v>55</v>
      </c>
      <c r="D13" t="str">
        <f>VLOOKUP(Table13[[#This Row],[Region]],K$4:L$7,2,0)</f>
        <v>Oregon</v>
      </c>
      <c r="E13" t="s">
        <v>7</v>
      </c>
      <c r="F13" s="3">
        <v>561</v>
      </c>
      <c r="G13">
        <v>6</v>
      </c>
      <c r="H13" s="3">
        <f>Table13[[#This Row],[Sales Amount]]*Table13[[#This Row],[Quantity Sold]]</f>
        <v>3366</v>
      </c>
      <c r="I13" t="str">
        <f t="shared" si="0"/>
        <v>January</v>
      </c>
      <c r="J13" s="15">
        <f>Table13[[#This Row],[Sales Amount]]/Table13[[#This Row],[Quantity Sold]]</f>
        <v>93.5</v>
      </c>
      <c r="L13" s="5"/>
      <c r="M13" s="10"/>
      <c r="N13" s="10"/>
    </row>
    <row r="14" spans="1:14">
      <c r="A14" s="1">
        <v>45304</v>
      </c>
      <c r="B14" t="s">
        <v>58</v>
      </c>
      <c r="C14" t="s">
        <v>55</v>
      </c>
      <c r="D14" t="str">
        <f>VLOOKUP(Table13[[#This Row],[Region]],K$4:L$7,2,0)</f>
        <v>Oregon</v>
      </c>
      <c r="E14" t="s">
        <v>7</v>
      </c>
      <c r="F14" s="3">
        <v>826</v>
      </c>
      <c r="G14">
        <v>12</v>
      </c>
      <c r="H14" s="3">
        <f>Table13[[#This Row],[Sales Amount]]*Table13[[#This Row],[Quantity Sold]]</f>
        <v>9912</v>
      </c>
      <c r="I14" t="str">
        <f t="shared" si="0"/>
        <v>January</v>
      </c>
      <c r="J14" s="15">
        <f>Table13[[#This Row],[Sales Amount]]/Table13[[#This Row],[Quantity Sold]]</f>
        <v>68.833333333333329</v>
      </c>
      <c r="L14" s="5"/>
      <c r="M14" s="10"/>
      <c r="N14" s="10"/>
    </row>
    <row r="15" spans="1:14">
      <c r="A15" s="1">
        <v>45305</v>
      </c>
      <c r="B15" t="s">
        <v>58</v>
      </c>
      <c r="C15" t="s">
        <v>55</v>
      </c>
      <c r="D15" t="str">
        <f>VLOOKUP(Table13[[#This Row],[Region]],K$4:L$7,2,0)</f>
        <v>Oregon</v>
      </c>
      <c r="E15" t="s">
        <v>7</v>
      </c>
      <c r="F15" s="3">
        <v>351</v>
      </c>
      <c r="G15">
        <v>12</v>
      </c>
      <c r="H15" s="3">
        <f>Table13[[#This Row],[Sales Amount]]*Table13[[#This Row],[Quantity Sold]]</f>
        <v>4212</v>
      </c>
      <c r="I15" t="str">
        <f t="shared" si="0"/>
        <v>January</v>
      </c>
      <c r="J15" s="15">
        <f>Table13[[#This Row],[Sales Amount]]/Table13[[#This Row],[Quantity Sold]]</f>
        <v>29.25</v>
      </c>
      <c r="L15" s="5"/>
      <c r="M15" s="10"/>
      <c r="N15" s="10"/>
    </row>
    <row r="16" spans="1:14">
      <c r="A16" s="1">
        <v>45306</v>
      </c>
      <c r="B16" t="s">
        <v>58</v>
      </c>
      <c r="C16" t="s">
        <v>56</v>
      </c>
      <c r="D16" t="str">
        <f>VLOOKUP(Table13[[#This Row],[Region]],K$4:L$7,2,0)</f>
        <v>Washington</v>
      </c>
      <c r="E16" t="s">
        <v>8</v>
      </c>
      <c r="F16" s="3">
        <v>801</v>
      </c>
      <c r="G16">
        <v>11</v>
      </c>
      <c r="H16" s="3">
        <f>Table13[[#This Row],[Sales Amount]]*Table13[[#This Row],[Quantity Sold]]</f>
        <v>8811</v>
      </c>
      <c r="I16" t="str">
        <f t="shared" si="0"/>
        <v>January</v>
      </c>
      <c r="J16" s="15">
        <f>Table13[[#This Row],[Sales Amount]]/Table13[[#This Row],[Quantity Sold]]</f>
        <v>72.818181818181813</v>
      </c>
      <c r="L16" s="5"/>
      <c r="M16" s="10"/>
      <c r="N16" s="10"/>
    </row>
    <row r="17" spans="1:14">
      <c r="A17" s="1">
        <v>45307</v>
      </c>
      <c r="B17" t="s">
        <v>54</v>
      </c>
      <c r="C17" t="s">
        <v>63</v>
      </c>
      <c r="D17" t="str">
        <f>VLOOKUP(Table13[[#This Row],[Region]],K$4:L$7,2,0)</f>
        <v>California</v>
      </c>
      <c r="E17" t="s">
        <v>9</v>
      </c>
      <c r="F17" s="3">
        <v>395</v>
      </c>
      <c r="G17">
        <v>7</v>
      </c>
      <c r="H17" s="3">
        <f>Table13[[#This Row],[Sales Amount]]*Table13[[#This Row],[Quantity Sold]]</f>
        <v>2765</v>
      </c>
      <c r="I17" t="str">
        <f t="shared" si="0"/>
        <v>January</v>
      </c>
      <c r="J17" s="15">
        <f>Table13[[#This Row],[Sales Amount]]/Table13[[#This Row],[Quantity Sold]]</f>
        <v>56.428571428571431</v>
      </c>
      <c r="L17" s="5"/>
      <c r="M17" s="10"/>
      <c r="N17" s="10"/>
    </row>
    <row r="18" spans="1:14">
      <c r="A18" s="1">
        <v>45308</v>
      </c>
      <c r="B18" t="s">
        <v>57</v>
      </c>
      <c r="C18" t="s">
        <v>55</v>
      </c>
      <c r="D18" t="str">
        <f>VLOOKUP(Table13[[#This Row],[Region]],K$4:L$7,2,0)</f>
        <v>Oregon</v>
      </c>
      <c r="E18" t="s">
        <v>8</v>
      </c>
      <c r="F18" s="3">
        <v>824</v>
      </c>
      <c r="G18">
        <v>1</v>
      </c>
      <c r="H18" s="3">
        <f>Table13[[#This Row],[Sales Amount]]*Table13[[#This Row],[Quantity Sold]]</f>
        <v>824</v>
      </c>
      <c r="I18" t="str">
        <f t="shared" si="0"/>
        <v>January</v>
      </c>
      <c r="J18" s="15">
        <f>Table13[[#This Row],[Sales Amount]]/Table13[[#This Row],[Quantity Sold]]</f>
        <v>824</v>
      </c>
    </row>
    <row r="19" spans="1:14">
      <c r="A19" s="1">
        <v>45309</v>
      </c>
      <c r="B19" t="s">
        <v>53</v>
      </c>
      <c r="C19" t="s">
        <v>55</v>
      </c>
      <c r="D19" t="str">
        <f>VLOOKUP(Table13[[#This Row],[Region]],K$4:L$7,2,0)</f>
        <v>Oregon</v>
      </c>
      <c r="E19" t="s">
        <v>8</v>
      </c>
      <c r="F19" s="3">
        <v>819</v>
      </c>
      <c r="G19">
        <v>1</v>
      </c>
      <c r="H19" s="3">
        <f>Table13[[#This Row],[Sales Amount]]*Table13[[#This Row],[Quantity Sold]]</f>
        <v>819</v>
      </c>
      <c r="I19" t="str">
        <f t="shared" si="0"/>
        <v>January</v>
      </c>
      <c r="J19" s="15">
        <f>Table13[[#This Row],[Sales Amount]]/Table13[[#This Row],[Quantity Sold]]</f>
        <v>819</v>
      </c>
    </row>
    <row r="20" spans="1:14">
      <c r="A20" s="1">
        <v>45310</v>
      </c>
      <c r="B20" t="s">
        <v>52</v>
      </c>
      <c r="C20" t="s">
        <v>64</v>
      </c>
      <c r="D20" t="str">
        <f>VLOOKUP(Table13[[#This Row],[Region]],K$4:L$7,2,0)</f>
        <v>California</v>
      </c>
      <c r="E20" t="s">
        <v>8</v>
      </c>
      <c r="F20" s="3">
        <v>848</v>
      </c>
      <c r="G20">
        <v>13</v>
      </c>
      <c r="H20" s="3">
        <f>Table13[[#This Row],[Sales Amount]]*Table13[[#This Row],[Quantity Sold]]</f>
        <v>11024</v>
      </c>
      <c r="I20" t="str">
        <f t="shared" si="0"/>
        <v>January</v>
      </c>
      <c r="J20" s="15">
        <f>Table13[[#This Row],[Sales Amount]]/Table13[[#This Row],[Quantity Sold]]</f>
        <v>65.230769230769226</v>
      </c>
    </row>
    <row r="21" spans="1:14">
      <c r="A21" s="1">
        <v>45311</v>
      </c>
      <c r="B21" t="s">
        <v>53</v>
      </c>
      <c r="C21" t="s">
        <v>55</v>
      </c>
      <c r="D21" t="str">
        <f>VLOOKUP(Table13[[#This Row],[Region]],K$4:L$7,2,0)</f>
        <v>Oregon</v>
      </c>
      <c r="E21" t="s">
        <v>7</v>
      </c>
      <c r="F21" s="3">
        <v>437</v>
      </c>
      <c r="G21">
        <v>9</v>
      </c>
      <c r="H21" s="3">
        <f>Table13[[#This Row],[Sales Amount]]*Table13[[#This Row],[Quantity Sold]]</f>
        <v>3933</v>
      </c>
      <c r="I21" t="str">
        <f t="shared" si="0"/>
        <v>January</v>
      </c>
      <c r="J21" s="15">
        <f>Table13[[#This Row],[Sales Amount]]/Table13[[#This Row],[Quantity Sold]]</f>
        <v>48.555555555555557</v>
      </c>
    </row>
    <row r="22" spans="1:14">
      <c r="A22" s="1">
        <v>45312</v>
      </c>
      <c r="B22" t="s">
        <v>52</v>
      </c>
      <c r="C22" t="s">
        <v>64</v>
      </c>
      <c r="D22" t="str">
        <f>VLOOKUP(Table13[[#This Row],[Region]],K$4:L$7,2,0)</f>
        <v>California</v>
      </c>
      <c r="E22" t="s">
        <v>10</v>
      </c>
      <c r="F22" s="3">
        <v>978</v>
      </c>
      <c r="G22">
        <v>3</v>
      </c>
      <c r="H22" s="3">
        <f>Table13[[#This Row],[Sales Amount]]*Table13[[#This Row],[Quantity Sold]]</f>
        <v>2934</v>
      </c>
      <c r="I22" t="str">
        <f t="shared" si="0"/>
        <v>January</v>
      </c>
      <c r="J22" s="15">
        <f>Table13[[#This Row],[Sales Amount]]/Table13[[#This Row],[Quantity Sold]]</f>
        <v>326</v>
      </c>
    </row>
    <row r="23" spans="1:14">
      <c r="A23" s="1">
        <v>45313</v>
      </c>
      <c r="B23" t="s">
        <v>53</v>
      </c>
      <c r="C23" t="s">
        <v>63</v>
      </c>
      <c r="D23" t="str">
        <f>VLOOKUP(Table13[[#This Row],[Region]],K$4:L$7,2,0)</f>
        <v>California</v>
      </c>
      <c r="E23" t="s">
        <v>9</v>
      </c>
      <c r="F23" s="3">
        <v>152</v>
      </c>
      <c r="G23">
        <v>7</v>
      </c>
      <c r="H23" s="3">
        <f>Table13[[#This Row],[Sales Amount]]*Table13[[#This Row],[Quantity Sold]]</f>
        <v>1064</v>
      </c>
      <c r="I23" t="str">
        <f t="shared" si="0"/>
        <v>January</v>
      </c>
      <c r="J23" s="15">
        <f>Table13[[#This Row],[Sales Amount]]/Table13[[#This Row],[Quantity Sold]]</f>
        <v>21.714285714285715</v>
      </c>
    </row>
    <row r="24" spans="1:14">
      <c r="A24" s="1">
        <v>45314</v>
      </c>
      <c r="B24" t="s">
        <v>57</v>
      </c>
      <c r="C24" t="s">
        <v>56</v>
      </c>
      <c r="D24" t="str">
        <f>VLOOKUP(Table13[[#This Row],[Region]],K$4:L$7,2,0)</f>
        <v>Washington</v>
      </c>
      <c r="E24" t="s">
        <v>10</v>
      </c>
      <c r="F24" s="3">
        <v>891</v>
      </c>
      <c r="G24">
        <v>6</v>
      </c>
      <c r="H24" s="3">
        <f>Table13[[#This Row],[Sales Amount]]*Table13[[#This Row],[Quantity Sold]]</f>
        <v>5346</v>
      </c>
      <c r="I24" t="str">
        <f t="shared" si="0"/>
        <v>January</v>
      </c>
      <c r="J24" s="15">
        <f>Table13[[#This Row],[Sales Amount]]/Table13[[#This Row],[Quantity Sold]]</f>
        <v>148.5</v>
      </c>
    </row>
    <row r="25" spans="1:14">
      <c r="A25" s="1">
        <v>45315</v>
      </c>
      <c r="B25" t="s">
        <v>52</v>
      </c>
      <c r="C25" t="s">
        <v>56</v>
      </c>
      <c r="D25" t="str">
        <f>VLOOKUP(Table13[[#This Row],[Region]],K$4:L$7,2,0)</f>
        <v>Washington</v>
      </c>
      <c r="E25" t="s">
        <v>8</v>
      </c>
      <c r="F25" s="3">
        <v>316</v>
      </c>
      <c r="G25">
        <v>8</v>
      </c>
      <c r="H25" s="3">
        <f>Table13[[#This Row],[Sales Amount]]*Table13[[#This Row],[Quantity Sold]]</f>
        <v>2528</v>
      </c>
      <c r="I25" t="str">
        <f t="shared" si="0"/>
        <v>January</v>
      </c>
      <c r="J25" s="15">
        <f>Table13[[#This Row],[Sales Amount]]/Table13[[#This Row],[Quantity Sold]]</f>
        <v>39.5</v>
      </c>
    </row>
    <row r="26" spans="1:14">
      <c r="A26" s="1">
        <v>45316</v>
      </c>
      <c r="B26" t="s">
        <v>54</v>
      </c>
      <c r="C26" t="s">
        <v>63</v>
      </c>
      <c r="D26" t="str">
        <f>VLOOKUP(Table13[[#This Row],[Region]],K$4:L$7,2,0)</f>
        <v>California</v>
      </c>
      <c r="E26" t="s">
        <v>8</v>
      </c>
      <c r="F26" s="3">
        <v>863</v>
      </c>
      <c r="G26">
        <v>9</v>
      </c>
      <c r="H26" s="3">
        <f>Table13[[#This Row],[Sales Amount]]*Table13[[#This Row],[Quantity Sold]]</f>
        <v>7767</v>
      </c>
      <c r="I26" t="str">
        <f t="shared" si="0"/>
        <v>January</v>
      </c>
      <c r="J26" s="15">
        <f>Table13[[#This Row],[Sales Amount]]/Table13[[#This Row],[Quantity Sold]]</f>
        <v>95.888888888888886</v>
      </c>
    </row>
    <row r="27" spans="1:14">
      <c r="A27" s="1">
        <v>45317</v>
      </c>
      <c r="B27" t="s">
        <v>53</v>
      </c>
      <c r="C27" t="s">
        <v>56</v>
      </c>
      <c r="D27" t="str">
        <f>VLOOKUP(Table13[[#This Row],[Region]],K$4:L$7,2,0)</f>
        <v>Washington</v>
      </c>
      <c r="E27" t="s">
        <v>10</v>
      </c>
      <c r="F27" s="3">
        <v>287</v>
      </c>
      <c r="G27">
        <v>5</v>
      </c>
      <c r="H27" s="3">
        <f>Table13[[#This Row],[Sales Amount]]*Table13[[#This Row],[Quantity Sold]]</f>
        <v>1435</v>
      </c>
      <c r="I27" t="str">
        <f t="shared" si="0"/>
        <v>January</v>
      </c>
      <c r="J27" s="15">
        <f>Table13[[#This Row],[Sales Amount]]/Table13[[#This Row],[Quantity Sold]]</f>
        <v>57.4</v>
      </c>
    </row>
    <row r="28" spans="1:14">
      <c r="A28" s="1">
        <v>45318</v>
      </c>
      <c r="B28" t="s">
        <v>53</v>
      </c>
      <c r="C28" t="s">
        <v>63</v>
      </c>
      <c r="D28" t="str">
        <f>VLOOKUP(Table13[[#This Row],[Region]],K$4:L$7,2,0)</f>
        <v>California</v>
      </c>
      <c r="E28" t="s">
        <v>10</v>
      </c>
      <c r="F28" s="3">
        <v>479</v>
      </c>
      <c r="G28">
        <v>1</v>
      </c>
      <c r="H28" s="3">
        <f>Table13[[#This Row],[Sales Amount]]*Table13[[#This Row],[Quantity Sold]]</f>
        <v>479</v>
      </c>
      <c r="I28" t="str">
        <f t="shared" si="0"/>
        <v>January</v>
      </c>
      <c r="J28" s="15">
        <f>Table13[[#This Row],[Sales Amount]]/Table13[[#This Row],[Quantity Sold]]</f>
        <v>479</v>
      </c>
    </row>
    <row r="29" spans="1:14">
      <c r="A29" s="1">
        <v>45319</v>
      </c>
      <c r="B29" t="s">
        <v>52</v>
      </c>
      <c r="C29" t="s">
        <v>63</v>
      </c>
      <c r="D29" t="str">
        <f>VLOOKUP(Table13[[#This Row],[Region]],K$4:L$7,2,0)</f>
        <v>California</v>
      </c>
      <c r="E29" t="s">
        <v>10</v>
      </c>
      <c r="F29" s="3">
        <v>592</v>
      </c>
      <c r="G29">
        <v>19</v>
      </c>
      <c r="H29" s="3">
        <f>Table13[[#This Row],[Sales Amount]]*Table13[[#This Row],[Quantity Sold]]</f>
        <v>11248</v>
      </c>
      <c r="I29" t="str">
        <f t="shared" si="0"/>
        <v>January</v>
      </c>
      <c r="J29" s="15">
        <f>Table13[[#This Row],[Sales Amount]]/Table13[[#This Row],[Quantity Sold]]</f>
        <v>31.157894736842106</v>
      </c>
    </row>
    <row r="30" spans="1:14">
      <c r="A30" s="1">
        <v>45320</v>
      </c>
      <c r="B30" t="s">
        <v>54</v>
      </c>
      <c r="C30" t="s">
        <v>63</v>
      </c>
      <c r="D30" t="str">
        <f>VLOOKUP(Table13[[#This Row],[Region]],K$4:L$7,2,0)</f>
        <v>California</v>
      </c>
      <c r="E30" t="s">
        <v>8</v>
      </c>
      <c r="F30" s="3">
        <v>140</v>
      </c>
      <c r="G30">
        <v>10</v>
      </c>
      <c r="H30" s="3">
        <f>Table13[[#This Row],[Sales Amount]]*Table13[[#This Row],[Quantity Sold]]</f>
        <v>1400</v>
      </c>
      <c r="I30" t="str">
        <f t="shared" si="0"/>
        <v>January</v>
      </c>
      <c r="J30" s="15">
        <f>Table13[[#This Row],[Sales Amount]]/Table13[[#This Row],[Quantity Sold]]</f>
        <v>14</v>
      </c>
    </row>
    <row r="31" spans="1:14">
      <c r="A31" s="1">
        <v>45321</v>
      </c>
      <c r="B31" t="s">
        <v>54</v>
      </c>
      <c r="C31" t="s">
        <v>56</v>
      </c>
      <c r="D31" t="str">
        <f>VLOOKUP(Table13[[#This Row],[Region]],K$4:L$7,2,0)</f>
        <v>Washington</v>
      </c>
      <c r="E31" t="s">
        <v>8</v>
      </c>
      <c r="F31" s="3">
        <v>256</v>
      </c>
      <c r="G31">
        <v>12</v>
      </c>
      <c r="H31" s="3">
        <f>Table13[[#This Row],[Sales Amount]]*Table13[[#This Row],[Quantity Sold]]</f>
        <v>3072</v>
      </c>
      <c r="I31" t="str">
        <f t="shared" si="0"/>
        <v>January</v>
      </c>
      <c r="J31" s="15">
        <f>Table13[[#This Row],[Sales Amount]]/Table13[[#This Row],[Quantity Sold]]</f>
        <v>21.333333333333332</v>
      </c>
    </row>
    <row r="32" spans="1:14">
      <c r="A32" s="1">
        <v>45322</v>
      </c>
      <c r="B32" t="s">
        <v>57</v>
      </c>
      <c r="C32" t="s">
        <v>64</v>
      </c>
      <c r="D32" t="str">
        <f>VLOOKUP(Table13[[#This Row],[Region]],K$4:L$7,2,0)</f>
        <v>California</v>
      </c>
      <c r="E32" t="s">
        <v>9</v>
      </c>
      <c r="F32" s="3">
        <v>114</v>
      </c>
      <c r="G32">
        <v>15</v>
      </c>
      <c r="H32" s="3">
        <f>Table13[[#This Row],[Sales Amount]]*Table13[[#This Row],[Quantity Sold]]</f>
        <v>1710</v>
      </c>
      <c r="I32" t="str">
        <f t="shared" si="0"/>
        <v>January</v>
      </c>
      <c r="J32" s="15">
        <f>Table13[[#This Row],[Sales Amount]]/Table13[[#This Row],[Quantity Sold]]</f>
        <v>7.6</v>
      </c>
    </row>
    <row r="33" spans="1:10">
      <c r="A33" s="1">
        <v>45323</v>
      </c>
      <c r="B33" t="s">
        <v>54</v>
      </c>
      <c r="C33" t="s">
        <v>63</v>
      </c>
      <c r="D33" t="str">
        <f>VLOOKUP(Table13[[#This Row],[Region]],K$4:L$7,2,0)</f>
        <v>California</v>
      </c>
      <c r="E33" t="s">
        <v>9</v>
      </c>
      <c r="F33" s="3">
        <v>912</v>
      </c>
      <c r="G33">
        <v>9</v>
      </c>
      <c r="H33" s="3">
        <f>Table13[[#This Row],[Sales Amount]]*Table13[[#This Row],[Quantity Sold]]</f>
        <v>8208</v>
      </c>
      <c r="I33" t="str">
        <f t="shared" si="0"/>
        <v>February</v>
      </c>
      <c r="J33" s="15">
        <f>Table13[[#This Row],[Sales Amount]]/Table13[[#This Row],[Quantity Sold]]</f>
        <v>101.33333333333333</v>
      </c>
    </row>
    <row r="34" spans="1:10">
      <c r="A34" s="1">
        <v>45324</v>
      </c>
      <c r="B34" t="s">
        <v>54</v>
      </c>
      <c r="C34" t="s">
        <v>55</v>
      </c>
      <c r="D34" t="str">
        <f>VLOOKUP(Table13[[#This Row],[Region]],K$4:L$7,2,0)</f>
        <v>Oregon</v>
      </c>
      <c r="E34" t="s">
        <v>8</v>
      </c>
      <c r="F34" s="3">
        <v>164</v>
      </c>
      <c r="G34">
        <v>17</v>
      </c>
      <c r="H34" s="3">
        <f>Table13[[#This Row],[Sales Amount]]*Table13[[#This Row],[Quantity Sold]]</f>
        <v>2788</v>
      </c>
      <c r="I34" t="str">
        <f t="shared" ref="I34:I65" si="1">TEXT(A:A,"mmmm")</f>
        <v>February</v>
      </c>
      <c r="J34" s="15">
        <f>Table13[[#This Row],[Sales Amount]]/Table13[[#This Row],[Quantity Sold]]</f>
        <v>9.6470588235294112</v>
      </c>
    </row>
    <row r="35" spans="1:10">
      <c r="A35" s="1">
        <v>45325</v>
      </c>
      <c r="B35" t="s">
        <v>54</v>
      </c>
      <c r="C35" t="s">
        <v>56</v>
      </c>
      <c r="D35" t="str">
        <f>VLOOKUP(Table13[[#This Row],[Region]],K$4:L$7,2,0)</f>
        <v>Washington</v>
      </c>
      <c r="E35" t="s">
        <v>10</v>
      </c>
      <c r="F35" s="3">
        <v>956</v>
      </c>
      <c r="G35">
        <v>17</v>
      </c>
      <c r="H35" s="3">
        <f>Table13[[#This Row],[Sales Amount]]*Table13[[#This Row],[Quantity Sold]]</f>
        <v>16252</v>
      </c>
      <c r="I35" t="str">
        <f t="shared" si="1"/>
        <v>February</v>
      </c>
      <c r="J35" s="15">
        <f>Table13[[#This Row],[Sales Amount]]/Table13[[#This Row],[Quantity Sold]]</f>
        <v>56.235294117647058</v>
      </c>
    </row>
    <row r="36" spans="1:10">
      <c r="A36" s="1">
        <v>45326</v>
      </c>
      <c r="B36" t="s">
        <v>58</v>
      </c>
      <c r="C36" t="s">
        <v>63</v>
      </c>
      <c r="D36" t="str">
        <f>VLOOKUP(Table13[[#This Row],[Region]],K$4:L$7,2,0)</f>
        <v>California</v>
      </c>
      <c r="E36" t="s">
        <v>10</v>
      </c>
      <c r="F36" s="3">
        <v>938</v>
      </c>
      <c r="G36">
        <v>12</v>
      </c>
      <c r="H36" s="3">
        <f>Table13[[#This Row],[Sales Amount]]*Table13[[#This Row],[Quantity Sold]]</f>
        <v>11256</v>
      </c>
      <c r="I36" t="str">
        <f t="shared" si="1"/>
        <v>February</v>
      </c>
      <c r="J36" s="15">
        <f>Table13[[#This Row],[Sales Amount]]/Table13[[#This Row],[Quantity Sold]]</f>
        <v>78.166666666666671</v>
      </c>
    </row>
    <row r="37" spans="1:10">
      <c r="A37" s="1">
        <v>45327</v>
      </c>
      <c r="B37" t="s">
        <v>57</v>
      </c>
      <c r="C37" t="s">
        <v>63</v>
      </c>
      <c r="D37" t="str">
        <f>VLOOKUP(Table13[[#This Row],[Region]],K$4:L$7,2,0)</f>
        <v>California</v>
      </c>
      <c r="E37" t="s">
        <v>9</v>
      </c>
      <c r="F37" s="3">
        <v>620</v>
      </c>
      <c r="G37">
        <v>7</v>
      </c>
      <c r="H37" s="3">
        <f>Table13[[#This Row],[Sales Amount]]*Table13[[#This Row],[Quantity Sold]]</f>
        <v>4340</v>
      </c>
      <c r="I37" t="str">
        <f t="shared" si="1"/>
        <v>February</v>
      </c>
      <c r="J37" s="15">
        <f>Table13[[#This Row],[Sales Amount]]/Table13[[#This Row],[Quantity Sold]]</f>
        <v>88.571428571428569</v>
      </c>
    </row>
    <row r="38" spans="1:10">
      <c r="A38" s="1">
        <v>45328</v>
      </c>
      <c r="B38" t="s">
        <v>53</v>
      </c>
      <c r="C38" t="s">
        <v>55</v>
      </c>
      <c r="D38" t="str">
        <f>VLOOKUP(Table13[[#This Row],[Region]],K$4:L$7,2,0)</f>
        <v>Oregon</v>
      </c>
      <c r="E38" t="s">
        <v>8</v>
      </c>
      <c r="F38" s="3">
        <v>443</v>
      </c>
      <c r="G38">
        <v>2</v>
      </c>
      <c r="H38" s="3">
        <f>Table13[[#This Row],[Sales Amount]]*Table13[[#This Row],[Quantity Sold]]</f>
        <v>886</v>
      </c>
      <c r="I38" t="str">
        <f t="shared" si="1"/>
        <v>February</v>
      </c>
      <c r="J38" s="15">
        <f>Table13[[#This Row],[Sales Amount]]/Table13[[#This Row],[Quantity Sold]]</f>
        <v>221.5</v>
      </c>
    </row>
    <row r="39" spans="1:10">
      <c r="A39" s="1">
        <v>45329</v>
      </c>
      <c r="B39" t="s">
        <v>52</v>
      </c>
      <c r="C39" t="s">
        <v>64</v>
      </c>
      <c r="D39" t="str">
        <f>VLOOKUP(Table13[[#This Row],[Region]],K$4:L$7,2,0)</f>
        <v>California</v>
      </c>
      <c r="E39" t="s">
        <v>9</v>
      </c>
      <c r="F39" s="3">
        <v>228</v>
      </c>
      <c r="G39">
        <v>3</v>
      </c>
      <c r="H39" s="3">
        <f>Table13[[#This Row],[Sales Amount]]*Table13[[#This Row],[Quantity Sold]]</f>
        <v>684</v>
      </c>
      <c r="I39" t="str">
        <f t="shared" si="1"/>
        <v>February</v>
      </c>
      <c r="J39" s="15">
        <f>Table13[[#This Row],[Sales Amount]]/Table13[[#This Row],[Quantity Sold]]</f>
        <v>76</v>
      </c>
    </row>
    <row r="40" spans="1:10">
      <c r="A40" s="1">
        <v>45330</v>
      </c>
      <c r="B40" t="s">
        <v>53</v>
      </c>
      <c r="C40" t="s">
        <v>64</v>
      </c>
      <c r="D40" t="str">
        <f>VLOOKUP(Table13[[#This Row],[Region]],K$4:L$7,2,0)</f>
        <v>California</v>
      </c>
      <c r="E40" t="s">
        <v>9</v>
      </c>
      <c r="F40" s="3">
        <v>747</v>
      </c>
      <c r="G40">
        <v>17</v>
      </c>
      <c r="H40" s="3">
        <f>Table13[[#This Row],[Sales Amount]]*Table13[[#This Row],[Quantity Sold]]</f>
        <v>12699</v>
      </c>
      <c r="I40" t="str">
        <f t="shared" si="1"/>
        <v>February</v>
      </c>
      <c r="J40" s="15">
        <f>Table13[[#This Row],[Sales Amount]]/Table13[[#This Row],[Quantity Sold]]</f>
        <v>43.941176470588232</v>
      </c>
    </row>
    <row r="41" spans="1:10">
      <c r="A41" s="1">
        <v>45331</v>
      </c>
      <c r="B41" t="s">
        <v>57</v>
      </c>
      <c r="C41" t="s">
        <v>64</v>
      </c>
      <c r="D41" t="str">
        <f>VLOOKUP(Table13[[#This Row],[Region]],K$4:L$7,2,0)</f>
        <v>California</v>
      </c>
      <c r="E41" t="s">
        <v>7</v>
      </c>
      <c r="F41" s="3">
        <v>571</v>
      </c>
      <c r="G41">
        <v>5</v>
      </c>
      <c r="H41" s="3">
        <f>Table13[[#This Row],[Sales Amount]]*Table13[[#This Row],[Quantity Sold]]</f>
        <v>2855</v>
      </c>
      <c r="I41" t="str">
        <f t="shared" si="1"/>
        <v>February</v>
      </c>
      <c r="J41" s="15">
        <f>Table13[[#This Row],[Sales Amount]]/Table13[[#This Row],[Quantity Sold]]</f>
        <v>114.2</v>
      </c>
    </row>
    <row r="42" spans="1:10">
      <c r="A42" s="1">
        <v>45332</v>
      </c>
      <c r="B42" t="s">
        <v>52</v>
      </c>
      <c r="C42" t="s">
        <v>63</v>
      </c>
      <c r="D42" t="str">
        <f>VLOOKUP(Table13[[#This Row],[Region]],K$4:L$7,2,0)</f>
        <v>California</v>
      </c>
      <c r="E42" t="s">
        <v>7</v>
      </c>
      <c r="F42" s="3">
        <v>162</v>
      </c>
      <c r="G42">
        <v>17</v>
      </c>
      <c r="H42" s="3">
        <f>Table13[[#This Row],[Sales Amount]]*Table13[[#This Row],[Quantity Sold]]</f>
        <v>2754</v>
      </c>
      <c r="I42" t="str">
        <f t="shared" si="1"/>
        <v>February</v>
      </c>
      <c r="J42" s="15">
        <f>Table13[[#This Row],[Sales Amount]]/Table13[[#This Row],[Quantity Sold]]</f>
        <v>9.5294117647058822</v>
      </c>
    </row>
    <row r="43" spans="1:10">
      <c r="A43" s="1">
        <v>45333</v>
      </c>
      <c r="B43" t="s">
        <v>57</v>
      </c>
      <c r="C43" t="s">
        <v>63</v>
      </c>
      <c r="D43" t="str">
        <f>VLOOKUP(Table13[[#This Row],[Region]],K$4:L$7,2,0)</f>
        <v>California</v>
      </c>
      <c r="E43" t="s">
        <v>7</v>
      </c>
      <c r="F43" s="3">
        <v>238</v>
      </c>
      <c r="G43">
        <v>17</v>
      </c>
      <c r="H43" s="3">
        <f>Table13[[#This Row],[Sales Amount]]*Table13[[#This Row],[Quantity Sold]]</f>
        <v>4046</v>
      </c>
      <c r="I43" t="str">
        <f t="shared" si="1"/>
        <v>February</v>
      </c>
      <c r="J43" s="15">
        <f>Table13[[#This Row],[Sales Amount]]/Table13[[#This Row],[Quantity Sold]]</f>
        <v>14</v>
      </c>
    </row>
    <row r="44" spans="1:10">
      <c r="A44" s="1">
        <v>45334</v>
      </c>
      <c r="B44" t="s">
        <v>54</v>
      </c>
      <c r="C44" t="s">
        <v>63</v>
      </c>
      <c r="D44" t="str">
        <f>VLOOKUP(Table13[[#This Row],[Region]],K$4:L$7,2,0)</f>
        <v>California</v>
      </c>
      <c r="E44" t="s">
        <v>10</v>
      </c>
      <c r="F44" s="3">
        <v>598</v>
      </c>
      <c r="G44">
        <v>17</v>
      </c>
      <c r="H44" s="3">
        <f>Table13[[#This Row],[Sales Amount]]*Table13[[#This Row],[Quantity Sold]]</f>
        <v>10166</v>
      </c>
      <c r="I44" t="str">
        <f t="shared" si="1"/>
        <v>February</v>
      </c>
      <c r="J44" s="15">
        <f>Table13[[#This Row],[Sales Amount]]/Table13[[#This Row],[Quantity Sold]]</f>
        <v>35.176470588235297</v>
      </c>
    </row>
    <row r="45" spans="1:10">
      <c r="A45" s="1">
        <v>45335</v>
      </c>
      <c r="B45" t="s">
        <v>52</v>
      </c>
      <c r="C45" t="s">
        <v>56</v>
      </c>
      <c r="D45" t="str">
        <f>VLOOKUP(Table13[[#This Row],[Region]],K$4:L$7,2,0)</f>
        <v>Washington</v>
      </c>
      <c r="E45" t="s">
        <v>8</v>
      </c>
      <c r="F45" s="3">
        <v>692</v>
      </c>
      <c r="G45">
        <v>2</v>
      </c>
      <c r="H45" s="3">
        <f>Table13[[#This Row],[Sales Amount]]*Table13[[#This Row],[Quantity Sold]]</f>
        <v>1384</v>
      </c>
      <c r="I45" t="str">
        <f t="shared" si="1"/>
        <v>February</v>
      </c>
      <c r="J45" s="15">
        <f>Table13[[#This Row],[Sales Amount]]/Table13[[#This Row],[Quantity Sold]]</f>
        <v>346</v>
      </c>
    </row>
    <row r="46" spans="1:10">
      <c r="A46" s="1">
        <v>45336</v>
      </c>
      <c r="B46" t="s">
        <v>54</v>
      </c>
      <c r="C46" t="s">
        <v>55</v>
      </c>
      <c r="D46" t="str">
        <f>VLOOKUP(Table13[[#This Row],[Region]],K$4:L$7,2,0)</f>
        <v>Oregon</v>
      </c>
      <c r="E46" t="s">
        <v>8</v>
      </c>
      <c r="F46" s="3">
        <v>491</v>
      </c>
      <c r="G46">
        <v>2</v>
      </c>
      <c r="H46" s="3">
        <f>Table13[[#This Row],[Sales Amount]]*Table13[[#This Row],[Quantity Sold]]</f>
        <v>982</v>
      </c>
      <c r="I46" t="str">
        <f t="shared" si="1"/>
        <v>February</v>
      </c>
      <c r="J46" s="15">
        <f>Table13[[#This Row],[Sales Amount]]/Table13[[#This Row],[Quantity Sold]]</f>
        <v>245.5</v>
      </c>
    </row>
    <row r="47" spans="1:10">
      <c r="A47" s="1">
        <v>45337</v>
      </c>
      <c r="B47" t="s">
        <v>53</v>
      </c>
      <c r="C47" t="s">
        <v>63</v>
      </c>
      <c r="D47" t="str">
        <f>VLOOKUP(Table13[[#This Row],[Region]],K$4:L$7,2,0)</f>
        <v>California</v>
      </c>
      <c r="E47" t="s">
        <v>8</v>
      </c>
      <c r="F47" s="3">
        <v>774</v>
      </c>
      <c r="G47">
        <v>5</v>
      </c>
      <c r="H47" s="3">
        <f>Table13[[#This Row],[Sales Amount]]*Table13[[#This Row],[Quantity Sold]]</f>
        <v>3870</v>
      </c>
      <c r="I47" t="str">
        <f t="shared" si="1"/>
        <v>February</v>
      </c>
      <c r="J47" s="15">
        <f>Table13[[#This Row],[Sales Amount]]/Table13[[#This Row],[Quantity Sold]]</f>
        <v>154.80000000000001</v>
      </c>
    </row>
    <row r="48" spans="1:10">
      <c r="A48" s="1">
        <v>45338</v>
      </c>
      <c r="B48" t="s">
        <v>53</v>
      </c>
      <c r="C48" t="s">
        <v>55</v>
      </c>
      <c r="D48" t="str">
        <f>VLOOKUP(Table13[[#This Row],[Region]],K$4:L$7,2,0)</f>
        <v>Oregon</v>
      </c>
      <c r="E48" t="s">
        <v>8</v>
      </c>
      <c r="F48" s="3">
        <v>518</v>
      </c>
      <c r="G48">
        <v>1</v>
      </c>
      <c r="H48" s="3">
        <f>Table13[[#This Row],[Sales Amount]]*Table13[[#This Row],[Quantity Sold]]</f>
        <v>518</v>
      </c>
      <c r="I48" t="str">
        <f t="shared" si="1"/>
        <v>February</v>
      </c>
      <c r="J48" s="15">
        <f>Table13[[#This Row],[Sales Amount]]/Table13[[#This Row],[Quantity Sold]]</f>
        <v>518</v>
      </c>
    </row>
    <row r="49" spans="1:10">
      <c r="A49" s="1">
        <v>45339</v>
      </c>
      <c r="B49" t="s">
        <v>52</v>
      </c>
      <c r="C49" t="s">
        <v>55</v>
      </c>
      <c r="D49" t="str">
        <f>VLOOKUP(Table13[[#This Row],[Region]],K$4:L$7,2,0)</f>
        <v>Oregon</v>
      </c>
      <c r="E49" t="s">
        <v>7</v>
      </c>
      <c r="F49" s="3">
        <v>388</v>
      </c>
      <c r="G49">
        <v>1</v>
      </c>
      <c r="H49" s="3">
        <f>Table13[[#This Row],[Sales Amount]]*Table13[[#This Row],[Quantity Sold]]</f>
        <v>388</v>
      </c>
      <c r="I49" t="str">
        <f t="shared" si="1"/>
        <v>February</v>
      </c>
      <c r="J49" s="15">
        <f>Table13[[#This Row],[Sales Amount]]/Table13[[#This Row],[Quantity Sold]]</f>
        <v>388</v>
      </c>
    </row>
    <row r="50" spans="1:10">
      <c r="A50" s="1">
        <v>45340</v>
      </c>
      <c r="B50" t="s">
        <v>52</v>
      </c>
      <c r="C50" t="s">
        <v>64</v>
      </c>
      <c r="D50" t="str">
        <f>VLOOKUP(Table13[[#This Row],[Region]],K$4:L$7,2,0)</f>
        <v>California</v>
      </c>
      <c r="E50" t="s">
        <v>10</v>
      </c>
      <c r="F50" s="3">
        <v>478</v>
      </c>
      <c r="G50">
        <v>19</v>
      </c>
      <c r="H50" s="3">
        <f>Table13[[#This Row],[Sales Amount]]*Table13[[#This Row],[Quantity Sold]]</f>
        <v>9082</v>
      </c>
      <c r="I50" t="str">
        <f t="shared" si="1"/>
        <v>February</v>
      </c>
      <c r="J50" s="15">
        <f>Table13[[#This Row],[Sales Amount]]/Table13[[#This Row],[Quantity Sold]]</f>
        <v>25.157894736842106</v>
      </c>
    </row>
    <row r="51" spans="1:10">
      <c r="A51" s="1">
        <v>45341</v>
      </c>
      <c r="B51" t="s">
        <v>57</v>
      </c>
      <c r="C51" t="s">
        <v>56</v>
      </c>
      <c r="D51" t="str">
        <f>VLOOKUP(Table13[[#This Row],[Region]],K$4:L$7,2,0)</f>
        <v>Washington</v>
      </c>
      <c r="E51" t="s">
        <v>10</v>
      </c>
      <c r="F51" s="3">
        <v>872</v>
      </c>
      <c r="G51">
        <v>2</v>
      </c>
      <c r="H51" s="3">
        <f>Table13[[#This Row],[Sales Amount]]*Table13[[#This Row],[Quantity Sold]]</f>
        <v>1744</v>
      </c>
      <c r="I51" t="str">
        <f t="shared" si="1"/>
        <v>February</v>
      </c>
      <c r="J51" s="15">
        <f>Table13[[#This Row],[Sales Amount]]/Table13[[#This Row],[Quantity Sold]]</f>
        <v>436</v>
      </c>
    </row>
    <row r="52" spans="1:10">
      <c r="A52" s="1">
        <v>45342</v>
      </c>
      <c r="B52" t="s">
        <v>57</v>
      </c>
      <c r="C52" t="s">
        <v>63</v>
      </c>
      <c r="D52" t="str">
        <f>VLOOKUP(Table13[[#This Row],[Region]],K$4:L$7,2,0)</f>
        <v>California</v>
      </c>
      <c r="E52" t="s">
        <v>7</v>
      </c>
      <c r="F52" s="3">
        <v>589</v>
      </c>
      <c r="G52">
        <v>12</v>
      </c>
      <c r="H52" s="3">
        <f>Table13[[#This Row],[Sales Amount]]*Table13[[#This Row],[Quantity Sold]]</f>
        <v>7068</v>
      </c>
      <c r="I52" t="str">
        <f t="shared" si="1"/>
        <v>February</v>
      </c>
      <c r="J52" s="15">
        <f>Table13[[#This Row],[Sales Amount]]/Table13[[#This Row],[Quantity Sold]]</f>
        <v>49.083333333333336</v>
      </c>
    </row>
    <row r="53" spans="1:10">
      <c r="A53" s="1">
        <v>45343</v>
      </c>
      <c r="B53" t="s">
        <v>54</v>
      </c>
      <c r="C53" t="s">
        <v>64</v>
      </c>
      <c r="D53" t="str">
        <f>VLOOKUP(Table13[[#This Row],[Region]],K$4:L$7,2,0)</f>
        <v>California</v>
      </c>
      <c r="E53" t="s">
        <v>10</v>
      </c>
      <c r="F53" s="3">
        <v>330</v>
      </c>
      <c r="G53">
        <v>6</v>
      </c>
      <c r="H53" s="3">
        <f>Table13[[#This Row],[Sales Amount]]*Table13[[#This Row],[Quantity Sold]]</f>
        <v>1980</v>
      </c>
      <c r="I53" t="str">
        <f t="shared" si="1"/>
        <v>February</v>
      </c>
      <c r="J53" s="15">
        <f>Table13[[#This Row],[Sales Amount]]/Table13[[#This Row],[Quantity Sold]]</f>
        <v>55</v>
      </c>
    </row>
    <row r="54" spans="1:10">
      <c r="A54" s="1">
        <v>45344</v>
      </c>
      <c r="B54" t="s">
        <v>52</v>
      </c>
      <c r="C54" t="s">
        <v>64</v>
      </c>
      <c r="D54" t="str">
        <f>VLOOKUP(Table13[[#This Row],[Region]],K$4:L$7,2,0)</f>
        <v>California</v>
      </c>
      <c r="E54" t="s">
        <v>7</v>
      </c>
      <c r="F54" s="3">
        <v>140</v>
      </c>
      <c r="G54">
        <v>4</v>
      </c>
      <c r="H54" s="3">
        <f>Table13[[#This Row],[Sales Amount]]*Table13[[#This Row],[Quantity Sold]]</f>
        <v>560</v>
      </c>
      <c r="I54" t="str">
        <f t="shared" si="1"/>
        <v>February</v>
      </c>
      <c r="J54" s="15">
        <f>Table13[[#This Row],[Sales Amount]]/Table13[[#This Row],[Quantity Sold]]</f>
        <v>35</v>
      </c>
    </row>
    <row r="55" spans="1:10">
      <c r="A55" s="1">
        <v>45345</v>
      </c>
      <c r="B55" t="s">
        <v>53</v>
      </c>
      <c r="C55" t="s">
        <v>63</v>
      </c>
      <c r="D55" t="str">
        <f>VLOOKUP(Table13[[#This Row],[Region]],K$4:L$7,2,0)</f>
        <v>California</v>
      </c>
      <c r="E55" t="s">
        <v>8</v>
      </c>
      <c r="F55" s="3">
        <v>127</v>
      </c>
      <c r="G55">
        <v>11</v>
      </c>
      <c r="H55" s="3">
        <f>Table13[[#This Row],[Sales Amount]]*Table13[[#This Row],[Quantity Sold]]</f>
        <v>1397</v>
      </c>
      <c r="I55" t="str">
        <f t="shared" si="1"/>
        <v>February</v>
      </c>
      <c r="J55" s="15">
        <f>Table13[[#This Row],[Sales Amount]]/Table13[[#This Row],[Quantity Sold]]</f>
        <v>11.545454545454545</v>
      </c>
    </row>
    <row r="56" spans="1:10">
      <c r="A56" s="1">
        <v>45346</v>
      </c>
      <c r="B56" t="s">
        <v>57</v>
      </c>
      <c r="C56" t="s">
        <v>55</v>
      </c>
      <c r="D56" t="str">
        <f>VLOOKUP(Table13[[#This Row],[Region]],K$4:L$7,2,0)</f>
        <v>Oregon</v>
      </c>
      <c r="E56" t="s">
        <v>7</v>
      </c>
      <c r="F56" s="3">
        <v>234</v>
      </c>
      <c r="G56">
        <v>17</v>
      </c>
      <c r="H56" s="3">
        <f>Table13[[#This Row],[Sales Amount]]*Table13[[#This Row],[Quantity Sold]]</f>
        <v>3978</v>
      </c>
      <c r="I56" t="str">
        <f t="shared" si="1"/>
        <v>February</v>
      </c>
      <c r="J56" s="15">
        <f>Table13[[#This Row],[Sales Amount]]/Table13[[#This Row],[Quantity Sold]]</f>
        <v>13.764705882352942</v>
      </c>
    </row>
    <row r="57" spans="1:10">
      <c r="A57" s="1">
        <v>45347</v>
      </c>
      <c r="B57" t="s">
        <v>57</v>
      </c>
      <c r="C57" t="s">
        <v>64</v>
      </c>
      <c r="D57" t="str">
        <f>VLOOKUP(Table13[[#This Row],[Region]],K$4:L$7,2,0)</f>
        <v>California</v>
      </c>
      <c r="E57" t="s">
        <v>8</v>
      </c>
      <c r="F57" s="3">
        <v>300</v>
      </c>
      <c r="G57">
        <v>6</v>
      </c>
      <c r="H57" s="3">
        <f>Table13[[#This Row],[Sales Amount]]*Table13[[#This Row],[Quantity Sold]]</f>
        <v>1800</v>
      </c>
      <c r="I57" t="str">
        <f t="shared" si="1"/>
        <v>February</v>
      </c>
      <c r="J57" s="15">
        <f>Table13[[#This Row],[Sales Amount]]/Table13[[#This Row],[Quantity Sold]]</f>
        <v>50</v>
      </c>
    </row>
    <row r="58" spans="1:10">
      <c r="A58" s="1">
        <v>45348</v>
      </c>
      <c r="B58" t="s">
        <v>53</v>
      </c>
      <c r="C58" t="s">
        <v>55</v>
      </c>
      <c r="D58" t="str">
        <f>VLOOKUP(Table13[[#This Row],[Region]],K$4:L$7,2,0)</f>
        <v>Oregon</v>
      </c>
      <c r="E58" t="s">
        <v>8</v>
      </c>
      <c r="F58" s="3">
        <v>939</v>
      </c>
      <c r="G58">
        <v>5</v>
      </c>
      <c r="H58" s="3">
        <f>Table13[[#This Row],[Sales Amount]]*Table13[[#This Row],[Quantity Sold]]</f>
        <v>4695</v>
      </c>
      <c r="I58" t="str">
        <f t="shared" si="1"/>
        <v>February</v>
      </c>
      <c r="J58" s="15">
        <f>Table13[[#This Row],[Sales Amount]]/Table13[[#This Row],[Quantity Sold]]</f>
        <v>187.8</v>
      </c>
    </row>
    <row r="59" spans="1:10">
      <c r="A59" s="1">
        <v>45349</v>
      </c>
      <c r="B59" t="s">
        <v>57</v>
      </c>
      <c r="C59" t="s">
        <v>56</v>
      </c>
      <c r="D59" t="str">
        <f>VLOOKUP(Table13[[#This Row],[Region]],K$4:L$7,2,0)</f>
        <v>Washington</v>
      </c>
      <c r="E59" t="s">
        <v>9</v>
      </c>
      <c r="F59" s="3">
        <v>879</v>
      </c>
      <c r="G59">
        <v>2</v>
      </c>
      <c r="H59" s="3">
        <f>Table13[[#This Row],[Sales Amount]]*Table13[[#This Row],[Quantity Sold]]</f>
        <v>1758</v>
      </c>
      <c r="I59" t="str">
        <f t="shared" si="1"/>
        <v>February</v>
      </c>
      <c r="J59" s="15">
        <f>Table13[[#This Row],[Sales Amount]]/Table13[[#This Row],[Quantity Sold]]</f>
        <v>439.5</v>
      </c>
    </row>
    <row r="60" spans="1:10">
      <c r="A60" s="1">
        <v>45350</v>
      </c>
      <c r="B60" t="s">
        <v>54</v>
      </c>
      <c r="C60" t="s">
        <v>55</v>
      </c>
      <c r="D60" t="str">
        <f>VLOOKUP(Table13[[#This Row],[Region]],K$4:L$7,2,0)</f>
        <v>Oregon</v>
      </c>
      <c r="E60" t="s">
        <v>7</v>
      </c>
      <c r="F60" s="3">
        <v>132</v>
      </c>
      <c r="G60">
        <v>6</v>
      </c>
      <c r="H60" s="3">
        <f>Table13[[#This Row],[Sales Amount]]*Table13[[#This Row],[Quantity Sold]]</f>
        <v>792</v>
      </c>
      <c r="I60" t="str">
        <f t="shared" si="1"/>
        <v>February</v>
      </c>
      <c r="J60" s="15">
        <f>Table13[[#This Row],[Sales Amount]]/Table13[[#This Row],[Quantity Sold]]</f>
        <v>22</v>
      </c>
    </row>
    <row r="61" spans="1:10">
      <c r="A61" s="1">
        <v>45351</v>
      </c>
      <c r="B61" t="s">
        <v>52</v>
      </c>
      <c r="C61" t="s">
        <v>56</v>
      </c>
      <c r="D61" t="str">
        <f>VLOOKUP(Table13[[#This Row],[Region]],K$4:L$7,2,0)</f>
        <v>Washington</v>
      </c>
      <c r="E61" t="s">
        <v>9</v>
      </c>
      <c r="F61" s="3">
        <v>147</v>
      </c>
      <c r="G61">
        <v>11</v>
      </c>
      <c r="H61" s="3">
        <f>Table13[[#This Row],[Sales Amount]]*Table13[[#This Row],[Quantity Sold]]</f>
        <v>1617</v>
      </c>
      <c r="I61" t="str">
        <f t="shared" si="1"/>
        <v>February</v>
      </c>
      <c r="J61" s="15">
        <f>Table13[[#This Row],[Sales Amount]]/Table13[[#This Row],[Quantity Sold]]</f>
        <v>13.363636363636363</v>
      </c>
    </row>
    <row r="62" spans="1:10">
      <c r="A62" s="1">
        <v>45352</v>
      </c>
      <c r="B62" t="s">
        <v>53</v>
      </c>
      <c r="C62" t="s">
        <v>55</v>
      </c>
      <c r="D62" t="str">
        <f>VLOOKUP(Table13[[#This Row],[Region]],K$4:L$7,2,0)</f>
        <v>Oregon</v>
      </c>
      <c r="E62" t="s">
        <v>7</v>
      </c>
      <c r="F62" s="3">
        <v>602</v>
      </c>
      <c r="G62">
        <v>16</v>
      </c>
      <c r="H62" s="3">
        <f>Table13[[#This Row],[Sales Amount]]*Table13[[#This Row],[Quantity Sold]]</f>
        <v>9632</v>
      </c>
      <c r="I62" t="str">
        <f t="shared" si="1"/>
        <v>March</v>
      </c>
      <c r="J62" s="15">
        <f>Table13[[#This Row],[Sales Amount]]/Table13[[#This Row],[Quantity Sold]]</f>
        <v>37.625</v>
      </c>
    </row>
    <row r="63" spans="1:10">
      <c r="A63" s="1">
        <v>45353</v>
      </c>
      <c r="B63" t="s">
        <v>52</v>
      </c>
      <c r="C63" t="s">
        <v>64</v>
      </c>
      <c r="D63" t="str">
        <f>VLOOKUP(Table13[[#This Row],[Region]],K$4:L$7,2,0)</f>
        <v>California</v>
      </c>
      <c r="E63" t="s">
        <v>7</v>
      </c>
      <c r="F63" s="3">
        <v>506</v>
      </c>
      <c r="G63">
        <v>16</v>
      </c>
      <c r="H63" s="3">
        <f>Table13[[#This Row],[Sales Amount]]*Table13[[#This Row],[Quantity Sold]]</f>
        <v>8096</v>
      </c>
      <c r="I63" t="str">
        <f t="shared" si="1"/>
        <v>March</v>
      </c>
      <c r="J63" s="15">
        <f>Table13[[#This Row],[Sales Amount]]/Table13[[#This Row],[Quantity Sold]]</f>
        <v>31.625</v>
      </c>
    </row>
    <row r="64" spans="1:10">
      <c r="A64" s="1">
        <v>45354</v>
      </c>
      <c r="B64" t="s">
        <v>57</v>
      </c>
      <c r="C64" t="s">
        <v>64</v>
      </c>
      <c r="D64" t="str">
        <f>VLOOKUP(Table13[[#This Row],[Region]],K$4:L$7,2,0)</f>
        <v>California</v>
      </c>
      <c r="E64" t="s">
        <v>9</v>
      </c>
      <c r="F64" s="3">
        <v>673</v>
      </c>
      <c r="G64">
        <v>1</v>
      </c>
      <c r="H64" s="3">
        <f>Table13[[#This Row],[Sales Amount]]*Table13[[#This Row],[Quantity Sold]]</f>
        <v>673</v>
      </c>
      <c r="I64" t="str">
        <f t="shared" si="1"/>
        <v>March</v>
      </c>
      <c r="J64" s="15">
        <f>Table13[[#This Row],[Sales Amount]]/Table13[[#This Row],[Quantity Sold]]</f>
        <v>673</v>
      </c>
    </row>
    <row r="65" spans="1:10">
      <c r="A65" s="1">
        <v>45355</v>
      </c>
      <c r="B65" t="s">
        <v>57</v>
      </c>
      <c r="C65" t="s">
        <v>56</v>
      </c>
      <c r="D65" t="str">
        <f>VLOOKUP(Table13[[#This Row],[Region]],K$4:L$7,2,0)</f>
        <v>Washington</v>
      </c>
      <c r="E65" t="s">
        <v>9</v>
      </c>
      <c r="F65" s="3">
        <v>827</v>
      </c>
      <c r="G65">
        <v>9</v>
      </c>
      <c r="H65" s="3">
        <f>Table13[[#This Row],[Sales Amount]]*Table13[[#This Row],[Quantity Sold]]</f>
        <v>7443</v>
      </c>
      <c r="I65" t="str">
        <f t="shared" si="1"/>
        <v>March</v>
      </c>
      <c r="J65" s="15">
        <f>Table13[[#This Row],[Sales Amount]]/Table13[[#This Row],[Quantity Sold]]</f>
        <v>91.888888888888886</v>
      </c>
    </row>
    <row r="66" spans="1:10">
      <c r="A66" s="1">
        <v>45356</v>
      </c>
      <c r="B66" t="s">
        <v>53</v>
      </c>
      <c r="C66" t="s">
        <v>63</v>
      </c>
      <c r="D66" t="str">
        <f>VLOOKUP(Table13[[#This Row],[Region]],K$4:L$7,2,0)</f>
        <v>California</v>
      </c>
      <c r="E66" t="s">
        <v>7</v>
      </c>
      <c r="F66" s="3">
        <v>904</v>
      </c>
      <c r="G66">
        <v>6</v>
      </c>
      <c r="H66" s="3">
        <f>Table13[[#This Row],[Sales Amount]]*Table13[[#This Row],[Quantity Sold]]</f>
        <v>5424</v>
      </c>
      <c r="I66" t="str">
        <f t="shared" ref="I66:I101" si="2">TEXT(A:A,"mmmm")</f>
        <v>March</v>
      </c>
      <c r="J66" s="15">
        <f>Table13[[#This Row],[Sales Amount]]/Table13[[#This Row],[Quantity Sold]]</f>
        <v>150.66666666666666</v>
      </c>
    </row>
    <row r="67" spans="1:10">
      <c r="A67" s="1">
        <v>45357</v>
      </c>
      <c r="B67" t="s">
        <v>54</v>
      </c>
      <c r="C67" t="s">
        <v>56</v>
      </c>
      <c r="D67" t="str">
        <f>VLOOKUP(Table13[[#This Row],[Region]],K$4:L$7,2,0)</f>
        <v>Washington</v>
      </c>
      <c r="E67" t="s">
        <v>10</v>
      </c>
      <c r="F67" s="3">
        <v>198</v>
      </c>
      <c r="G67">
        <v>16</v>
      </c>
      <c r="H67" s="3">
        <f>Table13[[#This Row],[Sales Amount]]*Table13[[#This Row],[Quantity Sold]]</f>
        <v>3168</v>
      </c>
      <c r="I67" t="str">
        <f t="shared" si="2"/>
        <v>March</v>
      </c>
      <c r="J67" s="15">
        <f>Table13[[#This Row],[Sales Amount]]/Table13[[#This Row],[Quantity Sold]]</f>
        <v>12.375</v>
      </c>
    </row>
    <row r="68" spans="1:10">
      <c r="A68" s="1">
        <v>45358</v>
      </c>
      <c r="B68" t="s">
        <v>58</v>
      </c>
      <c r="C68" t="s">
        <v>56</v>
      </c>
      <c r="D68" t="str">
        <f>VLOOKUP(Table13[[#This Row],[Region]],K$4:L$7,2,0)</f>
        <v>Washington</v>
      </c>
      <c r="E68" t="s">
        <v>8</v>
      </c>
      <c r="F68" s="3">
        <v>783</v>
      </c>
      <c r="G68">
        <v>3</v>
      </c>
      <c r="H68" s="3">
        <f>Table13[[#This Row],[Sales Amount]]*Table13[[#This Row],[Quantity Sold]]</f>
        <v>2349</v>
      </c>
      <c r="I68" t="str">
        <f t="shared" si="2"/>
        <v>March</v>
      </c>
      <c r="J68" s="15">
        <f>Table13[[#This Row],[Sales Amount]]/Table13[[#This Row],[Quantity Sold]]</f>
        <v>261</v>
      </c>
    </row>
    <row r="69" spans="1:10">
      <c r="A69" s="1">
        <v>45359</v>
      </c>
      <c r="B69" t="s">
        <v>53</v>
      </c>
      <c r="C69" t="s">
        <v>55</v>
      </c>
      <c r="D69" t="str">
        <f>VLOOKUP(Table13[[#This Row],[Region]],K$4:L$7,2,0)</f>
        <v>Oregon</v>
      </c>
      <c r="E69" t="s">
        <v>9</v>
      </c>
      <c r="F69" s="3">
        <v>971</v>
      </c>
      <c r="G69">
        <v>4</v>
      </c>
      <c r="H69" s="3">
        <f>Table13[[#This Row],[Sales Amount]]*Table13[[#This Row],[Quantity Sold]]</f>
        <v>3884</v>
      </c>
      <c r="I69" t="str">
        <f t="shared" si="2"/>
        <v>March</v>
      </c>
      <c r="J69" s="15">
        <f>Table13[[#This Row],[Sales Amount]]/Table13[[#This Row],[Quantity Sold]]</f>
        <v>242.75</v>
      </c>
    </row>
    <row r="70" spans="1:10">
      <c r="A70" s="1">
        <v>45360</v>
      </c>
      <c r="B70" t="s">
        <v>58</v>
      </c>
      <c r="C70" t="s">
        <v>55</v>
      </c>
      <c r="D70" t="str">
        <f>VLOOKUP(Table13[[#This Row],[Region]],K$4:L$7,2,0)</f>
        <v>Oregon</v>
      </c>
      <c r="E70" t="s">
        <v>8</v>
      </c>
      <c r="F70" s="3">
        <v>825</v>
      </c>
      <c r="G70">
        <v>19</v>
      </c>
      <c r="H70" s="3">
        <f>Table13[[#This Row],[Sales Amount]]*Table13[[#This Row],[Quantity Sold]]</f>
        <v>15675</v>
      </c>
      <c r="I70" t="str">
        <f t="shared" si="2"/>
        <v>March</v>
      </c>
      <c r="J70" s="15">
        <f>Table13[[#This Row],[Sales Amount]]/Table13[[#This Row],[Quantity Sold]]</f>
        <v>43.421052631578945</v>
      </c>
    </row>
    <row r="71" spans="1:10">
      <c r="A71" s="1">
        <v>45361</v>
      </c>
      <c r="B71" t="s">
        <v>58</v>
      </c>
      <c r="C71" t="s">
        <v>56</v>
      </c>
      <c r="D71" t="str">
        <f>VLOOKUP(Table13[[#This Row],[Region]],K$4:L$7,2,0)</f>
        <v>Washington</v>
      </c>
      <c r="E71" t="s">
        <v>10</v>
      </c>
      <c r="F71" s="3">
        <v>646</v>
      </c>
      <c r="G71">
        <v>3</v>
      </c>
      <c r="H71" s="3">
        <f>Table13[[#This Row],[Sales Amount]]*Table13[[#This Row],[Quantity Sold]]</f>
        <v>1938</v>
      </c>
      <c r="I71" t="str">
        <f t="shared" si="2"/>
        <v>March</v>
      </c>
      <c r="J71" s="15">
        <f>Table13[[#This Row],[Sales Amount]]/Table13[[#This Row],[Quantity Sold]]</f>
        <v>215.33333333333334</v>
      </c>
    </row>
    <row r="72" spans="1:10">
      <c r="A72" s="1">
        <v>45362</v>
      </c>
      <c r="B72" t="s">
        <v>54</v>
      </c>
      <c r="C72" t="s">
        <v>64</v>
      </c>
      <c r="D72" t="str">
        <f>VLOOKUP(Table13[[#This Row],[Region]],K$4:L$7,2,0)</f>
        <v>California</v>
      </c>
      <c r="E72" t="s">
        <v>10</v>
      </c>
      <c r="F72" s="3">
        <v>838</v>
      </c>
      <c r="G72">
        <v>19</v>
      </c>
      <c r="H72" s="3">
        <f>Table13[[#This Row],[Sales Amount]]*Table13[[#This Row],[Quantity Sold]]</f>
        <v>15922</v>
      </c>
      <c r="I72" t="str">
        <f t="shared" si="2"/>
        <v>March</v>
      </c>
      <c r="J72" s="15">
        <f>Table13[[#This Row],[Sales Amount]]/Table13[[#This Row],[Quantity Sold]]</f>
        <v>44.10526315789474</v>
      </c>
    </row>
    <row r="73" spans="1:10">
      <c r="A73" s="1">
        <v>45363</v>
      </c>
      <c r="B73" t="s">
        <v>58</v>
      </c>
      <c r="C73" t="s">
        <v>55</v>
      </c>
      <c r="D73" t="str">
        <f>VLOOKUP(Table13[[#This Row],[Region]],K$4:L$7,2,0)</f>
        <v>Oregon</v>
      </c>
      <c r="E73" t="s">
        <v>10</v>
      </c>
      <c r="F73" s="3">
        <v>712</v>
      </c>
      <c r="G73">
        <v>7</v>
      </c>
      <c r="H73" s="3">
        <f>Table13[[#This Row],[Sales Amount]]*Table13[[#This Row],[Quantity Sold]]</f>
        <v>4984</v>
      </c>
      <c r="I73" t="str">
        <f t="shared" si="2"/>
        <v>March</v>
      </c>
      <c r="J73" s="15">
        <f>Table13[[#This Row],[Sales Amount]]/Table13[[#This Row],[Quantity Sold]]</f>
        <v>101.71428571428571</v>
      </c>
    </row>
    <row r="74" spans="1:10">
      <c r="A74" s="1">
        <v>45364</v>
      </c>
      <c r="B74" t="s">
        <v>58</v>
      </c>
      <c r="C74" t="s">
        <v>63</v>
      </c>
      <c r="D74" t="str">
        <f>VLOOKUP(Table13[[#This Row],[Region]],K$4:L$7,2,0)</f>
        <v>California</v>
      </c>
      <c r="E74" t="s">
        <v>9</v>
      </c>
      <c r="F74" s="3">
        <v>561</v>
      </c>
      <c r="G74">
        <v>9</v>
      </c>
      <c r="H74" s="3">
        <f>Table13[[#This Row],[Sales Amount]]*Table13[[#This Row],[Quantity Sold]]</f>
        <v>5049</v>
      </c>
      <c r="I74" t="str">
        <f t="shared" si="2"/>
        <v>March</v>
      </c>
      <c r="J74" s="15">
        <f>Table13[[#This Row],[Sales Amount]]/Table13[[#This Row],[Quantity Sold]]</f>
        <v>62.333333333333336</v>
      </c>
    </row>
    <row r="75" spans="1:10">
      <c r="A75" s="1">
        <v>45365</v>
      </c>
      <c r="B75" t="s">
        <v>54</v>
      </c>
      <c r="C75" t="s">
        <v>55</v>
      </c>
      <c r="D75" t="str">
        <f>VLOOKUP(Table13[[#This Row],[Region]],K$4:L$7,2,0)</f>
        <v>Oregon</v>
      </c>
      <c r="E75" t="s">
        <v>10</v>
      </c>
      <c r="F75" s="3">
        <v>742</v>
      </c>
      <c r="G75">
        <v>1</v>
      </c>
      <c r="H75" s="3">
        <f>Table13[[#This Row],[Sales Amount]]*Table13[[#This Row],[Quantity Sold]]</f>
        <v>742</v>
      </c>
      <c r="I75" t="str">
        <f t="shared" si="2"/>
        <v>March</v>
      </c>
      <c r="J75" s="15">
        <f>Table13[[#This Row],[Sales Amount]]/Table13[[#This Row],[Quantity Sold]]</f>
        <v>742</v>
      </c>
    </row>
    <row r="76" spans="1:10">
      <c r="A76" s="1">
        <v>45366</v>
      </c>
      <c r="B76" t="s">
        <v>58</v>
      </c>
      <c r="C76" t="s">
        <v>55</v>
      </c>
      <c r="D76" t="str">
        <f>VLOOKUP(Table13[[#This Row],[Region]],K$4:L$7,2,0)</f>
        <v>Oregon</v>
      </c>
      <c r="E76" t="s">
        <v>9</v>
      </c>
      <c r="F76" s="3">
        <v>868</v>
      </c>
      <c r="G76">
        <v>8</v>
      </c>
      <c r="H76" s="3">
        <f>Table13[[#This Row],[Sales Amount]]*Table13[[#This Row],[Quantity Sold]]</f>
        <v>6944</v>
      </c>
      <c r="I76" t="str">
        <f t="shared" si="2"/>
        <v>March</v>
      </c>
      <c r="J76" s="15">
        <f>Table13[[#This Row],[Sales Amount]]/Table13[[#This Row],[Quantity Sold]]</f>
        <v>108.5</v>
      </c>
    </row>
    <row r="77" spans="1:10">
      <c r="A77" s="1">
        <v>45367</v>
      </c>
      <c r="B77" t="s">
        <v>58</v>
      </c>
      <c r="C77" t="s">
        <v>63</v>
      </c>
      <c r="D77" t="str">
        <f>VLOOKUP(Table13[[#This Row],[Region]],K$4:L$7,2,0)</f>
        <v>California</v>
      </c>
      <c r="E77" t="s">
        <v>10</v>
      </c>
      <c r="F77" s="3">
        <v>104</v>
      </c>
      <c r="G77">
        <v>7</v>
      </c>
      <c r="H77" s="3">
        <f>Table13[[#This Row],[Sales Amount]]*Table13[[#This Row],[Quantity Sold]]</f>
        <v>728</v>
      </c>
      <c r="I77" t="str">
        <f t="shared" si="2"/>
        <v>March</v>
      </c>
      <c r="J77" s="15">
        <f>Table13[[#This Row],[Sales Amount]]/Table13[[#This Row],[Quantity Sold]]</f>
        <v>14.857142857142858</v>
      </c>
    </row>
    <row r="78" spans="1:10">
      <c r="A78" s="1">
        <v>45368</v>
      </c>
      <c r="B78" t="s">
        <v>58</v>
      </c>
      <c r="C78" t="s">
        <v>56</v>
      </c>
      <c r="D78" t="str">
        <f>VLOOKUP(Table13[[#This Row],[Region]],K$4:L$7,2,0)</f>
        <v>Washington</v>
      </c>
      <c r="E78" t="s">
        <v>8</v>
      </c>
      <c r="F78" s="3">
        <v>317</v>
      </c>
      <c r="G78">
        <v>18</v>
      </c>
      <c r="H78" s="3">
        <f>Table13[[#This Row],[Sales Amount]]*Table13[[#This Row],[Quantity Sold]]</f>
        <v>5706</v>
      </c>
      <c r="I78" t="str">
        <f t="shared" si="2"/>
        <v>March</v>
      </c>
      <c r="J78" s="15">
        <f>Table13[[#This Row],[Sales Amount]]/Table13[[#This Row],[Quantity Sold]]</f>
        <v>17.611111111111111</v>
      </c>
    </row>
    <row r="79" spans="1:10">
      <c r="A79" s="1">
        <v>45369</v>
      </c>
      <c r="B79" t="s">
        <v>53</v>
      </c>
      <c r="C79" t="s">
        <v>63</v>
      </c>
      <c r="D79" t="str">
        <f>VLOOKUP(Table13[[#This Row],[Region]],K$4:L$7,2,0)</f>
        <v>California</v>
      </c>
      <c r="E79" t="s">
        <v>8</v>
      </c>
      <c r="F79" s="3">
        <v>602</v>
      </c>
      <c r="G79">
        <v>8</v>
      </c>
      <c r="H79" s="3">
        <f>Table13[[#This Row],[Sales Amount]]*Table13[[#This Row],[Quantity Sold]]</f>
        <v>4816</v>
      </c>
      <c r="I79" t="str">
        <f t="shared" si="2"/>
        <v>March</v>
      </c>
      <c r="J79" s="15">
        <f>Table13[[#This Row],[Sales Amount]]/Table13[[#This Row],[Quantity Sold]]</f>
        <v>75.25</v>
      </c>
    </row>
    <row r="80" spans="1:10">
      <c r="A80" s="1">
        <v>45370</v>
      </c>
      <c r="B80" t="s">
        <v>53</v>
      </c>
      <c r="C80" t="s">
        <v>56</v>
      </c>
      <c r="D80" t="str">
        <f>VLOOKUP(Table13[[#This Row],[Region]],K$4:L$7,2,0)</f>
        <v>Washington</v>
      </c>
      <c r="E80" t="s">
        <v>7</v>
      </c>
      <c r="F80" s="3">
        <v>866</v>
      </c>
      <c r="G80">
        <v>1</v>
      </c>
      <c r="H80" s="3">
        <f>Table13[[#This Row],[Sales Amount]]*Table13[[#This Row],[Quantity Sold]]</f>
        <v>866</v>
      </c>
      <c r="I80" t="str">
        <f t="shared" si="2"/>
        <v>March</v>
      </c>
      <c r="J80" s="15">
        <f>Table13[[#This Row],[Sales Amount]]/Table13[[#This Row],[Quantity Sold]]</f>
        <v>866</v>
      </c>
    </row>
    <row r="81" spans="1:10">
      <c r="A81" s="1">
        <v>45371</v>
      </c>
      <c r="B81" t="s">
        <v>53</v>
      </c>
      <c r="C81" t="s">
        <v>56</v>
      </c>
      <c r="D81" t="str">
        <f>VLOOKUP(Table13[[#This Row],[Region]],K$4:L$7,2,0)</f>
        <v>Washington</v>
      </c>
      <c r="E81" t="s">
        <v>8</v>
      </c>
      <c r="F81" s="3">
        <v>497</v>
      </c>
      <c r="G81">
        <v>11</v>
      </c>
      <c r="H81" s="3">
        <f>Table13[[#This Row],[Sales Amount]]*Table13[[#This Row],[Quantity Sold]]</f>
        <v>5467</v>
      </c>
      <c r="I81" t="str">
        <f t="shared" si="2"/>
        <v>March</v>
      </c>
      <c r="J81" s="15">
        <f>Table13[[#This Row],[Sales Amount]]/Table13[[#This Row],[Quantity Sold]]</f>
        <v>45.18181818181818</v>
      </c>
    </row>
    <row r="82" spans="1:10">
      <c r="A82" s="1">
        <v>45372</v>
      </c>
      <c r="B82" t="s">
        <v>54</v>
      </c>
      <c r="C82" t="s">
        <v>56</v>
      </c>
      <c r="D82" t="str">
        <f>VLOOKUP(Table13[[#This Row],[Region]],K$4:L$7,2,0)</f>
        <v>Washington</v>
      </c>
      <c r="E82" t="s">
        <v>7</v>
      </c>
      <c r="F82" s="3">
        <v>970</v>
      </c>
      <c r="G82">
        <v>18</v>
      </c>
      <c r="H82" s="3">
        <f>Table13[[#This Row],[Sales Amount]]*Table13[[#This Row],[Quantity Sold]]</f>
        <v>17460</v>
      </c>
      <c r="I82" t="str">
        <f t="shared" si="2"/>
        <v>March</v>
      </c>
      <c r="J82" s="15">
        <f>Table13[[#This Row],[Sales Amount]]/Table13[[#This Row],[Quantity Sold]]</f>
        <v>53.888888888888886</v>
      </c>
    </row>
    <row r="83" spans="1:10">
      <c r="A83" s="1">
        <v>45373</v>
      </c>
      <c r="B83" t="s">
        <v>57</v>
      </c>
      <c r="C83" t="s">
        <v>63</v>
      </c>
      <c r="D83" t="str">
        <f>VLOOKUP(Table13[[#This Row],[Region]],K$4:L$7,2,0)</f>
        <v>California</v>
      </c>
      <c r="E83" t="s">
        <v>8</v>
      </c>
      <c r="F83" s="3">
        <v>894</v>
      </c>
      <c r="G83">
        <v>10</v>
      </c>
      <c r="H83" s="3">
        <f>Table13[[#This Row],[Sales Amount]]*Table13[[#This Row],[Quantity Sold]]</f>
        <v>8940</v>
      </c>
      <c r="I83" t="str">
        <f t="shared" si="2"/>
        <v>March</v>
      </c>
      <c r="J83" s="15">
        <f>Table13[[#This Row],[Sales Amount]]/Table13[[#This Row],[Quantity Sold]]</f>
        <v>89.4</v>
      </c>
    </row>
    <row r="84" spans="1:10">
      <c r="A84" s="1">
        <v>45374</v>
      </c>
      <c r="B84" t="s">
        <v>58</v>
      </c>
      <c r="C84" t="s">
        <v>56</v>
      </c>
      <c r="D84" t="str">
        <f>VLOOKUP(Table13[[#This Row],[Region]],K$4:L$7,2,0)</f>
        <v>Washington</v>
      </c>
      <c r="E84" t="s">
        <v>9</v>
      </c>
      <c r="F84" s="3">
        <v>492</v>
      </c>
      <c r="G84">
        <v>3</v>
      </c>
      <c r="H84" s="3">
        <f>Table13[[#This Row],[Sales Amount]]*Table13[[#This Row],[Quantity Sold]]</f>
        <v>1476</v>
      </c>
      <c r="I84" t="str">
        <f t="shared" si="2"/>
        <v>March</v>
      </c>
      <c r="J84" s="15">
        <f>Table13[[#This Row],[Sales Amount]]/Table13[[#This Row],[Quantity Sold]]</f>
        <v>164</v>
      </c>
    </row>
    <row r="85" spans="1:10">
      <c r="A85" s="1">
        <v>45375</v>
      </c>
      <c r="B85" t="s">
        <v>58</v>
      </c>
      <c r="C85" t="s">
        <v>64</v>
      </c>
      <c r="D85" t="str">
        <f>VLOOKUP(Table13[[#This Row],[Region]],K$4:L$7,2,0)</f>
        <v>California</v>
      </c>
      <c r="E85" t="s">
        <v>8</v>
      </c>
      <c r="F85" s="3">
        <v>306</v>
      </c>
      <c r="G85">
        <v>7</v>
      </c>
      <c r="H85" s="3">
        <f>Table13[[#This Row],[Sales Amount]]*Table13[[#This Row],[Quantity Sold]]</f>
        <v>2142</v>
      </c>
      <c r="I85" t="str">
        <f t="shared" si="2"/>
        <v>March</v>
      </c>
      <c r="J85" s="15">
        <f>Table13[[#This Row],[Sales Amount]]/Table13[[#This Row],[Quantity Sold]]</f>
        <v>43.714285714285715</v>
      </c>
    </row>
    <row r="86" spans="1:10">
      <c r="A86" s="1">
        <v>45376</v>
      </c>
      <c r="B86" t="s">
        <v>54</v>
      </c>
      <c r="C86" t="s">
        <v>63</v>
      </c>
      <c r="D86" t="str">
        <f>VLOOKUP(Table13[[#This Row],[Region]],K$4:L$7,2,0)</f>
        <v>California</v>
      </c>
      <c r="E86" t="s">
        <v>7</v>
      </c>
      <c r="F86" s="3">
        <v>114</v>
      </c>
      <c r="G86">
        <v>16</v>
      </c>
      <c r="H86" s="3">
        <f>Table13[[#This Row],[Sales Amount]]*Table13[[#This Row],[Quantity Sold]]</f>
        <v>1824</v>
      </c>
      <c r="I86" t="str">
        <f t="shared" si="2"/>
        <v>March</v>
      </c>
      <c r="J86" s="15">
        <f>Table13[[#This Row],[Sales Amount]]/Table13[[#This Row],[Quantity Sold]]</f>
        <v>7.125</v>
      </c>
    </row>
    <row r="87" spans="1:10">
      <c r="A87" s="1">
        <v>45377</v>
      </c>
      <c r="B87" t="s">
        <v>58</v>
      </c>
      <c r="C87" t="s">
        <v>64</v>
      </c>
      <c r="D87" t="str">
        <f>VLOOKUP(Table13[[#This Row],[Region]],K$4:L$7,2,0)</f>
        <v>California</v>
      </c>
      <c r="E87" t="s">
        <v>7</v>
      </c>
      <c r="F87" s="3">
        <v>957</v>
      </c>
      <c r="G87">
        <v>16</v>
      </c>
      <c r="H87" s="3">
        <f>Table13[[#This Row],[Sales Amount]]*Table13[[#This Row],[Quantity Sold]]</f>
        <v>15312</v>
      </c>
      <c r="I87" t="str">
        <f t="shared" si="2"/>
        <v>March</v>
      </c>
      <c r="J87" s="15">
        <f>Table13[[#This Row],[Sales Amount]]/Table13[[#This Row],[Quantity Sold]]</f>
        <v>59.8125</v>
      </c>
    </row>
    <row r="88" spans="1:10">
      <c r="A88" s="1">
        <v>45378</v>
      </c>
      <c r="B88" t="s">
        <v>53</v>
      </c>
      <c r="C88" t="s">
        <v>56</v>
      </c>
      <c r="D88" t="str">
        <f>VLOOKUP(Table13[[#This Row],[Region]],K$4:L$7,2,0)</f>
        <v>Washington</v>
      </c>
      <c r="E88" t="s">
        <v>10</v>
      </c>
      <c r="F88" s="3">
        <v>653</v>
      </c>
      <c r="G88">
        <v>17</v>
      </c>
      <c r="H88" s="3">
        <f>Table13[[#This Row],[Sales Amount]]*Table13[[#This Row],[Quantity Sold]]</f>
        <v>11101</v>
      </c>
      <c r="I88" t="str">
        <f t="shared" si="2"/>
        <v>March</v>
      </c>
      <c r="J88" s="15">
        <f>Table13[[#This Row],[Sales Amount]]/Table13[[#This Row],[Quantity Sold]]</f>
        <v>38.411764705882355</v>
      </c>
    </row>
    <row r="89" spans="1:10">
      <c r="A89" s="1">
        <v>45379</v>
      </c>
      <c r="B89" t="s">
        <v>57</v>
      </c>
      <c r="C89" t="s">
        <v>55</v>
      </c>
      <c r="D89" t="str">
        <f>VLOOKUP(Table13[[#This Row],[Region]],K$4:L$7,2,0)</f>
        <v>Oregon</v>
      </c>
      <c r="E89" t="s">
        <v>9</v>
      </c>
      <c r="F89" s="3">
        <v>991</v>
      </c>
      <c r="G89">
        <v>2</v>
      </c>
      <c r="H89" s="3">
        <f>Table13[[#This Row],[Sales Amount]]*Table13[[#This Row],[Quantity Sold]]</f>
        <v>1982</v>
      </c>
      <c r="I89" t="str">
        <f t="shared" si="2"/>
        <v>March</v>
      </c>
      <c r="J89" s="15">
        <f>Table13[[#This Row],[Sales Amount]]/Table13[[#This Row],[Quantity Sold]]</f>
        <v>495.5</v>
      </c>
    </row>
    <row r="90" spans="1:10">
      <c r="A90" s="1">
        <v>45380</v>
      </c>
      <c r="B90" t="s">
        <v>52</v>
      </c>
      <c r="C90" t="s">
        <v>56</v>
      </c>
      <c r="D90" t="str">
        <f>VLOOKUP(Table13[[#This Row],[Region]],K$4:L$7,2,0)</f>
        <v>Washington</v>
      </c>
      <c r="E90" t="s">
        <v>8</v>
      </c>
      <c r="F90" s="3">
        <v>560</v>
      </c>
      <c r="G90">
        <v>1</v>
      </c>
      <c r="H90" s="3">
        <f>Table13[[#This Row],[Sales Amount]]*Table13[[#This Row],[Quantity Sold]]</f>
        <v>560</v>
      </c>
      <c r="I90" t="str">
        <f t="shared" si="2"/>
        <v>March</v>
      </c>
      <c r="J90" s="15">
        <f>Table13[[#This Row],[Sales Amount]]/Table13[[#This Row],[Quantity Sold]]</f>
        <v>560</v>
      </c>
    </row>
    <row r="91" spans="1:10">
      <c r="A91" s="1">
        <v>45381</v>
      </c>
      <c r="B91" t="s">
        <v>58</v>
      </c>
      <c r="C91" t="s">
        <v>64</v>
      </c>
      <c r="D91" t="str">
        <f>VLOOKUP(Table13[[#This Row],[Region]],K$4:L$7,2,0)</f>
        <v>California</v>
      </c>
      <c r="E91" t="s">
        <v>10</v>
      </c>
      <c r="F91" s="3">
        <v>790</v>
      </c>
      <c r="G91">
        <v>16</v>
      </c>
      <c r="H91" s="3">
        <f>Table13[[#This Row],[Sales Amount]]*Table13[[#This Row],[Quantity Sold]]</f>
        <v>12640</v>
      </c>
      <c r="I91" t="str">
        <f t="shared" si="2"/>
        <v>March</v>
      </c>
      <c r="J91" s="15">
        <f>Table13[[#This Row],[Sales Amount]]/Table13[[#This Row],[Quantity Sold]]</f>
        <v>49.375</v>
      </c>
    </row>
    <row r="92" spans="1:10">
      <c r="A92" s="1">
        <v>45382</v>
      </c>
      <c r="B92" t="s">
        <v>53</v>
      </c>
      <c r="C92" t="s">
        <v>64</v>
      </c>
      <c r="D92" t="str">
        <f>VLOOKUP(Table13[[#This Row],[Region]],K$4:L$7,2,0)</f>
        <v>California</v>
      </c>
      <c r="E92" t="s">
        <v>8</v>
      </c>
      <c r="F92" s="3">
        <v>674</v>
      </c>
      <c r="G92">
        <v>12</v>
      </c>
      <c r="H92" s="3">
        <f>Table13[[#This Row],[Sales Amount]]*Table13[[#This Row],[Quantity Sold]]</f>
        <v>8088</v>
      </c>
      <c r="I92" t="str">
        <f t="shared" si="2"/>
        <v>March</v>
      </c>
      <c r="J92" s="15">
        <f>Table13[[#This Row],[Sales Amount]]/Table13[[#This Row],[Quantity Sold]]</f>
        <v>56.166666666666664</v>
      </c>
    </row>
    <row r="93" spans="1:10">
      <c r="A93" s="1">
        <v>45383</v>
      </c>
      <c r="B93" t="s">
        <v>52</v>
      </c>
      <c r="C93" t="s">
        <v>63</v>
      </c>
      <c r="D93" t="str">
        <f>VLOOKUP(Table13[[#This Row],[Region]],K$4:L$7,2,0)</f>
        <v>California</v>
      </c>
      <c r="E93" t="s">
        <v>8</v>
      </c>
      <c r="F93" s="3">
        <v>963</v>
      </c>
      <c r="G93">
        <v>5</v>
      </c>
      <c r="H93" s="3">
        <f>Table13[[#This Row],[Sales Amount]]*Table13[[#This Row],[Quantity Sold]]</f>
        <v>4815</v>
      </c>
      <c r="I93" t="str">
        <f t="shared" si="2"/>
        <v>April</v>
      </c>
      <c r="J93" s="15">
        <f>Table13[[#This Row],[Sales Amount]]/Table13[[#This Row],[Quantity Sold]]</f>
        <v>192.6</v>
      </c>
    </row>
    <row r="94" spans="1:10">
      <c r="A94" s="1">
        <v>45384</v>
      </c>
      <c r="B94" t="s">
        <v>57</v>
      </c>
      <c r="C94" t="s">
        <v>55</v>
      </c>
      <c r="D94" t="str">
        <f>VLOOKUP(Table13[[#This Row],[Region]],K$4:L$7,2,0)</f>
        <v>Oregon</v>
      </c>
      <c r="E94" t="s">
        <v>10</v>
      </c>
      <c r="F94" s="3">
        <v>842</v>
      </c>
      <c r="G94">
        <v>5</v>
      </c>
      <c r="H94" s="3">
        <f>Table13[[#This Row],[Sales Amount]]*Table13[[#This Row],[Quantity Sold]]</f>
        <v>4210</v>
      </c>
      <c r="I94" t="str">
        <f t="shared" si="2"/>
        <v>April</v>
      </c>
      <c r="J94" s="15">
        <f>Table13[[#This Row],[Sales Amount]]/Table13[[#This Row],[Quantity Sold]]</f>
        <v>168.4</v>
      </c>
    </row>
    <row r="95" spans="1:10">
      <c r="A95" s="1">
        <v>45385</v>
      </c>
      <c r="B95" t="s">
        <v>52</v>
      </c>
      <c r="C95" t="s">
        <v>63</v>
      </c>
      <c r="D95" t="str">
        <f>VLOOKUP(Table13[[#This Row],[Region]],K$4:L$7,2,0)</f>
        <v>California</v>
      </c>
      <c r="E95" t="s">
        <v>10</v>
      </c>
      <c r="F95" s="3">
        <v>340</v>
      </c>
      <c r="G95">
        <v>9</v>
      </c>
      <c r="H95" s="3">
        <f>Table13[[#This Row],[Sales Amount]]*Table13[[#This Row],[Quantity Sold]]</f>
        <v>3060</v>
      </c>
      <c r="I95" t="str">
        <f t="shared" si="2"/>
        <v>April</v>
      </c>
      <c r="J95" s="15">
        <f>Table13[[#This Row],[Sales Amount]]/Table13[[#This Row],[Quantity Sold]]</f>
        <v>37.777777777777779</v>
      </c>
    </row>
    <row r="96" spans="1:10">
      <c r="A96" s="1">
        <v>45386</v>
      </c>
      <c r="B96" t="s">
        <v>53</v>
      </c>
      <c r="C96" t="s">
        <v>64</v>
      </c>
      <c r="D96" t="str">
        <f>VLOOKUP(Table13[[#This Row],[Region]],K$4:L$7,2,0)</f>
        <v>California</v>
      </c>
      <c r="E96" t="s">
        <v>10</v>
      </c>
      <c r="F96" s="3">
        <v>663</v>
      </c>
      <c r="G96">
        <v>9</v>
      </c>
      <c r="H96" s="3">
        <f>Table13[[#This Row],[Sales Amount]]*Table13[[#This Row],[Quantity Sold]]</f>
        <v>5967</v>
      </c>
      <c r="I96" t="str">
        <f t="shared" si="2"/>
        <v>April</v>
      </c>
      <c r="J96" s="15">
        <f>Table13[[#This Row],[Sales Amount]]/Table13[[#This Row],[Quantity Sold]]</f>
        <v>73.666666666666671</v>
      </c>
    </row>
    <row r="97" spans="1:10">
      <c r="A97" s="1">
        <v>45387</v>
      </c>
      <c r="B97" t="s">
        <v>52</v>
      </c>
      <c r="C97" t="s">
        <v>56</v>
      </c>
      <c r="D97" t="str">
        <f>VLOOKUP(Table13[[#This Row],[Region]],K$4:L$7,2,0)</f>
        <v>Washington</v>
      </c>
      <c r="E97" t="s">
        <v>10</v>
      </c>
      <c r="F97" s="3">
        <v>195</v>
      </c>
      <c r="G97">
        <v>3</v>
      </c>
      <c r="H97" s="3">
        <f>Table13[[#This Row],[Sales Amount]]*Table13[[#This Row],[Quantity Sold]]</f>
        <v>585</v>
      </c>
      <c r="I97" t="str">
        <f t="shared" si="2"/>
        <v>April</v>
      </c>
      <c r="J97" s="15">
        <f>Table13[[#This Row],[Sales Amount]]/Table13[[#This Row],[Quantity Sold]]</f>
        <v>65</v>
      </c>
    </row>
    <row r="98" spans="1:10">
      <c r="A98" s="1">
        <v>45388</v>
      </c>
      <c r="B98" t="s">
        <v>54</v>
      </c>
      <c r="C98" t="s">
        <v>55</v>
      </c>
      <c r="D98" t="str">
        <f>VLOOKUP(Table13[[#This Row],[Region]],K$4:L$7,2,0)</f>
        <v>Oregon</v>
      </c>
      <c r="E98" t="s">
        <v>10</v>
      </c>
      <c r="F98" s="3">
        <v>999</v>
      </c>
      <c r="G98">
        <v>19</v>
      </c>
      <c r="H98" s="3">
        <f>Table13[[#This Row],[Sales Amount]]*Table13[[#This Row],[Quantity Sold]]</f>
        <v>18981</v>
      </c>
      <c r="I98" t="str">
        <f t="shared" si="2"/>
        <v>April</v>
      </c>
      <c r="J98" s="15">
        <f>Table13[[#This Row],[Sales Amount]]/Table13[[#This Row],[Quantity Sold]]</f>
        <v>52.578947368421055</v>
      </c>
    </row>
    <row r="99" spans="1:10">
      <c r="A99" s="1">
        <v>45389</v>
      </c>
      <c r="B99" t="s">
        <v>52</v>
      </c>
      <c r="C99" t="s">
        <v>56</v>
      </c>
      <c r="D99" t="str">
        <f>VLOOKUP(Table13[[#This Row],[Region]],K$4:L$7,2,0)</f>
        <v>Washington</v>
      </c>
      <c r="E99" t="s">
        <v>8</v>
      </c>
      <c r="F99" s="3">
        <v>833</v>
      </c>
      <c r="G99">
        <v>16</v>
      </c>
      <c r="H99" s="3">
        <f>Table13[[#This Row],[Sales Amount]]*Table13[[#This Row],[Quantity Sold]]</f>
        <v>13328</v>
      </c>
      <c r="I99" t="str">
        <f t="shared" si="2"/>
        <v>April</v>
      </c>
      <c r="J99" s="15">
        <f>Table13[[#This Row],[Sales Amount]]/Table13[[#This Row],[Quantity Sold]]</f>
        <v>52.0625</v>
      </c>
    </row>
    <row r="100" spans="1:10">
      <c r="A100" s="1">
        <v>45390</v>
      </c>
      <c r="B100" t="s">
        <v>58</v>
      </c>
      <c r="C100" t="s">
        <v>56</v>
      </c>
      <c r="D100" t="str">
        <f>VLOOKUP(Table13[[#This Row],[Region]],K$4:L$7,2,0)</f>
        <v>Washington</v>
      </c>
      <c r="E100" t="s">
        <v>10</v>
      </c>
      <c r="F100" s="3">
        <v>584</v>
      </c>
      <c r="G100">
        <v>16</v>
      </c>
      <c r="H100" s="3">
        <f>Table13[[#This Row],[Sales Amount]]*Table13[[#This Row],[Quantity Sold]]</f>
        <v>9344</v>
      </c>
      <c r="I100" t="str">
        <f t="shared" si="2"/>
        <v>April</v>
      </c>
      <c r="J100" s="15">
        <f>Table13[[#This Row],[Sales Amount]]/Table13[[#This Row],[Quantity Sold]]</f>
        <v>36.5</v>
      </c>
    </row>
    <row r="101" spans="1:10">
      <c r="A101" s="1">
        <v>45391</v>
      </c>
      <c r="B101" t="s">
        <v>58</v>
      </c>
      <c r="C101" t="s">
        <v>55</v>
      </c>
      <c r="D101" t="str">
        <f>VLOOKUP(Table13[[#This Row],[Region]],K$4:L$7,2,0)</f>
        <v>Oregon</v>
      </c>
      <c r="E101" t="s">
        <v>9</v>
      </c>
      <c r="F101" s="3">
        <v>506</v>
      </c>
      <c r="G101">
        <v>3</v>
      </c>
      <c r="H101" s="3">
        <f>Table13[[#This Row],[Sales Amount]]*Table13[[#This Row],[Quantity Sold]]</f>
        <v>1518</v>
      </c>
      <c r="I101" t="str">
        <f t="shared" si="2"/>
        <v>April</v>
      </c>
      <c r="J101" s="15">
        <f>Table13[[#This Row],[Sales Amount]]/Table13[[#This Row],[Quantity Sold]]</f>
        <v>168.66666666666666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2A7E-9EDA-4825-BBD0-3613B0BFBDDF}">
  <dimension ref="A1:J44"/>
  <sheetViews>
    <sheetView workbookViewId="0">
      <selection activeCell="D4" sqref="D4"/>
    </sheetView>
  </sheetViews>
  <sheetFormatPr defaultRowHeight="14.25"/>
  <cols>
    <col min="1" max="1" width="20.875" bestFit="1" customWidth="1"/>
    <col min="2" max="3" width="15.75" bestFit="1" customWidth="1"/>
    <col min="4" max="4" width="20.875" bestFit="1" customWidth="1"/>
    <col min="5" max="6" width="19.75" bestFit="1" customWidth="1"/>
    <col min="8" max="8" width="11.875" bestFit="1" customWidth="1"/>
    <col min="9" max="9" width="9" customWidth="1"/>
    <col min="10" max="10" width="9.875" bestFit="1" customWidth="1"/>
  </cols>
  <sheetData>
    <row r="1" spans="1:6">
      <c r="A1" s="4" t="s">
        <v>31</v>
      </c>
      <c r="B1" t="s">
        <v>1</v>
      </c>
    </row>
    <row r="2" spans="1:6">
      <c r="A2" s="5" t="s">
        <v>53</v>
      </c>
      <c r="B2" s="13">
        <v>14386</v>
      </c>
      <c r="D2" s="5" t="s">
        <v>53</v>
      </c>
      <c r="E2" s="13">
        <v>14386</v>
      </c>
    </row>
    <row r="3" spans="1:6">
      <c r="A3" s="5" t="s">
        <v>58</v>
      </c>
      <c r="B3" s="13">
        <v>11367</v>
      </c>
      <c r="D3" s="5" t="s">
        <v>58</v>
      </c>
      <c r="E3" s="13">
        <v>11367</v>
      </c>
    </row>
    <row r="4" spans="1:6">
      <c r="A4" s="5" t="s">
        <v>54</v>
      </c>
      <c r="B4" s="13">
        <v>11085</v>
      </c>
      <c r="D4" s="5" t="s">
        <v>54</v>
      </c>
      <c r="E4" s="13">
        <v>11085</v>
      </c>
    </row>
    <row r="5" spans="1:6">
      <c r="A5" s="5" t="s">
        <v>52</v>
      </c>
      <c r="B5" s="13">
        <v>10667</v>
      </c>
      <c r="D5" s="5" t="s">
        <v>52</v>
      </c>
      <c r="E5" s="13">
        <v>10667</v>
      </c>
    </row>
    <row r="6" spans="1:6">
      <c r="A6" s="5" t="s">
        <v>57</v>
      </c>
      <c r="B6" s="13">
        <v>10920</v>
      </c>
      <c r="D6" s="5" t="s">
        <v>57</v>
      </c>
      <c r="E6" s="13">
        <v>10920</v>
      </c>
    </row>
    <row r="8" spans="1:6">
      <c r="A8" s="4" t="s">
        <v>0</v>
      </c>
      <c r="B8" t="s">
        <v>1</v>
      </c>
      <c r="D8" s="17" t="s">
        <v>63</v>
      </c>
      <c r="E8" s="17" t="s">
        <v>65</v>
      </c>
      <c r="F8" s="18">
        <v>12863</v>
      </c>
    </row>
    <row r="9" spans="1:6">
      <c r="A9" s="5" t="s">
        <v>63</v>
      </c>
      <c r="B9" s="13">
        <v>12863</v>
      </c>
      <c r="D9" s="17" t="s">
        <v>64</v>
      </c>
      <c r="E9" s="17" t="s">
        <v>65</v>
      </c>
      <c r="F9" s="18">
        <v>17679</v>
      </c>
    </row>
    <row r="10" spans="1:6">
      <c r="A10" s="5" t="s">
        <v>55</v>
      </c>
      <c r="B10" s="13">
        <v>17679</v>
      </c>
      <c r="D10" s="17" t="s">
        <v>55</v>
      </c>
      <c r="E10" s="17" t="s">
        <v>66</v>
      </c>
      <c r="F10" s="18">
        <v>12694</v>
      </c>
    </row>
    <row r="11" spans="1:6">
      <c r="A11" s="5" t="s">
        <v>64</v>
      </c>
      <c r="B11" s="13">
        <v>12694</v>
      </c>
      <c r="D11" s="17" t="s">
        <v>56</v>
      </c>
      <c r="E11" s="17" t="s">
        <v>67</v>
      </c>
      <c r="F11" s="18">
        <v>15189</v>
      </c>
    </row>
    <row r="12" spans="1:6">
      <c r="A12" s="5" t="s">
        <v>56</v>
      </c>
      <c r="B12" s="13">
        <v>15189</v>
      </c>
    </row>
    <row r="14" spans="1:6">
      <c r="A14" s="4" t="s">
        <v>75</v>
      </c>
      <c r="B14" t="s">
        <v>76</v>
      </c>
    </row>
    <row r="15" spans="1:6">
      <c r="A15" s="5" t="s">
        <v>9</v>
      </c>
      <c r="B15" s="11">
        <v>0.17211328976034859</v>
      </c>
      <c r="D15" s="5" t="s">
        <v>9</v>
      </c>
      <c r="E15" s="11">
        <v>0.17211328976034859</v>
      </c>
    </row>
    <row r="16" spans="1:6">
      <c r="A16" s="5" t="s">
        <v>10</v>
      </c>
      <c r="B16" s="11">
        <v>0.28758169934640521</v>
      </c>
      <c r="D16" s="5" t="s">
        <v>10</v>
      </c>
      <c r="E16" s="11">
        <v>0.28758169934640521</v>
      </c>
    </row>
    <row r="17" spans="1:5">
      <c r="A17" s="5" t="s">
        <v>7</v>
      </c>
      <c r="B17" s="11">
        <v>0.26579520697167758</v>
      </c>
      <c r="D17" s="5" t="s">
        <v>7</v>
      </c>
      <c r="E17" s="11">
        <v>0.26579520697167758</v>
      </c>
    </row>
    <row r="18" spans="1:5">
      <c r="A18" s="5" t="s">
        <v>8</v>
      </c>
      <c r="B18" s="11">
        <v>0.27450980392156865</v>
      </c>
      <c r="D18" s="5" t="s">
        <v>8</v>
      </c>
      <c r="E18" s="11">
        <v>0.27450980392156865</v>
      </c>
    </row>
    <row r="20" spans="1:5">
      <c r="A20" s="4" t="s">
        <v>0</v>
      </c>
      <c r="B20" t="s">
        <v>1</v>
      </c>
    </row>
    <row r="21" spans="1:5">
      <c r="A21" s="5" t="s">
        <v>71</v>
      </c>
      <c r="B21" s="13">
        <v>17450</v>
      </c>
      <c r="D21" s="5" t="s">
        <v>71</v>
      </c>
      <c r="E21" s="13">
        <v>17450</v>
      </c>
    </row>
    <row r="22" spans="1:5">
      <c r="A22" s="5" t="s">
        <v>70</v>
      </c>
      <c r="B22" s="13">
        <v>14607</v>
      </c>
      <c r="D22" s="5" t="s">
        <v>70</v>
      </c>
      <c r="E22" s="13">
        <v>14607</v>
      </c>
    </row>
    <row r="23" spans="1:5">
      <c r="A23" s="5" t="s">
        <v>72</v>
      </c>
      <c r="B23" s="13">
        <v>20443</v>
      </c>
      <c r="D23" s="5" t="s">
        <v>72</v>
      </c>
      <c r="E23" s="13">
        <v>20443</v>
      </c>
    </row>
    <row r="24" spans="1:5">
      <c r="A24" s="5" t="s">
        <v>69</v>
      </c>
      <c r="B24" s="13">
        <v>5925</v>
      </c>
      <c r="D24" s="5" t="s">
        <v>69</v>
      </c>
      <c r="E24" s="13">
        <v>5925</v>
      </c>
    </row>
    <row r="26" spans="1:5">
      <c r="A26" s="4" t="s">
        <v>31</v>
      </c>
      <c r="B26" t="s">
        <v>74</v>
      </c>
    </row>
    <row r="27" spans="1:5">
      <c r="A27" s="5" t="s">
        <v>53</v>
      </c>
      <c r="B27" s="12">
        <v>198.03982601684811</v>
      </c>
      <c r="D27" s="5" t="s">
        <v>53</v>
      </c>
      <c r="E27" s="12">
        <v>198.03982601684811</v>
      </c>
    </row>
    <row r="28" spans="1:5">
      <c r="A28" s="5" t="s">
        <v>58</v>
      </c>
      <c r="B28" s="12">
        <v>88.661494065551082</v>
      </c>
      <c r="D28" s="5" t="s">
        <v>58</v>
      </c>
      <c r="E28" s="12">
        <v>88.661494065551082</v>
      </c>
    </row>
    <row r="29" spans="1:5">
      <c r="A29" s="5" t="s">
        <v>54</v>
      </c>
      <c r="B29" s="12">
        <v>88.589654171078308</v>
      </c>
      <c r="D29" s="5" t="s">
        <v>54</v>
      </c>
      <c r="E29" s="12">
        <v>88.589654171078308</v>
      </c>
    </row>
    <row r="30" spans="1:5">
      <c r="A30" s="5" t="s">
        <v>52</v>
      </c>
      <c r="B30" s="12">
        <v>120.9386243674667</v>
      </c>
      <c r="D30" s="5" t="s">
        <v>52</v>
      </c>
      <c r="E30" s="12">
        <v>120.9386243674667</v>
      </c>
    </row>
    <row r="31" spans="1:5">
      <c r="A31" s="5" t="s">
        <v>57</v>
      </c>
      <c r="B31" s="12">
        <v>223.3475503927061</v>
      </c>
      <c r="D31" s="5" t="s">
        <v>57</v>
      </c>
      <c r="E31" s="12">
        <v>223.3475503927061</v>
      </c>
    </row>
    <row r="33" spans="1:10" ht="15">
      <c r="A33" s="4" t="s">
        <v>0</v>
      </c>
      <c r="B33" t="s">
        <v>61</v>
      </c>
      <c r="D33" s="16"/>
      <c r="E33" s="14"/>
      <c r="F33" s="13"/>
    </row>
    <row r="34" spans="1:10">
      <c r="A34" s="5" t="s">
        <v>9</v>
      </c>
      <c r="B34" s="11">
        <v>0.18379340039555989</v>
      </c>
      <c r="D34" s="5" t="s">
        <v>9</v>
      </c>
      <c r="E34" s="11">
        <v>0.18379340039555989</v>
      </c>
      <c r="J34" s="15"/>
    </row>
    <row r="35" spans="1:10">
      <c r="A35" s="5" t="s">
        <v>10</v>
      </c>
      <c r="B35" s="11">
        <v>0.31983950488771967</v>
      </c>
      <c r="D35" s="5" t="s">
        <v>10</v>
      </c>
      <c r="E35" s="11">
        <v>0.31983950488771967</v>
      </c>
      <c r="F35" s="13"/>
      <c r="J35" s="15"/>
    </row>
    <row r="36" spans="1:10">
      <c r="A36" s="5" t="s">
        <v>7</v>
      </c>
      <c r="B36" s="11">
        <v>0.23730943571205512</v>
      </c>
      <c r="D36" s="5" t="s">
        <v>7</v>
      </c>
      <c r="E36" s="11">
        <v>0.23730943571205512</v>
      </c>
      <c r="F36" s="13"/>
      <c r="J36" s="15"/>
    </row>
    <row r="37" spans="1:10">
      <c r="A37" s="5" t="s">
        <v>8</v>
      </c>
      <c r="B37" s="11">
        <v>0.25905765900466532</v>
      </c>
      <c r="D37" s="5" t="s">
        <v>8</v>
      </c>
      <c r="E37" s="11">
        <v>0.25905765900466532</v>
      </c>
      <c r="J37" s="15"/>
    </row>
    <row r="39" spans="1:10">
      <c r="E39" s="4" t="s">
        <v>31</v>
      </c>
      <c r="F39" s="13" t="s">
        <v>60</v>
      </c>
    </row>
    <row r="40" spans="1:10">
      <c r="E40" s="5" t="s">
        <v>53</v>
      </c>
      <c r="F40" s="13">
        <v>599.41666666666663</v>
      </c>
    </row>
    <row r="41" spans="1:10">
      <c r="E41" s="5" t="s">
        <v>58</v>
      </c>
      <c r="F41" s="13">
        <v>631.5</v>
      </c>
    </row>
    <row r="42" spans="1:10">
      <c r="E42" s="5" t="s">
        <v>54</v>
      </c>
      <c r="F42" s="13">
        <v>554.25</v>
      </c>
    </row>
    <row r="43" spans="1:10">
      <c r="E43" s="5" t="s">
        <v>52</v>
      </c>
      <c r="F43" s="13">
        <v>507.95238095238096</v>
      </c>
    </row>
    <row r="44" spans="1:10">
      <c r="E44" s="5" t="s">
        <v>57</v>
      </c>
      <c r="F44" s="13">
        <v>642.35294117647061</v>
      </c>
    </row>
  </sheetData>
  <pageMargins left="0.7" right="0.7" top="0.75" bottom="0.75" header="0.3" footer="0.3"/>
  <pageSetup orientation="portrait" r:id="rId8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0C8A-D1A3-4660-81DD-F2593F1BD3A2}">
  <dimension ref="A1"/>
  <sheetViews>
    <sheetView showGridLines="0" tabSelected="1" workbookViewId="0">
      <selection activeCell="X26" sqref="X26"/>
    </sheetView>
  </sheetViews>
  <sheetFormatPr defaultRowHeight="14.25"/>
  <cols>
    <col min="12" max="12" width="9.25" customWidth="1"/>
  </cols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3032-0DC1-4B73-87CD-E1AA4A910D40}">
  <dimension ref="F5:F22"/>
  <sheetViews>
    <sheetView showGridLines="0" workbookViewId="0">
      <selection activeCell="E16" sqref="E16"/>
    </sheetView>
  </sheetViews>
  <sheetFormatPr defaultRowHeight="14.25"/>
  <sheetData>
    <row r="5" spans="6:6" ht="15">
      <c r="F5" s="6" t="s">
        <v>32</v>
      </c>
    </row>
    <row r="6" spans="6:6" ht="15">
      <c r="F6" s="9" t="s">
        <v>37</v>
      </c>
    </row>
    <row r="7" spans="6:6">
      <c r="F7" s="8" t="s">
        <v>38</v>
      </c>
    </row>
    <row r="8" spans="6:6">
      <c r="F8" s="8" t="s">
        <v>39</v>
      </c>
    </row>
    <row r="9" spans="6:6">
      <c r="F9" s="7"/>
    </row>
    <row r="10" spans="6:6" ht="15">
      <c r="F10" s="6" t="s">
        <v>33</v>
      </c>
    </row>
    <row r="11" spans="6:6">
      <c r="F11" s="8" t="s">
        <v>40</v>
      </c>
    </row>
    <row r="12" spans="6:6">
      <c r="F12" s="7"/>
    </row>
    <row r="13" spans="6:6" ht="15">
      <c r="F13" s="6" t="s">
        <v>34</v>
      </c>
    </row>
    <row r="14" spans="6:6">
      <c r="F14" s="8" t="s">
        <v>41</v>
      </c>
    </row>
    <row r="15" spans="6:6">
      <c r="F15" s="8" t="s">
        <v>42</v>
      </c>
    </row>
    <row r="16" spans="6:6">
      <c r="F16" s="7"/>
    </row>
    <row r="17" spans="6:6" ht="15">
      <c r="F17" s="6" t="s">
        <v>35</v>
      </c>
    </row>
    <row r="18" spans="6:6">
      <c r="F18" s="8" t="s">
        <v>49</v>
      </c>
    </row>
    <row r="19" spans="6:6">
      <c r="F19" s="8" t="s">
        <v>50</v>
      </c>
    </row>
    <row r="20" spans="6:6">
      <c r="F20" s="7"/>
    </row>
    <row r="21" spans="6:6" ht="15">
      <c r="F21" s="6" t="s">
        <v>36</v>
      </c>
    </row>
    <row r="22" spans="6:6">
      <c r="F22" s="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Table</vt:lpstr>
      <vt:lpstr>workbook</vt:lpstr>
      <vt:lpstr>Worksheet</vt:lpstr>
      <vt:lpstr>Dashboard</vt:lpstr>
      <vt:lpstr>TASK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LASISI OJO</dc:creator>
  <cp:keywords/>
  <dc:description/>
  <cp:lastModifiedBy>DELL LATITUDE 7390</cp:lastModifiedBy>
  <cp:revision/>
  <dcterms:created xsi:type="dcterms:W3CDTF">2024-10-03T18:41:51Z</dcterms:created>
  <dcterms:modified xsi:type="dcterms:W3CDTF">2025-02-13T15:02:48Z</dcterms:modified>
  <cp:category/>
  <cp:contentStatus/>
</cp:coreProperties>
</file>