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20\"/>
    </mc:Choice>
  </mc:AlternateContent>
  <xr:revisionPtr revIDLastSave="0" documentId="13_ncr:1_{909CDCCC-7A49-43CB-B37C-D5CC367DC963}" xr6:coauthVersionLast="46" xr6:coauthVersionMax="46" xr10:uidLastSave="{00000000-0000-0000-0000-000000000000}"/>
  <bookViews>
    <workbookView xWindow="1320" yWindow="1005" windowWidth="14295" windowHeight="12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L8" i="1"/>
  <c r="I8" i="1"/>
  <c r="L6" i="1"/>
  <c r="C6" i="1"/>
  <c r="E3" i="1"/>
  <c r="I6" i="1" l="1"/>
  <c r="V20" i="1"/>
  <c r="M6" i="1"/>
  <c r="B7" i="1"/>
  <c r="D6" i="1"/>
  <c r="E6" i="1" s="1"/>
  <c r="F6" i="1" s="1"/>
  <c r="G6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N6" i="1" l="1"/>
  <c r="O6" i="1" s="1"/>
  <c r="P6" i="1" s="1"/>
  <c r="H6" i="1"/>
  <c r="C7" i="1" s="1"/>
  <c r="Q6" i="1" l="1"/>
  <c r="D7" i="1"/>
  <c r="E7" i="1" s="1"/>
  <c r="F7" i="1" s="1"/>
  <c r="G7" i="1" s="1"/>
  <c r="M8" i="1" l="1"/>
  <c r="N8" i="1" s="1"/>
  <c r="O8" i="1" s="1"/>
  <c r="P8" i="1" s="1"/>
  <c r="H7" i="1"/>
  <c r="C8" i="1" s="1"/>
  <c r="L10" i="1" l="1"/>
  <c r="D8" i="1"/>
  <c r="M10" i="1" l="1"/>
  <c r="N10" i="1"/>
  <c r="O10" i="1" s="1"/>
  <c r="P10" i="1" s="1"/>
  <c r="E8" i="1"/>
  <c r="F8" i="1" s="1"/>
  <c r="G8" i="1" s="1"/>
  <c r="Q10" i="1" l="1"/>
  <c r="L12" i="1" s="1"/>
  <c r="H8" i="1"/>
  <c r="C9" i="1" s="1"/>
  <c r="M12" i="1" l="1"/>
  <c r="N12" i="1"/>
  <c r="O12" i="1" s="1"/>
  <c r="P12" i="1" s="1"/>
  <c r="D9" i="1"/>
  <c r="E9" i="1"/>
  <c r="F9" i="1" s="1"/>
  <c r="G9" i="1" s="1"/>
  <c r="Q12" i="1" l="1"/>
  <c r="L14" i="1" s="1"/>
  <c r="H9" i="1"/>
  <c r="C10" i="1" s="1"/>
  <c r="M14" i="1" l="1"/>
  <c r="N14" i="1"/>
  <c r="O14" i="1" s="1"/>
  <c r="P14" i="1" s="1"/>
  <c r="I10" i="1"/>
  <c r="D10" i="1"/>
  <c r="Q14" i="1" l="1"/>
  <c r="L16" i="1" s="1"/>
  <c r="M16" i="1" s="1"/>
  <c r="E10" i="1"/>
  <c r="F10" i="1" s="1"/>
  <c r="G10" i="1" s="1"/>
  <c r="N16" i="1"/>
  <c r="O16" i="1" s="1"/>
  <c r="P16" i="1" s="1"/>
  <c r="H10" i="1" l="1"/>
  <c r="C11" i="1" s="1"/>
  <c r="Q16" i="1"/>
  <c r="L18" i="1" s="1"/>
  <c r="D11" i="1" l="1"/>
  <c r="M18" i="1"/>
  <c r="N18" i="1"/>
  <c r="O18" i="1" s="1"/>
  <c r="P18" i="1" s="1"/>
  <c r="E11" i="1" l="1"/>
  <c r="F11" i="1" s="1"/>
  <c r="G11" i="1" s="1"/>
  <c r="Q18" i="1"/>
  <c r="L20" i="1" s="1"/>
  <c r="H11" i="1" l="1"/>
  <c r="C12" i="1" s="1"/>
  <c r="M20" i="1"/>
  <c r="I12" i="1" l="1"/>
  <c r="D12" i="1"/>
  <c r="N20" i="1"/>
  <c r="O20" i="1" s="1"/>
  <c r="P20" i="1" s="1"/>
  <c r="E12" i="1" l="1"/>
  <c r="F12" i="1" s="1"/>
  <c r="G12" i="1" s="1"/>
  <c r="Q20" i="1"/>
  <c r="L22" i="1" s="1"/>
  <c r="H12" i="1" l="1"/>
  <c r="C13" i="1" s="1"/>
  <c r="M22" i="1"/>
  <c r="N22" i="1" s="1"/>
  <c r="O22" i="1" s="1"/>
  <c r="P22" i="1" s="1"/>
  <c r="D13" i="1" l="1"/>
  <c r="Q22" i="1"/>
  <c r="L24" i="1" s="1"/>
  <c r="E13" i="1" l="1"/>
  <c r="F13" i="1" s="1"/>
  <c r="G13" i="1" s="1"/>
  <c r="M24" i="1"/>
  <c r="H13" i="1" l="1"/>
  <c r="C14" i="1" s="1"/>
  <c r="N24" i="1"/>
  <c r="O24" i="1" s="1"/>
  <c r="P24" i="1" s="1"/>
  <c r="I14" i="1" l="1"/>
  <c r="D14" i="1"/>
  <c r="Q24" i="1"/>
  <c r="L26" i="1" s="1"/>
  <c r="E14" i="1" l="1"/>
  <c r="F14" i="1" s="1"/>
  <c r="G14" i="1" s="1"/>
  <c r="M26" i="1"/>
  <c r="N26" i="1" s="1"/>
  <c r="O26" i="1" s="1"/>
  <c r="P26" i="1" s="1"/>
  <c r="H14" i="1" l="1"/>
  <c r="C15" i="1" s="1"/>
  <c r="Q26" i="1"/>
  <c r="D15" i="1" l="1"/>
  <c r="E15" i="1"/>
  <c r="F15" i="1" s="1"/>
  <c r="G15" i="1" s="1"/>
  <c r="H15" i="1" l="1"/>
  <c r="C16" i="1" s="1"/>
  <c r="I16" i="1" l="1"/>
  <c r="D16" i="1"/>
  <c r="E16" i="1" l="1"/>
  <c r="F16" i="1" s="1"/>
  <c r="G16" i="1" s="1"/>
  <c r="H16" i="1" l="1"/>
  <c r="C17" i="1" s="1"/>
  <c r="D17" i="1" l="1"/>
  <c r="E17" i="1"/>
  <c r="F17" i="1" s="1"/>
  <c r="G17" i="1" s="1"/>
  <c r="H17" i="1" l="1"/>
  <c r="C18" i="1" s="1"/>
  <c r="I18" i="1" l="1"/>
  <c r="D18" i="1"/>
  <c r="E18" i="1" l="1"/>
  <c r="F18" i="1" s="1"/>
  <c r="G18" i="1" s="1"/>
  <c r="H18" i="1" l="1"/>
  <c r="C19" i="1" s="1"/>
  <c r="D19" i="1" l="1"/>
  <c r="E19" i="1"/>
  <c r="F19" i="1" s="1"/>
  <c r="G19" i="1" s="1"/>
  <c r="H19" i="1" l="1"/>
  <c r="C20" i="1" s="1"/>
  <c r="I20" i="1" l="1"/>
  <c r="D20" i="1"/>
  <c r="E20" i="1" l="1"/>
  <c r="F20" i="1" s="1"/>
  <c r="G20" i="1" s="1"/>
  <c r="H20" i="1" l="1"/>
  <c r="C21" i="1" s="1"/>
  <c r="D21" i="1" l="1"/>
  <c r="E21" i="1"/>
  <c r="F21" i="1" s="1"/>
  <c r="G21" i="1" s="1"/>
  <c r="H21" i="1" l="1"/>
  <c r="C22" i="1" s="1"/>
  <c r="I22" i="1" l="1"/>
  <c r="D22" i="1"/>
  <c r="E22" i="1" l="1"/>
  <c r="F22" i="1" s="1"/>
  <c r="G22" i="1" s="1"/>
  <c r="H22" i="1"/>
  <c r="C23" i="1" s="1"/>
  <c r="D23" i="1" l="1"/>
  <c r="E23" i="1" l="1"/>
  <c r="F23" i="1" s="1"/>
  <c r="G23" i="1" s="1"/>
  <c r="H23" i="1" l="1"/>
  <c r="C24" i="1" s="1"/>
  <c r="I24" i="1" l="1"/>
  <c r="D24" i="1"/>
  <c r="E24" i="1"/>
  <c r="F24" i="1" s="1"/>
  <c r="G24" i="1" s="1"/>
  <c r="H24" i="1" l="1"/>
  <c r="C25" i="1" s="1"/>
  <c r="D25" i="1" l="1"/>
  <c r="E25" i="1"/>
  <c r="F25" i="1" s="1"/>
  <c r="G25" i="1" s="1"/>
  <c r="H25" i="1" l="1"/>
  <c r="C26" i="1" s="1"/>
  <c r="I26" i="1" l="1"/>
  <c r="D26" i="1"/>
  <c r="E26" i="1" l="1"/>
  <c r="F26" i="1" s="1"/>
  <c r="G26" i="1" s="1"/>
  <c r="H26" i="1" l="1"/>
</calcChain>
</file>

<file path=xl/sharedStrings.xml><?xml version="1.0" encoding="utf-8"?>
<sst xmlns="http://schemas.openxmlformats.org/spreadsheetml/2006/main" count="27" uniqueCount="18">
  <si>
    <t>Функция</t>
  </si>
  <si>
    <t>y' = y * x^2 + x^3</t>
  </si>
  <si>
    <t>Вариант 3</t>
  </si>
  <si>
    <t>h =</t>
  </si>
  <si>
    <t>i</t>
  </si>
  <si>
    <t>x_i</t>
  </si>
  <si>
    <t>y_i</t>
  </si>
  <si>
    <t>k_1</t>
  </si>
  <si>
    <t>k_2</t>
  </si>
  <si>
    <t>k_3</t>
  </si>
  <si>
    <t>k_4</t>
  </si>
  <si>
    <t>delta y_i</t>
  </si>
  <si>
    <t>Точность</t>
  </si>
  <si>
    <t>оценка точности</t>
  </si>
  <si>
    <t>y0=</t>
  </si>
  <si>
    <t>Ответ</t>
  </si>
  <si>
    <t>По формуле рунге проверяем точность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</si>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</sst>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0" xfId="0" applyBorder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96676</xdr:colOff>
      <xdr:row>27</xdr:row>
      <xdr:rowOff>169464</xdr:rowOff>
    </xdr:from>
    <xdr:to>
      <xdr:col>12</xdr:col>
      <xdr:colOff>80411</xdr:colOff>
      <xdr:row>35</xdr:row>
      <xdr:rowOff>35940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08EEF77-90C7-497E-981C-BB5EB98B3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1000" y="5312964"/>
          <a:ext cx="3760117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70" zoomScaleNormal="70" workbookViewId="0">
      <selection activeCell="K4" sqref="K4"/>
    </sheetView>
  </sheetViews>
  <sheetFormatPr defaultRowHeight="15" x14ac:dyDescent="0.25"/>
  <cols>
    <col min="5" max="5" width="9.5703125" customWidth="1"/>
    <col min="9" max="9" width="11.28515625" bestFit="1" customWidth="1"/>
  </cols>
  <sheetData>
    <row r="1" spans="1:17" x14ac:dyDescent="0.25">
      <c r="A1" t="s">
        <v>0</v>
      </c>
      <c r="B1" t="s">
        <v>1</v>
      </c>
      <c r="E1" t="s">
        <v>2</v>
      </c>
      <c r="G1" t="s">
        <v>3</v>
      </c>
      <c r="H1">
        <v>0.1</v>
      </c>
      <c r="K1" t="s">
        <v>3</v>
      </c>
      <c r="L1">
        <v>0.2</v>
      </c>
    </row>
    <row r="2" spans="1:17" x14ac:dyDescent="0.25">
      <c r="E2" t="s">
        <v>14</v>
      </c>
      <c r="F2">
        <v>2</v>
      </c>
    </row>
    <row r="3" spans="1:17" x14ac:dyDescent="0.25">
      <c r="D3" t="s">
        <v>12</v>
      </c>
      <c r="E3">
        <f>2^4-1</f>
        <v>15</v>
      </c>
    </row>
    <row r="4" spans="1:17" x14ac:dyDescent="0.25">
      <c r="I4" s="3" t="s">
        <v>13</v>
      </c>
      <c r="K4" t="s">
        <v>17</v>
      </c>
    </row>
    <row r="5" spans="1:17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2"/>
      <c r="K5" s="1" t="s">
        <v>5</v>
      </c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11</v>
      </c>
    </row>
    <row r="6" spans="1:17" x14ac:dyDescent="0.25">
      <c r="A6">
        <v>0</v>
      </c>
      <c r="B6">
        <v>0</v>
      </c>
      <c r="C6" s="3">
        <f>F2</f>
        <v>2</v>
      </c>
      <c r="D6">
        <f>C6*(B6^2)+(B6^3)</f>
        <v>0</v>
      </c>
      <c r="E6">
        <f>(C6+$H$1*D6/2) * (B6 +$H$1/2)^2 +  (B6 + $H$1/2)^3</f>
        <v>5.1250000000000011E-3</v>
      </c>
      <c r="F6">
        <f>(C6+$H$1*E6/2) * (B6 +$H$1/2)^2 +  (B6 + $H$1/2)^3</f>
        <v>5.1256406250000013E-3</v>
      </c>
      <c r="G6">
        <f>(C6+$H$1*F6) * (B6+$H$1)^2 + (B6+$H$1)^3</f>
        <v>2.1005125640625004E-2</v>
      </c>
      <c r="H6">
        <f>($H$1/6)*(D6+2*E6+2*F6+G6)</f>
        <v>6.9177344817708346E-4</v>
      </c>
      <c r="I6">
        <f>ABS(L6-C6)/E3</f>
        <v>0</v>
      </c>
      <c r="K6">
        <v>0</v>
      </c>
      <c r="L6" s="3">
        <f>F2</f>
        <v>2</v>
      </c>
      <c r="M6">
        <f>L6*(B6^2)+(B6^3)</f>
        <v>0</v>
      </c>
      <c r="N6">
        <f>(L6+$L$1*M6/2) * (B6 +$L$1/2)^2 +  (B6 + $L$1/2)^3</f>
        <v>2.1000000000000005E-2</v>
      </c>
      <c r="O6">
        <f>(L6+$L$1*N6/2) * (B6 +$L$1/2)^2 +  (B6 + $L$1/2)^3</f>
        <v>2.1021000000000005E-2</v>
      </c>
      <c r="P6">
        <f>(L6+$L$1*O6) * (B6+$L$1)^2 + (B6+$L$1)^3</f>
        <v>8.8168168000000033E-2</v>
      </c>
      <c r="Q6">
        <f>($L$1/6)*(M6+2*N6+2*O6+P6)</f>
        <v>5.7403389333333353E-3</v>
      </c>
    </row>
    <row r="7" spans="1:17" x14ac:dyDescent="0.25">
      <c r="A7">
        <v>1</v>
      </c>
      <c r="B7">
        <f>B6+$H$1</f>
        <v>0.1</v>
      </c>
      <c r="C7" s="4">
        <f>C6+H6</f>
        <v>2.0006917734481773</v>
      </c>
      <c r="D7">
        <f>C7*(B7^2)+(B7^3)</f>
        <v>2.1006917734481777E-2</v>
      </c>
      <c r="E7">
        <f>(C7+$H$1*D7/2) * (B7 +$H$1/2)^2 +  (B7 + $H$1/2)^3</f>
        <v>4.8414197685035291E-2</v>
      </c>
      <c r="F7">
        <f>(C7+$H$1*E7/2) * (B7 +$H$1/2)^2 +  (B7 + $H$1/2)^3</f>
        <v>4.8445030874979665E-2</v>
      </c>
      <c r="G7">
        <f>(C7+$H$1*F7) * (B7+$H$1)^2 + (B7+$H$1)^3</f>
        <v>8.8221451061427036E-2</v>
      </c>
      <c r="H7">
        <f>($H$1/6)*(D7+2*E7+2*F7+G7)</f>
        <v>5.049113765265646E-3</v>
      </c>
    </row>
    <row r="8" spans="1:17" x14ac:dyDescent="0.25">
      <c r="A8">
        <v>2</v>
      </c>
      <c r="B8">
        <f t="shared" ref="B8:B26" si="0">B7+$H$1</f>
        <v>0.2</v>
      </c>
      <c r="C8" s="4">
        <f>C7+H7</f>
        <v>2.005740887213443</v>
      </c>
      <c r="D8">
        <f t="shared" ref="D8:D10" si="1">C8*(B8^2)+(B8)^3</f>
        <v>8.8229635488537739E-2</v>
      </c>
      <c r="E8">
        <f t="shared" ref="E8:E10" si="2">(C8+$H$1*D8/2) * (B8 +$H$1/2)^2 +  (B8 + $H$1/2)^3</f>
        <v>0.14125952306174186</v>
      </c>
      <c r="F8">
        <f t="shared" ref="F8:F10" si="3">(C8+$H$1*E8/2) * (B8 +$H$1/2)^2 +  (B8 + $H$1/2)^3</f>
        <v>0.14142524146040814</v>
      </c>
      <c r="G8">
        <f t="shared" ref="G8:G10" si="4">(C8+$H$1*F8) * (B8+$H$1)^2 + (B8+$H$1)^3</f>
        <v>0.2087895070223536</v>
      </c>
      <c r="H8">
        <f t="shared" ref="H8:H10" si="5">($H$1/6)*(D8+2*E8+2*F8+G8)</f>
        <v>1.4373144525919855E-2</v>
      </c>
      <c r="I8">
        <f>ABS(L8-C8)/E3</f>
        <v>3.6552007317188402E-8</v>
      </c>
      <c r="K8">
        <v>0.2</v>
      </c>
      <c r="L8">
        <f>L6+Q6</f>
        <v>2.0057403389333333</v>
      </c>
      <c r="M8">
        <f>L8*(B8^2)+(B8^3)</f>
        <v>8.8229613557333358E-2</v>
      </c>
      <c r="N8">
        <f>(L8+$L$1*M8/2) * (B8 +$L$1/2)^2 +  (B8 + $L$1/2)^3</f>
        <v>0.20831069702601601</v>
      </c>
      <c r="O8">
        <f>(L8+$L$1*N8/2) * (B8 +$L$1/2)^2 +  (B8 + $L$1/2)^3</f>
        <v>0.20939142677723421</v>
      </c>
      <c r="P8">
        <f>(L8+$L$1*O8) * (B8+$L$1)^2 + (B8+$L$1)^3</f>
        <v>0.39161897988620487</v>
      </c>
      <c r="Q8">
        <f>($L$1/6)*(M8+2*N8+2*O8+P8)</f>
        <v>4.384176136833462E-2</v>
      </c>
    </row>
    <row r="9" spans="1:17" x14ac:dyDescent="0.25">
      <c r="A9">
        <v>3</v>
      </c>
      <c r="B9">
        <f t="shared" si="0"/>
        <v>0.30000000000000004</v>
      </c>
      <c r="C9" s="4">
        <f t="shared" ref="C9:C10" si="6">C8+H8</f>
        <v>2.0201140317393627</v>
      </c>
      <c r="D9">
        <f t="shared" si="1"/>
        <v>0.20881026285654269</v>
      </c>
      <c r="E9">
        <f t="shared" si="2"/>
        <v>0.29161793174806833</v>
      </c>
      <c r="F9">
        <f t="shared" si="3"/>
        <v>0.29212512872002894</v>
      </c>
      <c r="G9">
        <f t="shared" si="4"/>
        <v>0.39189224713781856</v>
      </c>
      <c r="H9">
        <f t="shared" si="5"/>
        <v>2.9469810515509259E-2</v>
      </c>
    </row>
    <row r="10" spans="1:17" x14ac:dyDescent="0.25">
      <c r="A10">
        <v>4</v>
      </c>
      <c r="B10">
        <f t="shared" si="0"/>
        <v>0.4</v>
      </c>
      <c r="C10" s="4">
        <f t="shared" si="6"/>
        <v>2.0495838422548718</v>
      </c>
      <c r="D10">
        <f t="shared" si="1"/>
        <v>0.39193341476077953</v>
      </c>
      <c r="E10">
        <f t="shared" si="2"/>
        <v>0.51013405388106436</v>
      </c>
      <c r="F10">
        <f t="shared" si="3"/>
        <v>0.51133083535215729</v>
      </c>
      <c r="G10">
        <f t="shared" si="4"/>
        <v>0.65017923144752188</v>
      </c>
      <c r="H10">
        <f t="shared" si="5"/>
        <v>5.1417373744579081E-2</v>
      </c>
      <c r="I10">
        <f t="shared" ref="I10" si="7">ABS(L10-C10)/15</f>
        <v>1.1613021359361635E-7</v>
      </c>
      <c r="K10">
        <v>0.4</v>
      </c>
      <c r="L10">
        <f t="shared" ref="L10" si="8">L8+Q8</f>
        <v>2.0495821003016679</v>
      </c>
      <c r="M10">
        <f t="shared" ref="M10" si="9">L10*(B10^2)+(B10^3)</f>
        <v>0.39193313604826691</v>
      </c>
      <c r="N10">
        <f t="shared" ref="N10" si="10">(L10+$L$1*M10/2) * (B10 +$L$1/2)^2 +  (B10 + $L$1/2)^3</f>
        <v>0.64719385347662362</v>
      </c>
      <c r="O10">
        <f t="shared" ref="O10" si="11">(L10+$L$1*N10/2) * (B10 +$L$1/2)^2 +  (B10 + $L$1/2)^3</f>
        <v>0.65357537141233257</v>
      </c>
      <c r="P10">
        <f>(L10+$L$1*O10) * (B10+$L$1)^2 + (B10+$L$1)^3</f>
        <v>1.0009069828502886</v>
      </c>
      <c r="Q10">
        <f t="shared" ref="Q10" si="12">($L$1/6)*(M10+2*N10+2*O10+P10)</f>
        <v>0.13314595228921561</v>
      </c>
    </row>
    <row r="11" spans="1:17" x14ac:dyDescent="0.25">
      <c r="A11">
        <v>5</v>
      </c>
      <c r="B11">
        <f t="shared" si="0"/>
        <v>0.5</v>
      </c>
      <c r="C11" s="4">
        <f t="shared" ref="C11:C26" si="13">C10+H10</f>
        <v>2.1010012159994509</v>
      </c>
      <c r="D11">
        <f t="shared" ref="D11:D26" si="14">C11*(B11^2)+(B11)^3</f>
        <v>0.65025030399986272</v>
      </c>
      <c r="E11">
        <f t="shared" ref="E11:E26" si="15">(C11+$H$1*D11/2) * (B11 +$H$1/2)^2 +  (B11 + $H$1/2)^3</f>
        <v>0.81176290368783188</v>
      </c>
      <c r="F11">
        <f t="shared" ref="F11:F26" si="16">(C11+$H$1*E11/2) * (B11 +$H$1/2)^2 +  (B11 + $H$1/2)^3</f>
        <v>0.81420578175811253</v>
      </c>
      <c r="G11">
        <f t="shared" ref="G11:G26" si="17">(C11+$H$1*F11) * (B11+$H$1)^2 + (B11+$H$1)^3</f>
        <v>1.0016718459030944</v>
      </c>
      <c r="H11">
        <f t="shared" ref="H11:H26" si="18">($H$1/6)*(D11+2*E11+2*F11+G11)</f>
        <v>8.1730992013247433E-2</v>
      </c>
    </row>
    <row r="12" spans="1:17" x14ac:dyDescent="0.25">
      <c r="A12">
        <v>6</v>
      </c>
      <c r="B12">
        <f t="shared" si="0"/>
        <v>0.6</v>
      </c>
      <c r="C12" s="4">
        <f t="shared" si="13"/>
        <v>2.1827322080126983</v>
      </c>
      <c r="D12">
        <f t="shared" si="14"/>
        <v>1.0017835948845715</v>
      </c>
      <c r="E12">
        <f t="shared" si="15"/>
        <v>1.2179920363273018</v>
      </c>
      <c r="F12">
        <f t="shared" si="16"/>
        <v>1.2225594396527795</v>
      </c>
      <c r="G12">
        <f t="shared" si="17"/>
        <v>1.4724441944692082</v>
      </c>
      <c r="H12">
        <f t="shared" si="18"/>
        <v>0.12258884568856571</v>
      </c>
      <c r="I12">
        <f t="shared" ref="I12" si="19">ABS(L12-C12)/15</f>
        <v>2.7702812097629705E-7</v>
      </c>
      <c r="K12">
        <v>0.6</v>
      </c>
      <c r="L12">
        <f t="shared" ref="L12" si="20">L10+Q10</f>
        <v>2.1827280525908836</v>
      </c>
      <c r="M12">
        <f t="shared" ref="M12" si="21">L12*(B12^2)+(B12^3)</f>
        <v>1.0017820989327182</v>
      </c>
      <c r="N12">
        <f t="shared" ref="N12" si="22">(L12+$L$1*M12/2) * (B12 +$L$1/2)^2 +  (B12 + $L$1/2)^3</f>
        <v>1.4616240686172359</v>
      </c>
      <c r="O12">
        <f t="shared" ref="O12" si="23">(L12+$L$1*N12/2) * (B12 +$L$1/2)^2 +  (B12 + $L$1/2)^3</f>
        <v>1.4841563251317775</v>
      </c>
      <c r="P12">
        <f t="shared" ref="P12" si="24">(L12+$L$1*O12) * (B12+$L$1)^2 + (B12+$L$1)^3</f>
        <v>2.0989179632750337</v>
      </c>
      <c r="Q12">
        <f t="shared" ref="Q12" si="25">($L$1/6)*(M12+2*N12+2*O12+P12)</f>
        <v>0.29974202832352598</v>
      </c>
    </row>
    <row r="13" spans="1:17" x14ac:dyDescent="0.25">
      <c r="A13">
        <v>7</v>
      </c>
      <c r="B13">
        <f t="shared" si="0"/>
        <v>0.7</v>
      </c>
      <c r="C13" s="4">
        <f t="shared" si="13"/>
        <v>2.3053210537012641</v>
      </c>
      <c r="D13">
        <f t="shared" si="14"/>
        <v>1.4726073163136193</v>
      </c>
      <c r="E13">
        <f t="shared" si="15"/>
        <v>1.7600351734782815</v>
      </c>
      <c r="F13">
        <f t="shared" si="16"/>
        <v>1.7681190819610377</v>
      </c>
      <c r="G13">
        <f t="shared" si="17"/>
        <v>2.1005650956143151</v>
      </c>
      <c r="H13">
        <f t="shared" si="18"/>
        <v>0.17715801538010953</v>
      </c>
    </row>
    <row r="14" spans="1:17" x14ac:dyDescent="0.25">
      <c r="A14">
        <v>8</v>
      </c>
      <c r="B14">
        <f t="shared" si="0"/>
        <v>0.79999999999999993</v>
      </c>
      <c r="C14" s="4">
        <f t="shared" si="13"/>
        <v>2.4824790690813736</v>
      </c>
      <c r="D14">
        <f t="shared" si="14"/>
        <v>2.1007866042120789</v>
      </c>
      <c r="E14">
        <f t="shared" si="15"/>
        <v>2.4836070434884534</v>
      </c>
      <c r="F14">
        <f t="shared" si="16"/>
        <v>2.4974364318573126</v>
      </c>
      <c r="G14">
        <f t="shared" si="17"/>
        <v>2.9421003969363544</v>
      </c>
      <c r="H14">
        <f t="shared" si="18"/>
        <v>0.25008289919733273</v>
      </c>
      <c r="I14">
        <f t="shared" ref="I14" si="26">ABS(L14-C14)/15</f>
        <v>5.9921113093608369E-7</v>
      </c>
      <c r="K14">
        <v>0.8</v>
      </c>
      <c r="L14">
        <f t="shared" ref="L14" si="27">L12+Q12</f>
        <v>2.4824700809144096</v>
      </c>
      <c r="M14">
        <f t="shared" ref="M14" si="28">L14*(B14^2)+(B14^3)</f>
        <v>2.1007808517852218</v>
      </c>
      <c r="N14">
        <f t="shared" ref="N14" si="29">(L14+$L$1*M14/2) * (B14 +$L$1/2)^2 +  (B14 + $L$1/2)^3</f>
        <v>2.9099640145352739</v>
      </c>
      <c r="O14">
        <f t="shared" ref="O14" si="30">(L14+$L$1*N14/2) * (B14 +$L$1/2)^2 +  (B14 + $L$1/2)^3</f>
        <v>2.9755078507180284</v>
      </c>
      <c r="P14">
        <f t="shared" ref="P14" si="31">(L14+$L$1*O14) * (B14+$L$1)^2 + (B14+$L$1)^3</f>
        <v>4.0775716510580153</v>
      </c>
      <c r="Q14">
        <f t="shared" ref="Q14" si="32">($L$1/6)*(M14+2*N14+2*O14+P14)</f>
        <v>0.59830987444499473</v>
      </c>
    </row>
    <row r="15" spans="1:17" x14ac:dyDescent="0.25">
      <c r="A15">
        <v>9</v>
      </c>
      <c r="B15">
        <f t="shared" si="0"/>
        <v>0.89999999999999991</v>
      </c>
      <c r="C15" s="4">
        <f t="shared" si="13"/>
        <v>2.7325619682787066</v>
      </c>
      <c r="D15">
        <f t="shared" si="14"/>
        <v>2.9423751943057517</v>
      </c>
      <c r="E15">
        <f t="shared" si="15"/>
        <v>3.4562868570145793</v>
      </c>
      <c r="F15">
        <f t="shared" si="16"/>
        <v>3.4794771207943151</v>
      </c>
      <c r="G15">
        <f t="shared" si="17"/>
        <v>4.0805096803581371</v>
      </c>
      <c r="H15">
        <f t="shared" si="18"/>
        <v>0.34824021383802795</v>
      </c>
    </row>
    <row r="16" spans="1:17" x14ac:dyDescent="0.25">
      <c r="A16">
        <v>10</v>
      </c>
      <c r="B16">
        <f t="shared" si="0"/>
        <v>0.99999999999999989</v>
      </c>
      <c r="C16" s="4">
        <f t="shared" si="13"/>
        <v>3.0808021821167344</v>
      </c>
      <c r="D16">
        <f t="shared" si="14"/>
        <v>4.0808021821167335</v>
      </c>
      <c r="E16">
        <f t="shared" si="15"/>
        <v>4.7791636260728829</v>
      </c>
      <c r="F16">
        <f t="shared" si="16"/>
        <v>4.817660800670966</v>
      </c>
      <c r="G16">
        <f t="shared" si="17"/>
        <v>5.6417075972424335</v>
      </c>
      <c r="H16">
        <f t="shared" si="18"/>
        <v>0.48193597721411441</v>
      </c>
      <c r="I16">
        <f t="shared" ref="I16" si="33">ABS(L16-C16)/15</f>
        <v>1.4817838220141748E-6</v>
      </c>
      <c r="K16">
        <v>1</v>
      </c>
      <c r="L16">
        <f t="shared" ref="L16" si="34">L14+Q14</f>
        <v>3.0807799553594042</v>
      </c>
      <c r="M16">
        <f t="shared" ref="M16" si="35">L16*(B16^2)+(B16^3)</f>
        <v>4.0807799553594029</v>
      </c>
      <c r="N16">
        <f t="shared" ref="N16" si="36">(L16+$L$1*M16/2) * (B16 +$L$1/2)^2 +  (B16 + $L$1/2)^3</f>
        <v>5.5525181205833656</v>
      </c>
      <c r="O16">
        <f t="shared" ref="O16" si="37">(L16+$L$1*N16/2) * (B16 +$L$1/2)^2 +  (B16 + $L$1/2)^3</f>
        <v>5.7305984385754654</v>
      </c>
      <c r="P16">
        <f t="shared" ref="P16" si="38">(L16+$L$1*O16) * (B16+$L$1)^2 + (B16+$L$1)^3</f>
        <v>7.8147354860272751</v>
      </c>
      <c r="Q16">
        <f t="shared" ref="Q16" si="39">($L$1/6)*(M16+2*N16+2*O16+P16)</f>
        <v>1.1487249519901446</v>
      </c>
    </row>
    <row r="17" spans="1:22" x14ac:dyDescent="0.25">
      <c r="A17">
        <v>11</v>
      </c>
      <c r="B17">
        <f t="shared" si="0"/>
        <v>1.0999999999999999</v>
      </c>
      <c r="C17" s="4">
        <f t="shared" si="13"/>
        <v>3.5627381593308489</v>
      </c>
      <c r="D17">
        <f t="shared" si="14"/>
        <v>5.6419131727903258</v>
      </c>
      <c r="E17">
        <f t="shared" si="15"/>
        <v>6.6056677242658068</v>
      </c>
      <c r="F17">
        <f t="shared" si="16"/>
        <v>6.669395993982123</v>
      </c>
      <c r="G17">
        <f t="shared" si="17"/>
        <v>7.818735972569848</v>
      </c>
      <c r="H17">
        <f t="shared" si="18"/>
        <v>0.66684627636426708</v>
      </c>
    </row>
    <row r="18" spans="1:22" x14ac:dyDescent="0.25">
      <c r="A18">
        <v>12</v>
      </c>
      <c r="B18">
        <f t="shared" si="0"/>
        <v>1.2</v>
      </c>
      <c r="C18" s="4">
        <f t="shared" si="13"/>
        <v>4.2295844356951164</v>
      </c>
      <c r="D18">
        <f t="shared" si="14"/>
        <v>7.8186015874009671</v>
      </c>
      <c r="E18">
        <f t="shared" si="15"/>
        <v>9.1726789297893205</v>
      </c>
      <c r="F18">
        <f t="shared" si="16"/>
        <v>9.2784662221634093</v>
      </c>
      <c r="G18">
        <f t="shared" si="17"/>
        <v>10.913058487870366</v>
      </c>
      <c r="H18">
        <f t="shared" si="18"/>
        <v>0.92723250631961307</v>
      </c>
      <c r="I18">
        <f>ABS(L18-C18)/15</f>
        <v>5.3018897045120635E-6</v>
      </c>
      <c r="K18">
        <v>1.2</v>
      </c>
      <c r="L18">
        <f t="shared" ref="L18" si="40">L16+Q16</f>
        <v>4.2295049073495488</v>
      </c>
      <c r="M18">
        <f t="shared" ref="M18" si="41">L18*(B18^2)+(B18^3)</f>
        <v>7.8184870665833497</v>
      </c>
      <c r="N18">
        <f t="shared" ref="N18" si="42">(L18+$L$1*M18/2) * (B18 +$L$1/2)^2 +  (B18 + $L$1/2)^3</f>
        <v>10.666187607673326</v>
      </c>
      <c r="O18">
        <f t="shared" ref="O18" si="43">(L18+$L$1*N18/2) * (B18 +$L$1/2)^2 +  (B18 + $L$1/2)^3</f>
        <v>11.147448999117531</v>
      </c>
      <c r="P18">
        <f t="shared" ref="P18" si="44">(L18+$L$1*O18) * (B18+$L$1)^2 + (B18+$L$1)^3</f>
        <v>15.403629626059185</v>
      </c>
      <c r="Q18">
        <f t="shared" ref="Q18" si="45">($L$1/6)*(M18+2*N18+2*O18+P18)</f>
        <v>2.2283129968741413</v>
      </c>
    </row>
    <row r="19" spans="1:22" x14ac:dyDescent="0.25">
      <c r="A19">
        <v>13</v>
      </c>
      <c r="B19">
        <f t="shared" si="0"/>
        <v>1.3</v>
      </c>
      <c r="C19" s="4">
        <f t="shared" si="13"/>
        <v>5.1568169420147294</v>
      </c>
      <c r="D19">
        <f t="shared" si="14"/>
        <v>10.912020632004895</v>
      </c>
      <c r="E19">
        <f t="shared" si="15"/>
        <v>12.853031756913293</v>
      </c>
      <c r="F19">
        <f t="shared" si="16"/>
        <v>13.029906395670571</v>
      </c>
      <c r="G19">
        <f t="shared" si="17"/>
        <v>15.405222859900306</v>
      </c>
      <c r="H19">
        <f t="shared" si="18"/>
        <v>1.3013853299512155</v>
      </c>
    </row>
    <row r="20" spans="1:22" x14ac:dyDescent="0.25">
      <c r="A20">
        <v>14</v>
      </c>
      <c r="B20">
        <f t="shared" si="0"/>
        <v>1.4000000000000001</v>
      </c>
      <c r="C20" s="4">
        <f t="shared" si="13"/>
        <v>6.4582022719659449</v>
      </c>
      <c r="D20">
        <f t="shared" si="14"/>
        <v>15.402076453053255</v>
      </c>
      <c r="E20">
        <f t="shared" si="15"/>
        <v>18.246138563935627</v>
      </c>
      <c r="F20">
        <f t="shared" si="16"/>
        <v>18.545120593342137</v>
      </c>
      <c r="G20">
        <f t="shared" si="17"/>
        <v>22.078607245425367</v>
      </c>
      <c r="H20">
        <f t="shared" si="18"/>
        <v>1.8510533668839027</v>
      </c>
      <c r="I20">
        <f t="shared" ref="I20" si="46">ABS(L20-C20)/15</f>
        <v>2.5624516150320649E-5</v>
      </c>
      <c r="K20">
        <v>1.4</v>
      </c>
      <c r="L20">
        <f t="shared" ref="L20" si="47">L18+Q18</f>
        <v>6.4578179042236901</v>
      </c>
      <c r="M20">
        <f t="shared" ref="M20" si="48">L20*(B20^2)+(B20^3)</f>
        <v>15.401323092278435</v>
      </c>
      <c r="N20">
        <f t="shared" ref="N20" si="49">(L20+$L$1*M20/2) * (B20 +$L$1/2)^2 +  (B20 + $L$1/2)^3</f>
        <v>21.37038798026596</v>
      </c>
      <c r="O20">
        <f t="shared" ref="O20" si="50">(L20+$L$1*N20/2) * (B20 +$L$1/2)^2 +  (B20 + $L$1/2)^3</f>
        <v>22.713427580063154</v>
      </c>
      <c r="P20">
        <f t="shared" ref="P20" si="51">(L20+$L$1*O20) * (B20+$L$1)^2 + (B20+$L$1)^3</f>
        <v>32.257288755804986</v>
      </c>
      <c r="Q20">
        <f t="shared" ref="Q20" si="52">($L$1/6)*(M20+2*N20+2*O20+P20)</f>
        <v>4.5275414322913878</v>
      </c>
      <c r="V20">
        <f>0/15</f>
        <v>0</v>
      </c>
    </row>
    <row r="21" spans="1:22" x14ac:dyDescent="0.25">
      <c r="A21">
        <v>15</v>
      </c>
      <c r="B21">
        <f t="shared" si="0"/>
        <v>1.5000000000000002</v>
      </c>
      <c r="C21" s="4">
        <f t="shared" si="13"/>
        <v>8.309255638849848</v>
      </c>
      <c r="D21">
        <f t="shared" si="14"/>
        <v>22.070825187412169</v>
      </c>
      <c r="E21">
        <f t="shared" si="15"/>
        <v>26.338119547974657</v>
      </c>
      <c r="F21">
        <f t="shared" si="16"/>
        <v>26.850728283037224</v>
      </c>
      <c r="G21">
        <f t="shared" si="17"/>
        <v>32.241480875913155</v>
      </c>
      <c r="H21">
        <f t="shared" si="18"/>
        <v>2.6781666954224845</v>
      </c>
    </row>
    <row r="22" spans="1:22" x14ac:dyDescent="0.25">
      <c r="A22">
        <v>16</v>
      </c>
      <c r="B22">
        <f t="shared" si="0"/>
        <v>1.6000000000000003</v>
      </c>
      <c r="C22" s="4">
        <f t="shared" si="13"/>
        <v>10.987422334272333</v>
      </c>
      <c r="D22">
        <f t="shared" si="14"/>
        <v>32.223801175737186</v>
      </c>
      <c r="E22">
        <f t="shared" si="15"/>
        <v>38.791847240103664</v>
      </c>
      <c r="F22">
        <f t="shared" si="16"/>
        <v>39.685922510615555</v>
      </c>
      <c r="G22">
        <f t="shared" si="17"/>
        <v>48.135882151614965</v>
      </c>
      <c r="H22">
        <f t="shared" si="18"/>
        <v>3.9552537138131765</v>
      </c>
      <c r="I22">
        <f t="shared" ref="I22" si="53">ABS(L22-C22)/15</f>
        <v>1.3753318381700316E-4</v>
      </c>
      <c r="K22">
        <v>1.6</v>
      </c>
      <c r="L22">
        <f>L20+Q20</f>
        <v>10.985359336515078</v>
      </c>
      <c r="M22">
        <f t="shared" ref="M22" si="54">L22*(B22^2)+(B22^3)</f>
        <v>32.218519901478615</v>
      </c>
      <c r="N22">
        <f t="shared" ref="N22" si="55">(L22+$L$1*M22/2) * (B22 +$L$1/2)^2 +  (B22 + $L$1/2)^3</f>
        <v>45.971840734055917</v>
      </c>
      <c r="O22">
        <f t="shared" ref="O22" si="56">(L22+$L$1*N22/2) * (B22 +$L$1/2)^2 +  (B22 + $L$1/2)^3</f>
        <v>49.946550454670763</v>
      </c>
      <c r="P22">
        <f t="shared" ref="P22" si="57">(L22+$L$1*O22) * (B22+$L$1)^2 + (B22+$L$1)^3</f>
        <v>73.789928944935539</v>
      </c>
      <c r="Q22">
        <f t="shared" ref="Q22" si="58">($L$1/6)*(M22+2*N22+2*O22+P22)</f>
        <v>9.9281743741289183</v>
      </c>
    </row>
    <row r="23" spans="1:22" x14ac:dyDescent="0.25">
      <c r="A23">
        <v>17</v>
      </c>
      <c r="B23">
        <f t="shared" si="0"/>
        <v>1.7000000000000004</v>
      </c>
      <c r="C23" s="4">
        <f t="shared" si="13"/>
        <v>14.942676048085509</v>
      </c>
      <c r="D23">
        <f t="shared" si="14"/>
        <v>48.097333778967148</v>
      </c>
      <c r="E23">
        <f t="shared" si="15"/>
        <v>58.486224632166248</v>
      </c>
      <c r="F23">
        <f t="shared" si="16"/>
        <v>60.077023544062371</v>
      </c>
      <c r="G23">
        <f t="shared" si="17"/>
        <v>73.711226024073298</v>
      </c>
      <c r="H23">
        <f t="shared" si="18"/>
        <v>5.982250935924962</v>
      </c>
    </row>
    <row r="24" spans="1:22" x14ac:dyDescent="0.25">
      <c r="A24">
        <v>18</v>
      </c>
      <c r="B24">
        <f t="shared" si="0"/>
        <v>1.8000000000000005</v>
      </c>
      <c r="C24" s="4">
        <f t="shared" si="13"/>
        <v>20.924926984010472</v>
      </c>
      <c r="D24">
        <f t="shared" si="14"/>
        <v>73.628763428193977</v>
      </c>
      <c r="E24">
        <f t="shared" si="15"/>
        <v>90.546909744425591</v>
      </c>
      <c r="F24">
        <f t="shared" si="16"/>
        <v>93.442027532790718</v>
      </c>
      <c r="G24">
        <f t="shared" si="17"/>
        <v>116.13055835161533</v>
      </c>
      <c r="H24">
        <f t="shared" si="18"/>
        <v>9.2956199389040322</v>
      </c>
      <c r="I24">
        <f t="shared" ref="I24" si="59">ABS(L24-C24)/15</f>
        <v>7.5955155776507395E-4</v>
      </c>
      <c r="K24">
        <v>1.8</v>
      </c>
      <c r="L24">
        <f t="shared" ref="L24" si="60">L22+Q22</f>
        <v>20.913533710643996</v>
      </c>
      <c r="M24">
        <f t="shared" ref="M24" si="61">L24*(B24^2)+(B24^3)</f>
        <v>73.591849222486587</v>
      </c>
      <c r="N24">
        <f t="shared" ref="N24" si="62">(L24+$L$1*M24/2) * (B24 +$L$1/2)^2 +  (B24 + $L$1/2)^3</f>
        <v>108.92351426474255</v>
      </c>
      <c r="O24">
        <f t="shared" ref="O24" si="63">(L24+$L$1*N24/2) * (B24 +$L$1/2)^2 +  (B24 + $L$1/2)^3</f>
        <v>121.67824534499697</v>
      </c>
      <c r="P24">
        <f t="shared" ref="P24" si="64">(L24+$L$1*O24) * (B24+$L$1)^2 + (B24+$L$1)^3</f>
        <v>188.99673111857365</v>
      </c>
      <c r="Q24">
        <f t="shared" ref="Q24" si="65">($L$1/6)*(M24+2*N24+2*O24+P24)</f>
        <v>24.126403318684641</v>
      </c>
    </row>
    <row r="25" spans="1:22" x14ac:dyDescent="0.25">
      <c r="A25">
        <v>19</v>
      </c>
      <c r="B25">
        <f t="shared" si="0"/>
        <v>1.9000000000000006</v>
      </c>
      <c r="C25" s="4">
        <f t="shared" si="13"/>
        <v>30.220546922914505</v>
      </c>
      <c r="D25">
        <f t="shared" si="14"/>
        <v>115.95517439172143</v>
      </c>
      <c r="E25">
        <f t="shared" si="15"/>
        <v>144.37448220560853</v>
      </c>
      <c r="F25">
        <f t="shared" si="16"/>
        <v>149.77770310372381</v>
      </c>
      <c r="G25">
        <f t="shared" si="17"/>
        <v>188.79326893314763</v>
      </c>
      <c r="H25">
        <f t="shared" si="18"/>
        <v>14.884213565725561</v>
      </c>
    </row>
    <row r="26" spans="1:22" x14ac:dyDescent="0.25">
      <c r="A26">
        <v>20</v>
      </c>
      <c r="B26">
        <f t="shared" si="0"/>
        <v>2.0000000000000004</v>
      </c>
      <c r="C26" s="4">
        <f t="shared" si="13"/>
        <v>45.104760488640068</v>
      </c>
      <c r="D26">
        <f t="shared" si="14"/>
        <v>188.41904195456036</v>
      </c>
      <c r="E26">
        <f t="shared" si="15"/>
        <v>237.75943214421198</v>
      </c>
      <c r="F26">
        <f t="shared" si="16"/>
        <v>248.12708163281252</v>
      </c>
      <c r="G26">
        <f t="shared" si="17"/>
        <v>317.5970367549732</v>
      </c>
      <c r="H26">
        <f t="shared" si="18"/>
        <v>24.629818437726378</v>
      </c>
      <c r="I26">
        <f t="shared" ref="I26" si="66">ABS(L26-C26)/15</f>
        <v>4.3215639540951168E-3</v>
      </c>
      <c r="K26">
        <v>2</v>
      </c>
      <c r="L26">
        <f t="shared" ref="L26" si="67">L24+Q24</f>
        <v>45.039937029328641</v>
      </c>
      <c r="M26">
        <f t="shared" ref="M26" si="68">L26*(B26^2)+(B26^3)</f>
        <v>188.15974811731465</v>
      </c>
      <c r="N26">
        <f t="shared" ref="N26" si="69">(L26+$L$1*M26/2) * (B26 +$L$1/2)^2 +  (B26 + $L$1/2)^3</f>
        <v>290.86557121907521</v>
      </c>
      <c r="O26">
        <f t="shared" ref="O26" si="70">(L26+$L$1*N26/2) * (B26 +$L$1/2)^2 +  (B26 + $L$1/2)^3</f>
        <v>336.15883920695165</v>
      </c>
      <c r="P26">
        <f t="shared" ref="P26" si="71">(L26+$L$1*O26) * (B26+$L$1)^2 + (B26+$L$1)^3</f>
        <v>554.04305157428018</v>
      </c>
      <c r="Q26">
        <f t="shared" ref="Q26" si="72">($L$1/6)*(M26+2*N26+2*O26+P26)</f>
        <v>66.541720684788288</v>
      </c>
    </row>
    <row r="27" spans="1:22" x14ac:dyDescent="0.25">
      <c r="C27" t="s">
        <v>15</v>
      </c>
      <c r="I27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2021-04-16T19:34:06Z</dcterms:modified>
</cp:coreProperties>
</file>