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D6E9F44-8490-45A6-A945-907CEFAAA50A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5" l="1"/>
  <c r="J15" i="5"/>
  <c r="J16" i="5"/>
  <c r="J17" i="5"/>
  <c r="J18" i="5"/>
  <c r="J20" i="5"/>
  <c r="J21" i="5"/>
  <c r="J22" i="5"/>
  <c r="J14" i="5"/>
  <c r="I14" i="5"/>
  <c r="I15" i="5"/>
  <c r="I16" i="5"/>
  <c r="I17" i="5"/>
  <c r="I18" i="5"/>
  <c r="I19" i="5"/>
  <c r="I20" i="5"/>
  <c r="I21" i="5"/>
  <c r="I22" i="5"/>
  <c r="J3" i="5"/>
  <c r="J4" i="5"/>
  <c r="K4" i="5" s="1"/>
  <c r="J2" i="5"/>
  <c r="K2" i="5" s="1"/>
  <c r="K7" i="5" s="1"/>
  <c r="I5" i="5"/>
  <c r="I4" i="5"/>
  <c r="I6" i="5" s="1"/>
  <c r="I3" i="5"/>
  <c r="O5" i="5" s="1"/>
  <c r="J5" i="5" s="1"/>
  <c r="K5" i="5" s="1"/>
  <c r="I2" i="5"/>
  <c r="I7" i="5" s="1"/>
  <c r="I8" i="5" s="1"/>
  <c r="B10" i="2"/>
  <c r="D8" i="2"/>
  <c r="D4" i="2"/>
  <c r="B8" i="2"/>
  <c r="B4" i="2"/>
  <c r="B7" i="2"/>
  <c r="B3" i="2"/>
  <c r="B5" i="2"/>
  <c r="B1" i="2"/>
  <c r="D4" i="1"/>
  <c r="B4" i="1"/>
  <c r="B3" i="1"/>
  <c r="B2" i="1"/>
  <c r="C6" i="4"/>
  <c r="D6" i="4"/>
  <c r="E6" i="4"/>
  <c r="F6" i="4"/>
  <c r="G6" i="4"/>
  <c r="B6" i="4"/>
  <c r="G5" i="4"/>
  <c r="F5" i="4"/>
  <c r="E5" i="4"/>
  <c r="D5" i="4"/>
  <c r="C5" i="4"/>
  <c r="B5" i="4"/>
  <c r="B4" i="4"/>
  <c r="G4" i="4"/>
  <c r="E4" i="4"/>
  <c r="D4" i="4"/>
  <c r="C4" i="4"/>
  <c r="F4" i="4"/>
  <c r="D19" i="3"/>
  <c r="C19" i="3"/>
  <c r="B19" i="3"/>
  <c r="C18" i="3"/>
  <c r="C14" i="3"/>
  <c r="E4" i="3"/>
  <c r="D9" i="3"/>
  <c r="C9" i="3"/>
  <c r="C8" i="3"/>
  <c r="E9" i="3" s="1"/>
  <c r="B9" i="3"/>
  <c r="I9" i="5" l="1"/>
  <c r="H13" i="5" s="1"/>
  <c r="J7" i="5"/>
  <c r="K3" i="5"/>
  <c r="J6" i="5"/>
  <c r="K6" i="5" s="1"/>
  <c r="K9" i="5" s="1"/>
  <c r="J9" i="5" s="1"/>
  <c r="J8" i="5"/>
  <c r="K8" i="5" s="1"/>
  <c r="E9" i="2"/>
  <c r="D15" i="3" l="1"/>
  <c r="C15" i="3"/>
  <c r="E15" i="3"/>
  <c r="B15" i="3"/>
  <c r="C4" i="3"/>
  <c r="D5" i="3"/>
  <c r="C5" i="3"/>
  <c r="B5" i="3"/>
</calcChain>
</file>

<file path=xl/sharedStrings.xml><?xml version="1.0" encoding="utf-8"?>
<sst xmlns="http://schemas.openxmlformats.org/spreadsheetml/2006/main" count="61" uniqueCount="40">
  <si>
    <t>≤a≤</t>
  </si>
  <si>
    <t>a =</t>
  </si>
  <si>
    <t>b =</t>
  </si>
  <si>
    <t>цифра 4</t>
  </si>
  <si>
    <t>x = 1,45 ± 0,01</t>
  </si>
  <si>
    <t>i =</t>
  </si>
  <si>
    <t>ОТВЕТ:</t>
  </si>
  <si>
    <t>цифра 7</t>
  </si>
  <si>
    <r>
      <t xml:space="preserve">все цифры числа верные в </t>
    </r>
    <r>
      <rPr>
        <b/>
        <sz val="14"/>
        <color theme="1"/>
        <rFont val="Times New Roman"/>
        <family val="1"/>
        <charset val="204"/>
      </rPr>
      <t>широком смысле</t>
    </r>
  </si>
  <si>
    <r>
      <t xml:space="preserve">все цифры числа, кроме "5", верные в </t>
    </r>
    <r>
      <rPr>
        <b/>
        <sz val="14"/>
        <color theme="1"/>
        <rFont val="Times New Roman"/>
        <family val="1"/>
        <charset val="204"/>
      </rPr>
      <t>узком смысле</t>
    </r>
  </si>
  <si>
    <t>7,120</t>
  </si>
  <si>
    <t>m =</t>
  </si>
  <si>
    <t>n =</t>
  </si>
  <si>
    <t xml:space="preserve">a = </t>
  </si>
  <si>
    <t>%</t>
  </si>
  <si>
    <t>% =</t>
  </si>
  <si>
    <t>x1</t>
  </si>
  <si>
    <t>x2</t>
  </si>
  <si>
    <t>a1</t>
  </si>
  <si>
    <t>a2</t>
  </si>
  <si>
    <t>=&gt;</t>
  </si>
  <si>
    <t>a</t>
  </si>
  <si>
    <t>b</t>
  </si>
  <si>
    <t>c</t>
  </si>
  <si>
    <t>Z</t>
  </si>
  <si>
    <t>Приближенное число</t>
  </si>
  <si>
    <t>Значение</t>
  </si>
  <si>
    <t>Абсолютная погрешность</t>
  </si>
  <si>
    <t>Относительная погрешность</t>
  </si>
  <si>
    <t>а</t>
  </si>
  <si>
    <t>sin(b)</t>
  </si>
  <si>
    <t>c + sin(b)</t>
  </si>
  <si>
    <t xml:space="preserve">c - </t>
  </si>
  <si>
    <t>cos(b)</t>
  </si>
  <si>
    <t xml:space="preserve">f` = </t>
  </si>
  <si>
    <t>=</t>
  </si>
  <si>
    <r>
      <t xml:space="preserve">цифры 1, 7, 8 - верные; 8 - сомнительная в </t>
    </r>
    <r>
      <rPr>
        <b/>
        <sz val="14"/>
        <color theme="1"/>
        <rFont val="Times New Roman"/>
        <family val="1"/>
        <charset val="204"/>
      </rPr>
      <t>широком смысле</t>
    </r>
  </si>
  <si>
    <r>
      <t xml:space="preserve">цифры 1, 7 - верные; 8, 8 - сомнительные в </t>
    </r>
    <r>
      <rPr>
        <b/>
        <sz val="14"/>
        <color theme="1"/>
        <rFont val="Times New Roman"/>
        <family val="1"/>
        <charset val="204"/>
      </rPr>
      <t>узком смысле</t>
    </r>
  </si>
  <si>
    <t>цифра в строгом смысле</t>
  </si>
  <si>
    <t>2 верных цифры в строгом смысле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</si>
</sst>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0"/>
    <numFmt numFmtId="169" formatCode="0.000"/>
    <numFmt numFmtId="170" formatCode="0.0"/>
    <numFmt numFmtId="171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0" xfId="0" applyFont="1"/>
    <xf numFmtId="2" fontId="3" fillId="0" borderId="0" xfId="0" applyNumberFormat="1" applyFont="1"/>
    <xf numFmtId="169" fontId="3" fillId="0" borderId="0" xfId="0" applyNumberFormat="1" applyFont="1"/>
    <xf numFmtId="0" fontId="3" fillId="0" borderId="0" xfId="0" applyNumberFormat="1" applyFont="1"/>
    <xf numFmtId="170" fontId="3" fillId="0" borderId="0" xfId="0" applyNumberFormat="1" applyFont="1"/>
    <xf numFmtId="171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right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2</xdr:row>
      <xdr:rowOff>9525</xdr:rowOff>
    </xdr:from>
    <xdr:ext cx="3250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9CB878-7581-4C5D-B41D-454692FE64F0}"/>
                </a:ext>
              </a:extLst>
            </xdr:cNvPr>
            <xdr:cNvSpPr txBox="1"/>
          </xdr:nvSpPr>
          <xdr:spPr>
            <a:xfrm>
              <a:off x="219075" y="209550"/>
              <a:ext cx="325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9CB878-7581-4C5D-B41D-454692FE64F0}"/>
                </a:ext>
              </a:extLst>
            </xdr:cNvPr>
            <xdr:cNvSpPr txBox="1"/>
          </xdr:nvSpPr>
          <xdr:spPr>
            <a:xfrm>
              <a:off x="219075" y="209550"/>
              <a:ext cx="325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𝑎  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3</xdr:row>
      <xdr:rowOff>0</xdr:rowOff>
    </xdr:from>
    <xdr:ext cx="3208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6BB896-D8A5-4FEF-8AB4-483DEF9F925E}"/>
                </a:ext>
              </a:extLst>
            </xdr:cNvPr>
            <xdr:cNvSpPr txBox="1"/>
          </xdr:nvSpPr>
          <xdr:spPr>
            <a:xfrm>
              <a:off x="209550" y="400050"/>
              <a:ext cx="3208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6BB896-D8A5-4FEF-8AB4-483DEF9F925E}"/>
                </a:ext>
              </a:extLst>
            </xdr:cNvPr>
            <xdr:cNvSpPr txBox="1"/>
          </xdr:nvSpPr>
          <xdr:spPr>
            <a:xfrm>
              <a:off x="209550" y="400050"/>
              <a:ext cx="3208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AD2C0A-91C5-4B62-B260-82A69C91F06A}"/>
                </a:ext>
              </a:extLst>
            </xdr:cNvPr>
            <xdr:cNvSpPr txBox="1"/>
          </xdr:nvSpPr>
          <xdr:spPr>
            <a:xfrm>
              <a:off x="0" y="381000"/>
              <a:ext cx="310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AD2C0A-91C5-4B62-B260-82A69C91F06A}"/>
                </a:ext>
              </a:extLst>
            </xdr:cNvPr>
            <xdr:cNvSpPr txBox="1"/>
          </xdr:nvSpPr>
          <xdr:spPr>
            <a:xfrm>
              <a:off x="0" y="381000"/>
              <a:ext cx="310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100" b="0" i="0">
                  <a:latin typeface="Cambria Math" panose="02040503050406030204" pitchFamily="18" charset="0"/>
                </a:rPr>
                <a:t>1=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3136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87110D-FEBE-46F5-910E-6CC4E8D1582F}"/>
                </a:ext>
              </a:extLst>
            </xdr:cNvPr>
            <xdr:cNvSpPr txBox="1"/>
          </xdr:nvSpPr>
          <xdr:spPr>
            <a:xfrm>
              <a:off x="0" y="952500"/>
              <a:ext cx="313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87110D-FEBE-46F5-910E-6CC4E8D1582F}"/>
                </a:ext>
              </a:extLst>
            </xdr:cNvPr>
            <xdr:cNvSpPr txBox="1"/>
          </xdr:nvSpPr>
          <xdr:spPr>
            <a:xfrm>
              <a:off x="0" y="952500"/>
              <a:ext cx="313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</xdr:row>
      <xdr:rowOff>0</xdr:rowOff>
    </xdr:from>
    <xdr:ext cx="3145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CE37B4-99D0-4129-B565-EA34F0F61ADA}"/>
                </a:ext>
              </a:extLst>
            </xdr:cNvPr>
            <xdr:cNvSpPr txBox="1"/>
          </xdr:nvSpPr>
          <xdr:spPr>
            <a:xfrm>
              <a:off x="0" y="381000"/>
              <a:ext cx="314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CE37B4-99D0-4129-B565-EA34F0F61ADA}"/>
                </a:ext>
              </a:extLst>
            </xdr:cNvPr>
            <xdr:cNvSpPr txBox="1"/>
          </xdr:nvSpPr>
          <xdr:spPr>
            <a:xfrm>
              <a:off x="0" y="381000"/>
              <a:ext cx="314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1  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3177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6906798-98EE-48F7-BC34-71E95A9DD9EE}"/>
                </a:ext>
              </a:extLst>
            </xdr:cNvPr>
            <xdr:cNvSpPr txBox="1"/>
          </xdr:nvSpPr>
          <xdr:spPr>
            <a:xfrm>
              <a:off x="0" y="1143000"/>
              <a:ext cx="317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6906798-98EE-48F7-BC34-71E95A9DD9EE}"/>
                </a:ext>
              </a:extLst>
            </xdr:cNvPr>
            <xdr:cNvSpPr txBox="1"/>
          </xdr:nvSpPr>
          <xdr:spPr>
            <a:xfrm>
              <a:off x="0" y="1143000"/>
              <a:ext cx="317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2  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9</xdr:row>
      <xdr:rowOff>19050</xdr:rowOff>
    </xdr:from>
    <xdr:ext cx="1657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9AEF62E-2A61-4A44-A4A6-D72F16ADE714}"/>
                </a:ext>
              </a:extLst>
            </xdr:cNvPr>
            <xdr:cNvSpPr txBox="1"/>
          </xdr:nvSpPr>
          <xdr:spPr>
            <a:xfrm>
              <a:off x="190500" y="2114550"/>
              <a:ext cx="165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9AEF62E-2A61-4A44-A4A6-D72F16ADE714}"/>
                </a:ext>
              </a:extLst>
            </xdr:cNvPr>
            <xdr:cNvSpPr txBox="1"/>
          </xdr:nvSpPr>
          <xdr:spPr>
            <a:xfrm>
              <a:off x="190500" y="2114550"/>
              <a:ext cx="165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171450</xdr:colOff>
      <xdr:row>9</xdr:row>
      <xdr:rowOff>0</xdr:rowOff>
    </xdr:from>
    <xdr:ext cx="1690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8EEEF57-7031-4441-A0DB-F69EA83468ED}"/>
                </a:ext>
              </a:extLst>
            </xdr:cNvPr>
            <xdr:cNvSpPr txBox="1"/>
          </xdr:nvSpPr>
          <xdr:spPr>
            <a:xfrm>
              <a:off x="1819275" y="2095500"/>
              <a:ext cx="169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8EEEF57-7031-4441-A0DB-F69EA83468ED}"/>
                </a:ext>
              </a:extLst>
            </xdr:cNvPr>
            <xdr:cNvSpPr txBox="1"/>
          </xdr:nvSpPr>
          <xdr:spPr>
            <a:xfrm>
              <a:off x="1819275" y="2095500"/>
              <a:ext cx="169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9525</xdr:rowOff>
    </xdr:from>
    <xdr:ext cx="3277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DF508D-869D-4D1E-84A9-6F5DE18BF5DA}"/>
                </a:ext>
              </a:extLst>
            </xdr:cNvPr>
            <xdr:cNvSpPr txBox="1"/>
          </xdr:nvSpPr>
          <xdr:spPr>
            <a:xfrm>
              <a:off x="1352550" y="9525"/>
              <a:ext cx="327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△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DF508D-869D-4D1E-84A9-6F5DE18BF5DA}"/>
                </a:ext>
              </a:extLst>
            </xdr:cNvPr>
            <xdr:cNvSpPr txBox="1"/>
          </xdr:nvSpPr>
          <xdr:spPr>
            <a:xfrm>
              <a:off x="1352550" y="9525"/>
              <a:ext cx="327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△_</a:t>
              </a:r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152400</xdr:colOff>
      <xdr:row>11</xdr:row>
      <xdr:rowOff>0</xdr:rowOff>
    </xdr:from>
    <xdr:ext cx="3253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FF5A17-06DD-46B2-89C9-6BF184718C7D}"/>
                </a:ext>
              </a:extLst>
            </xdr:cNvPr>
            <xdr:cNvSpPr txBox="1"/>
          </xdr:nvSpPr>
          <xdr:spPr>
            <a:xfrm>
              <a:off x="1371600" y="190500"/>
              <a:ext cx="325345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△</m:t>
                        </m:r>
                      </m:e>
                      <m:sub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a:rPr kumimoji="0" lang="en-US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FF5A17-06DD-46B2-89C9-6BF184718C7D}"/>
                </a:ext>
              </a:extLst>
            </xdr:cNvPr>
            <xdr:cNvSpPr txBox="1"/>
          </xdr:nvSpPr>
          <xdr:spPr>
            <a:xfrm>
              <a:off x="1371600" y="190500"/>
              <a:ext cx="325345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△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𝑏=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219075</xdr:colOff>
      <xdr:row>3</xdr:row>
      <xdr:rowOff>19050</xdr:rowOff>
    </xdr:from>
    <xdr:ext cx="2223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4909C65-8603-4477-8DC0-E60A2BFE2556}"/>
                </a:ext>
              </a:extLst>
            </xdr:cNvPr>
            <xdr:cNvSpPr txBox="1"/>
          </xdr:nvSpPr>
          <xdr:spPr>
            <a:xfrm>
              <a:off x="828675" y="590550"/>
              <a:ext cx="2223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△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4909C65-8603-4477-8DC0-E60A2BFE2556}"/>
                </a:ext>
              </a:extLst>
            </xdr:cNvPr>
            <xdr:cNvSpPr txBox="1"/>
          </xdr:nvSpPr>
          <xdr:spPr>
            <a:xfrm>
              <a:off x="828675" y="590550"/>
              <a:ext cx="2223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△_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3</xdr:row>
      <xdr:rowOff>19049</xdr:rowOff>
    </xdr:from>
    <xdr:ext cx="542925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80FD84-28F9-4B23-8B6C-EC2A5C6BD6A9}"/>
                </a:ext>
              </a:extLst>
            </xdr:cNvPr>
            <xdr:cNvSpPr txBox="1"/>
          </xdr:nvSpPr>
          <xdr:spPr>
            <a:xfrm>
              <a:off x="1924050" y="733424"/>
              <a:ext cx="54292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80FD84-28F9-4B23-8B6C-EC2A5C6BD6A9}"/>
                </a:ext>
              </a:extLst>
            </xdr:cNvPr>
            <xdr:cNvSpPr txBox="1"/>
          </xdr:nvSpPr>
          <xdr:spPr>
            <a:xfrm>
              <a:off x="1924050" y="733424"/>
              <a:ext cx="54292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1∗〖10〗^(−1)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13</xdr:row>
      <xdr:rowOff>9525</xdr:rowOff>
    </xdr:from>
    <xdr:ext cx="2199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9330549-A77F-4B69-8E6F-1D277B031562}"/>
                </a:ext>
              </a:extLst>
            </xdr:cNvPr>
            <xdr:cNvSpPr txBox="1"/>
          </xdr:nvSpPr>
          <xdr:spPr>
            <a:xfrm>
              <a:off x="904875" y="2152650"/>
              <a:ext cx="219932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△</m:t>
                        </m:r>
                      </m:e>
                      <m:sub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9330549-A77F-4B69-8E6F-1D277B031562}"/>
                </a:ext>
              </a:extLst>
            </xdr:cNvPr>
            <xdr:cNvSpPr txBox="1"/>
          </xdr:nvSpPr>
          <xdr:spPr>
            <a:xfrm>
              <a:off x="904875" y="2152650"/>
              <a:ext cx="219932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△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13</xdr:row>
      <xdr:rowOff>0</xdr:rowOff>
    </xdr:from>
    <xdr:ext cx="542925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F381B30-82D7-46CC-9B0B-D7404B10A2C5}"/>
                </a:ext>
              </a:extLst>
            </xdr:cNvPr>
            <xdr:cNvSpPr txBox="1"/>
          </xdr:nvSpPr>
          <xdr:spPr>
            <a:xfrm>
              <a:off x="1914525" y="2143125"/>
              <a:ext cx="54292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F381B30-82D7-46CC-9B0B-D7404B10A2C5}"/>
                </a:ext>
              </a:extLst>
            </xdr:cNvPr>
            <xdr:cNvSpPr txBox="1"/>
          </xdr:nvSpPr>
          <xdr:spPr>
            <a:xfrm>
              <a:off x="1914525" y="2143125"/>
              <a:ext cx="54292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1∗〖10〗^(−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7</xdr:row>
      <xdr:rowOff>38100</xdr:rowOff>
    </xdr:from>
    <xdr:ext cx="2223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5C8E98D-9F0D-499F-93CE-40FF2C7A36E4}"/>
                </a:ext>
              </a:extLst>
            </xdr:cNvPr>
            <xdr:cNvSpPr txBox="1"/>
          </xdr:nvSpPr>
          <xdr:spPr>
            <a:xfrm>
              <a:off x="885825" y="1704975"/>
              <a:ext cx="2223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△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5C8E98D-9F0D-499F-93CE-40FF2C7A36E4}"/>
                </a:ext>
              </a:extLst>
            </xdr:cNvPr>
            <xdr:cNvSpPr txBox="1"/>
          </xdr:nvSpPr>
          <xdr:spPr>
            <a:xfrm>
              <a:off x="885825" y="1704975"/>
              <a:ext cx="2223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△_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7</xdr:row>
      <xdr:rowOff>0</xdr:rowOff>
    </xdr:from>
    <xdr:ext cx="628650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D7AC1C2-2D4B-48F9-9CD2-3DAFD3949DF3}"/>
                </a:ext>
              </a:extLst>
            </xdr:cNvPr>
            <xdr:cNvSpPr txBox="1"/>
          </xdr:nvSpPr>
          <xdr:spPr>
            <a:xfrm>
              <a:off x="1914525" y="1666875"/>
              <a:ext cx="62865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0,5∗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D7AC1C2-2D4B-48F9-9CD2-3DAFD3949DF3}"/>
                </a:ext>
              </a:extLst>
            </xdr:cNvPr>
            <xdr:cNvSpPr txBox="1"/>
          </xdr:nvSpPr>
          <xdr:spPr>
            <a:xfrm>
              <a:off x="1914525" y="1666875"/>
              <a:ext cx="62865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0,5∗〖10〗^(−1)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17</xdr:row>
      <xdr:rowOff>0</xdr:rowOff>
    </xdr:from>
    <xdr:ext cx="2199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62EF07A-D4C5-4196-93E3-C390C0A86F24}"/>
                </a:ext>
              </a:extLst>
            </xdr:cNvPr>
            <xdr:cNvSpPr txBox="1"/>
          </xdr:nvSpPr>
          <xdr:spPr>
            <a:xfrm>
              <a:off x="895350" y="3952875"/>
              <a:ext cx="219932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△</m:t>
                        </m:r>
                      </m:e>
                      <m:sub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62EF07A-D4C5-4196-93E3-C390C0A86F24}"/>
                </a:ext>
              </a:extLst>
            </xdr:cNvPr>
            <xdr:cNvSpPr txBox="1"/>
          </xdr:nvSpPr>
          <xdr:spPr>
            <a:xfrm>
              <a:off x="895350" y="3952875"/>
              <a:ext cx="219932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△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17</xdr:row>
      <xdr:rowOff>0</xdr:rowOff>
    </xdr:from>
    <xdr:ext cx="60960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311B483-0602-49D1-8D97-71D4603339B9}"/>
                </a:ext>
              </a:extLst>
            </xdr:cNvPr>
            <xdr:cNvSpPr txBox="1"/>
          </xdr:nvSpPr>
          <xdr:spPr>
            <a:xfrm>
              <a:off x="1962150" y="4048125"/>
              <a:ext cx="6096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0,5∗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311B483-0602-49D1-8D97-71D4603339B9}"/>
                </a:ext>
              </a:extLst>
            </xdr:cNvPr>
            <xdr:cNvSpPr txBox="1"/>
          </xdr:nvSpPr>
          <xdr:spPr>
            <a:xfrm>
              <a:off x="1962150" y="4048125"/>
              <a:ext cx="6096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0,5∗〖10〗^(−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100012</xdr:colOff>
      <xdr:row>0</xdr:row>
      <xdr:rowOff>9525</xdr:rowOff>
    </xdr:from>
    <xdr:ext cx="947738" cy="4966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EB0588-F696-4D05-9743-9A85DD7FFB7E}"/>
                </a:ext>
              </a:extLst>
            </xdr:cNvPr>
            <xdr:cNvSpPr txBox="1"/>
          </xdr:nvSpPr>
          <xdr:spPr>
            <a:xfrm>
              <a:off x="3757612" y="9525"/>
              <a:ext cx="947738" cy="49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△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EB0588-F696-4D05-9743-9A85DD7FFB7E}"/>
                </a:ext>
              </a:extLst>
            </xdr:cNvPr>
            <xdr:cNvSpPr txBox="1"/>
          </xdr:nvSpPr>
          <xdr:spPr>
            <a:xfrm>
              <a:off x="3757612" y="9525"/>
              <a:ext cx="947738" cy="49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600" b="0" i="0">
                  <a:latin typeface="Cambria Math" panose="02040503050406030204" pitchFamily="18" charset="0"/>
                </a:rPr>
                <a:t>𝑎=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△_</a:t>
              </a:r>
              <a:r>
                <a:rPr lang="en-US" sz="1600" b="0" i="0">
                  <a:latin typeface="Cambria Math" panose="02040503050406030204" pitchFamily="18" charset="0"/>
                </a:rPr>
                <a:t>𝑎/|𝑎|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104775</xdr:colOff>
      <xdr:row>3</xdr:row>
      <xdr:rowOff>9525</xdr:rowOff>
    </xdr:from>
    <xdr:ext cx="40440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DCDE99-C49C-4AA1-83A6-CF40639D2ADB}"/>
                </a:ext>
              </a:extLst>
            </xdr:cNvPr>
            <xdr:cNvSpPr txBox="1"/>
          </xdr:nvSpPr>
          <xdr:spPr>
            <a:xfrm>
              <a:off x="104775" y="723900"/>
              <a:ext cx="4044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△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</m:oMath>
              </a14:m>
              <a:r>
                <a:rPr lang="en-US" sz="1400"/>
                <a:t> =</a:t>
              </a:r>
              <a:r>
                <a:rPr lang="en-US" sz="1100"/>
                <a:t> </a:t>
              </a:r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DCDE99-C49C-4AA1-83A6-CF40639D2ADB}"/>
                </a:ext>
              </a:extLst>
            </xdr:cNvPr>
            <xdr:cNvSpPr txBox="1"/>
          </xdr:nvSpPr>
          <xdr:spPr>
            <a:xfrm>
              <a:off x="104775" y="723900"/>
              <a:ext cx="4044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△_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/>
                <a:t> =</a:t>
              </a:r>
              <a:r>
                <a:rPr lang="en-US" sz="1100"/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104775</xdr:colOff>
      <xdr:row>4</xdr:row>
      <xdr:rowOff>28575</xdr:rowOff>
    </xdr:from>
    <xdr:ext cx="40838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147153-9EE0-47AE-A542-28632389E536}"/>
                </a:ext>
              </a:extLst>
            </xdr:cNvPr>
            <xdr:cNvSpPr txBox="1"/>
          </xdr:nvSpPr>
          <xdr:spPr>
            <a:xfrm>
              <a:off x="104775" y="990600"/>
              <a:ext cx="4083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147153-9EE0-47AE-A542-28632389E536}"/>
                </a:ext>
              </a:extLst>
            </xdr:cNvPr>
            <xdr:cNvSpPr txBox="1"/>
          </xdr:nvSpPr>
          <xdr:spPr>
            <a:xfrm>
              <a:off x="104775" y="990600"/>
              <a:ext cx="4083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4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0</xdr:row>
      <xdr:rowOff>0</xdr:rowOff>
    </xdr:from>
    <xdr:ext cx="25859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4E3D5D2-F499-4A8E-A052-D2951CF537AA}"/>
                </a:ext>
              </a:extLst>
            </xdr:cNvPr>
            <xdr:cNvSpPr txBox="1"/>
          </xdr:nvSpPr>
          <xdr:spPr>
            <a:xfrm>
              <a:off x="171450" y="0"/>
              <a:ext cx="2585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4E3D5D2-F499-4A8E-A052-D2951CF537AA}"/>
                </a:ext>
              </a:extLst>
            </xdr:cNvPr>
            <xdr:cNvSpPr txBox="1"/>
          </xdr:nvSpPr>
          <xdr:spPr>
            <a:xfrm>
              <a:off x="171450" y="0"/>
              <a:ext cx="2585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ru-RU" sz="1400" b="0" i="0">
                  <a:latin typeface="Cambria Math" panose="02040503050406030204" pitchFamily="18" charset="0"/>
                </a:rPr>
                <a:t>|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</xdr:row>
          <xdr:rowOff>0</xdr:rowOff>
        </xdr:from>
        <xdr:to>
          <xdr:col>3</xdr:col>
          <xdr:colOff>600075</xdr:colOff>
          <xdr:row>3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B086BE6-787B-4BE3-B451-CF085AEDC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76200</xdr:colOff>
      <xdr:row>6</xdr:row>
      <xdr:rowOff>9525</xdr:rowOff>
    </xdr:from>
    <xdr:ext cx="1793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8B8F87-595F-41F8-A1B3-C2A0EFD52012}"/>
                </a:ext>
              </a:extLst>
            </xdr:cNvPr>
            <xdr:cNvSpPr txBox="1"/>
          </xdr:nvSpPr>
          <xdr:spPr>
            <a:xfrm>
              <a:off x="4343400" y="1466850"/>
              <a:ext cx="179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8B8F87-595F-41F8-A1B3-C2A0EFD52012}"/>
                </a:ext>
              </a:extLst>
            </xdr:cNvPr>
            <xdr:cNvSpPr txBox="1"/>
          </xdr:nvSpPr>
          <xdr:spPr>
            <a:xfrm>
              <a:off x="4343400" y="1466850"/>
              <a:ext cx="179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257175</xdr:colOff>
      <xdr:row>7</xdr:row>
      <xdr:rowOff>47625</xdr:rowOff>
    </xdr:from>
    <xdr:ext cx="1793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2BD3987-D10B-4F4E-BF32-6AA63A01B114}"/>
                </a:ext>
              </a:extLst>
            </xdr:cNvPr>
            <xdr:cNvSpPr txBox="1"/>
          </xdr:nvSpPr>
          <xdr:spPr>
            <a:xfrm>
              <a:off x="4524375" y="1866900"/>
              <a:ext cx="179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2BD3987-D10B-4F4E-BF32-6AA63A01B114}"/>
                </a:ext>
              </a:extLst>
            </xdr:cNvPr>
            <xdr:cNvSpPr txBox="1"/>
          </xdr:nvSpPr>
          <xdr:spPr>
            <a:xfrm>
              <a:off x="4524375" y="1866900"/>
              <a:ext cx="179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381000</xdr:colOff>
          <xdr:row>7</xdr:row>
          <xdr:rowOff>190500</xdr:rowOff>
        </xdr:from>
        <xdr:to>
          <xdr:col>7</xdr:col>
          <xdr:colOff>952500</xdr:colOff>
          <xdr:row>10</xdr:row>
          <xdr:rowOff>19050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A8EFBCF6-D868-4EA6-BA57-D7719CBA6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9" sqref="E9"/>
    </sheetView>
  </sheetViews>
  <sheetFormatPr defaultRowHeight="15" x14ac:dyDescent="0.25"/>
  <cols>
    <col min="2" max="2" width="10.7109375" customWidth="1"/>
  </cols>
  <sheetData>
    <row r="1" spans="1:5" ht="18.75" x14ac:dyDescent="0.3">
      <c r="A1" s="7">
        <v>10.7</v>
      </c>
      <c r="B1" s="4" t="s">
        <v>0</v>
      </c>
      <c r="C1" s="7">
        <v>12.17</v>
      </c>
      <c r="D1" s="1"/>
      <c r="E1" s="1"/>
    </row>
    <row r="2" spans="1:5" ht="18.75" x14ac:dyDescent="0.3">
      <c r="A2" s="15" t="s">
        <v>13</v>
      </c>
      <c r="B2" s="13">
        <f>AVERAGE(A1,C1)</f>
        <v>11.434999999999999</v>
      </c>
      <c r="C2" s="7"/>
      <c r="D2" s="1"/>
      <c r="E2" s="1"/>
    </row>
    <row r="3" spans="1:5" ht="18.75" x14ac:dyDescent="0.3">
      <c r="A3" s="7"/>
      <c r="B3" s="14">
        <f>C1-B2</f>
        <v>0.73500000000000121</v>
      </c>
      <c r="C3" s="7"/>
      <c r="D3" s="7"/>
      <c r="E3" s="1"/>
    </row>
    <row r="4" spans="1:5" ht="18.75" x14ac:dyDescent="0.3">
      <c r="A4" s="1"/>
      <c r="B4" s="1">
        <f>B3/B2*100</f>
        <v>6.4276344556187262</v>
      </c>
      <c r="C4" s="1" t="s">
        <v>15</v>
      </c>
      <c r="D4" s="16">
        <f>ROUNDUP(B4,3)</f>
        <v>6.4279999999999999</v>
      </c>
      <c r="E4" s="16" t="s">
        <v>14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D10" sqref="D10"/>
    </sheetView>
  </sheetViews>
  <sheetFormatPr defaultRowHeight="15" x14ac:dyDescent="0.25"/>
  <cols>
    <col min="2" max="2" width="15.5703125" bestFit="1" customWidth="1"/>
  </cols>
  <sheetData>
    <row r="1" spans="1:7" ht="18.75" x14ac:dyDescent="0.3">
      <c r="A1" s="1" t="s">
        <v>16</v>
      </c>
      <c r="B1" s="1">
        <f>15/7</f>
        <v>2.1428571428571428</v>
      </c>
    </row>
    <row r="2" spans="1:7" ht="18.75" x14ac:dyDescent="0.3">
      <c r="A2" s="1" t="s">
        <v>18</v>
      </c>
      <c r="B2" s="1">
        <v>2.14</v>
      </c>
    </row>
    <row r="3" spans="1:7" ht="18.75" x14ac:dyDescent="0.3">
      <c r="A3" s="1"/>
      <c r="B3" s="1">
        <f>ABS(B1-B2)</f>
        <v>2.8571428571426694E-3</v>
      </c>
    </row>
    <row r="4" spans="1:7" ht="18.75" x14ac:dyDescent="0.3">
      <c r="A4" s="1"/>
      <c r="B4" s="16">
        <f>(B3/ABS(B2))*100</f>
        <v>0.13351134846461071</v>
      </c>
      <c r="C4" s="16" t="s">
        <v>15</v>
      </c>
      <c r="D4" s="16">
        <f>ROUNDUP(B4,3)</f>
        <v>0.13400000000000001</v>
      </c>
      <c r="E4" s="16" t="s">
        <v>14</v>
      </c>
    </row>
    <row r="5" spans="1:7" ht="18.75" x14ac:dyDescent="0.3">
      <c r="A5" s="1" t="s">
        <v>17</v>
      </c>
      <c r="B5" s="1">
        <f>1/9</f>
        <v>0.1111111111111111</v>
      </c>
      <c r="C5" s="1"/>
      <c r="D5" s="1"/>
    </row>
    <row r="6" spans="1:7" ht="18.75" x14ac:dyDescent="0.3">
      <c r="A6" s="1" t="s">
        <v>19</v>
      </c>
      <c r="B6" s="1">
        <v>0.11</v>
      </c>
      <c r="C6" s="1"/>
      <c r="D6" s="1"/>
    </row>
    <row r="7" spans="1:7" ht="18.75" x14ac:dyDescent="0.3">
      <c r="A7" s="1"/>
      <c r="B7" s="1">
        <f>ABS(B5-B6)</f>
        <v>1.1111111111111044E-3</v>
      </c>
      <c r="C7" s="1"/>
      <c r="D7" s="1"/>
    </row>
    <row r="8" spans="1:7" ht="18.75" x14ac:dyDescent="0.3">
      <c r="A8" s="1"/>
      <c r="B8" s="16">
        <f>(B7/ABS(B6))*100</f>
        <v>1.0101010101010039</v>
      </c>
      <c r="C8" s="16" t="s">
        <v>15</v>
      </c>
      <c r="D8" s="16">
        <f>ROUNDUP(B8,3)</f>
        <v>1.0109999999999999</v>
      </c>
      <c r="E8" s="16" t="s">
        <v>14</v>
      </c>
    </row>
    <row r="9" spans="1:7" x14ac:dyDescent="0.25">
      <c r="E9" s="19" t="str">
        <f>IF(B10="&lt;","первое равенство точнее","второе равенство точнее")</f>
        <v>первое равенство точнее</v>
      </c>
      <c r="F9" s="19"/>
      <c r="G9" s="19"/>
    </row>
    <row r="10" spans="1:7" ht="18.75" x14ac:dyDescent="0.25">
      <c r="B10" s="4" t="str">
        <f>IF(D4&lt;D8,"&lt;","&gt;")</f>
        <v>&lt;</v>
      </c>
      <c r="D10" s="18" t="s">
        <v>20</v>
      </c>
      <c r="E10" s="19"/>
      <c r="F10" s="19"/>
      <c r="G10" s="19"/>
    </row>
    <row r="11" spans="1:7" x14ac:dyDescent="0.25">
      <c r="E11" s="19"/>
      <c r="F11" s="19"/>
      <c r="G11" s="19"/>
    </row>
  </sheetData>
  <mergeCells count="1">
    <mergeCell ref="E9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C22" sqref="C22"/>
    </sheetView>
  </sheetViews>
  <sheetFormatPr defaultRowHeight="15" x14ac:dyDescent="0.25"/>
  <cols>
    <col min="1" max="1" width="11.5703125" bestFit="1" customWidth="1"/>
    <col min="2" max="2" width="9.85546875" bestFit="1" customWidth="1"/>
    <col min="4" max="4" width="10.28515625" bestFit="1" customWidth="1"/>
  </cols>
  <sheetData>
    <row r="1" spans="1:9" ht="18.75" x14ac:dyDescent="0.3">
      <c r="A1" s="1" t="s">
        <v>1</v>
      </c>
      <c r="B1" s="1">
        <v>1.45</v>
      </c>
      <c r="C1" s="1"/>
      <c r="D1" s="1">
        <v>0.01</v>
      </c>
    </row>
    <row r="2" spans="1:9" ht="18.75" x14ac:dyDescent="0.3">
      <c r="A2" s="1"/>
      <c r="B2" s="2" t="s">
        <v>4</v>
      </c>
      <c r="C2" s="2"/>
      <c r="D2" s="1"/>
    </row>
    <row r="3" spans="1:9" ht="18.75" x14ac:dyDescent="0.3">
      <c r="A3" s="1" t="s">
        <v>3</v>
      </c>
      <c r="B3" s="3" t="s">
        <v>5</v>
      </c>
      <c r="C3" s="3">
        <v>-1</v>
      </c>
      <c r="D3" s="1"/>
    </row>
    <row r="4" spans="1:9" ht="18.75" x14ac:dyDescent="0.3">
      <c r="A4" s="1"/>
      <c r="B4" s="1"/>
      <c r="C4" s="4" t="str">
        <f>IF(D1&lt;=1*POWER(10,C3),"&lt;=","&gt;")</f>
        <v>&lt;=</v>
      </c>
      <c r="D4" s="1"/>
      <c r="E4" s="5" t="str">
        <f>IF(C4="&lt;=","условие выполняется (цифра верная)","условие не выполняется (цифра сомнительня)")</f>
        <v>условие выполняется (цифра верная)</v>
      </c>
      <c r="F4" s="5"/>
      <c r="G4" s="5"/>
      <c r="H4" s="5"/>
      <c r="I4" s="5"/>
    </row>
    <row r="5" spans="1:9" ht="18.75" x14ac:dyDescent="0.3">
      <c r="A5" s="1"/>
      <c r="B5" s="1">
        <f>D1</f>
        <v>0.01</v>
      </c>
      <c r="C5" s="4" t="str">
        <f>IF(D1&lt;=1*POWER(10,C3),"&lt;=","&gt;")</f>
        <v>&lt;=</v>
      </c>
      <c r="D5" s="1">
        <f>1*POWER(10,C3)</f>
        <v>0.1</v>
      </c>
    </row>
    <row r="6" spans="1:9" ht="18.75" x14ac:dyDescent="0.3">
      <c r="A6" s="6" t="s">
        <v>6</v>
      </c>
      <c r="B6" s="2" t="s">
        <v>8</v>
      </c>
      <c r="C6" s="2"/>
      <c r="D6" s="2"/>
      <c r="E6" s="2"/>
      <c r="F6" s="2"/>
      <c r="G6" s="2"/>
    </row>
    <row r="7" spans="1:9" ht="18.75" x14ac:dyDescent="0.3">
      <c r="A7" s="1" t="s">
        <v>3</v>
      </c>
      <c r="B7" s="3" t="s">
        <v>5</v>
      </c>
      <c r="C7" s="3">
        <v>-1</v>
      </c>
      <c r="D7" s="3"/>
      <c r="E7" s="3"/>
      <c r="F7" s="3"/>
      <c r="G7" s="3"/>
    </row>
    <row r="8" spans="1:9" ht="18.75" x14ac:dyDescent="0.3">
      <c r="A8" s="1"/>
      <c r="B8" s="1"/>
      <c r="C8" s="4" t="str">
        <f>IF($D$1&lt;=0.5*POWER(10,$C$7),"&lt;=","&gt;")</f>
        <v>&lt;=</v>
      </c>
      <c r="D8" s="1"/>
    </row>
    <row r="9" spans="1:9" ht="18.75" x14ac:dyDescent="0.3">
      <c r="A9" s="1"/>
      <c r="B9" s="1">
        <f>D1</f>
        <v>0.01</v>
      </c>
      <c r="C9" s="4" t="str">
        <f>IF($D$1&lt;=0.5*POWER(10,$C$7),"&lt;=","&gt;")</f>
        <v>&lt;=</v>
      </c>
      <c r="D9" s="1">
        <f>0.5*POWER(10,C7)</f>
        <v>0.05</v>
      </c>
      <c r="E9" s="5" t="str">
        <f>IF(C8="&lt;=","условие выполняется (цифра верная)","условие не выполняется (цифра сомнительня)")</f>
        <v>условие выполняется (цифра верная)</v>
      </c>
      <c r="F9" s="5"/>
      <c r="G9" s="5"/>
      <c r="H9" s="5"/>
      <c r="I9" s="5"/>
    </row>
    <row r="10" spans="1:9" ht="18.75" x14ac:dyDescent="0.3">
      <c r="A10" s="6" t="s">
        <v>6</v>
      </c>
      <c r="B10" s="2" t="s">
        <v>9</v>
      </c>
      <c r="C10" s="2"/>
      <c r="D10" s="2"/>
      <c r="E10" s="2"/>
      <c r="F10" s="2"/>
      <c r="G10" s="2"/>
      <c r="H10" s="2"/>
    </row>
    <row r="11" spans="1:9" ht="18.75" x14ac:dyDescent="0.3">
      <c r="A11" s="1"/>
      <c r="B11" s="3"/>
      <c r="C11" s="3"/>
      <c r="D11" s="3"/>
      <c r="E11" s="3"/>
      <c r="F11" s="3"/>
      <c r="G11" s="3"/>
    </row>
    <row r="12" spans="1:9" ht="18.75" x14ac:dyDescent="0.3">
      <c r="A12" s="1" t="s">
        <v>2</v>
      </c>
      <c r="B12" s="1">
        <v>0.17879999999999999</v>
      </c>
      <c r="C12" s="1"/>
      <c r="D12" s="1">
        <v>8.9999999999999998E-4</v>
      </c>
    </row>
    <row r="13" spans="1:9" ht="18.75" x14ac:dyDescent="0.3">
      <c r="A13" s="1" t="s">
        <v>7</v>
      </c>
      <c r="B13" s="3" t="s">
        <v>5</v>
      </c>
      <c r="C13" s="3">
        <v>-2</v>
      </c>
    </row>
    <row r="14" spans="1:9" ht="18.75" x14ac:dyDescent="0.3">
      <c r="B14" s="1"/>
      <c r="C14" s="4" t="str">
        <f>IF(D12&lt;=1*POWER(10,C13),"&lt;=","&gt;")</f>
        <v>&lt;=</v>
      </c>
      <c r="D14" s="1"/>
    </row>
    <row r="15" spans="1:9" ht="18.75" x14ac:dyDescent="0.3">
      <c r="B15" s="1">
        <f>D12</f>
        <v>8.9999999999999998E-4</v>
      </c>
      <c r="C15" s="4" t="str">
        <f>IF(D12&lt;=1*POWER(10,C13),"&lt;=","&gt;")</f>
        <v>&lt;=</v>
      </c>
      <c r="D15" s="1">
        <f>1*POWER(10,C13)</f>
        <v>0.01</v>
      </c>
      <c r="E15" s="5" t="str">
        <f>IF(C14="&lt;=","условие выполняется (цифра верная)","условие не выполняется (цифра сомнительня)")</f>
        <v>условие выполняется (цифра верная)</v>
      </c>
      <c r="F15" s="5"/>
      <c r="G15" s="5"/>
      <c r="H15" s="5"/>
      <c r="I15" s="5"/>
    </row>
    <row r="16" spans="1:9" ht="18.75" x14ac:dyDescent="0.3">
      <c r="A16" s="6" t="s">
        <v>6</v>
      </c>
      <c r="B16" s="2" t="s">
        <v>36</v>
      </c>
      <c r="C16" s="2"/>
      <c r="D16" s="2"/>
      <c r="E16" s="2"/>
      <c r="F16" s="2"/>
      <c r="G16" s="2"/>
      <c r="H16" s="2"/>
      <c r="I16" s="2"/>
    </row>
    <row r="17" spans="1:9" ht="18.75" x14ac:dyDescent="0.3">
      <c r="A17" s="1" t="s">
        <v>7</v>
      </c>
      <c r="B17" s="3" t="s">
        <v>5</v>
      </c>
      <c r="C17" s="3">
        <v>-4</v>
      </c>
    </row>
    <row r="18" spans="1:9" ht="18.75" x14ac:dyDescent="0.25">
      <c r="C18" s="4" t="str">
        <f>IF($D$12&lt;=0.5*POWER(10,$C$17),"&lt;=","&gt;")</f>
        <v>&gt;</v>
      </c>
    </row>
    <row r="19" spans="1:9" ht="18.75" x14ac:dyDescent="0.3">
      <c r="B19" s="1">
        <f>D12</f>
        <v>8.9999999999999998E-4</v>
      </c>
      <c r="C19" s="4" t="str">
        <f>IF($D$12&lt;=0.5*POWER(10,$C$17),"&lt;=","&gt;")</f>
        <v>&gt;</v>
      </c>
      <c r="D19" s="1">
        <f>0.5*POWER(10,C17)</f>
        <v>5.0000000000000002E-5</v>
      </c>
    </row>
    <row r="20" spans="1:9" ht="18.75" x14ac:dyDescent="0.3">
      <c r="A20" s="6" t="s">
        <v>6</v>
      </c>
      <c r="B20" s="2" t="s">
        <v>37</v>
      </c>
      <c r="C20" s="2"/>
      <c r="D20" s="2"/>
      <c r="E20" s="2"/>
      <c r="F20" s="2"/>
      <c r="G20" s="2"/>
      <c r="H20" s="2"/>
      <c r="I20" s="2"/>
    </row>
  </sheetData>
  <mergeCells count="8">
    <mergeCell ref="B20:I20"/>
    <mergeCell ref="E15:I15"/>
    <mergeCell ref="B16:I16"/>
    <mergeCell ref="E9:I9"/>
    <mergeCell ref="B10:H10"/>
    <mergeCell ref="B2:C2"/>
    <mergeCell ref="E4:I4"/>
    <mergeCell ref="B6:G6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E12" sqref="E12"/>
    </sheetView>
  </sheetViews>
  <sheetFormatPr defaultRowHeight="15" x14ac:dyDescent="0.25"/>
  <cols>
    <col min="2" max="2" width="12.28515625" bestFit="1" customWidth="1"/>
    <col min="3" max="3" width="8" customWidth="1"/>
    <col min="4" max="4" width="9.85546875" bestFit="1" customWidth="1"/>
    <col min="5" max="5" width="11.5703125" bestFit="1" customWidth="1"/>
    <col min="6" max="6" width="16.85546875" bestFit="1" customWidth="1"/>
    <col min="7" max="7" width="9.7109375" bestFit="1" customWidth="1"/>
  </cols>
  <sheetData>
    <row r="1" spans="1:7" ht="18.75" x14ac:dyDescent="0.3">
      <c r="B1" s="7">
        <v>7.12</v>
      </c>
      <c r="C1" s="8" t="s">
        <v>10</v>
      </c>
      <c r="D1" s="10">
        <v>99.7</v>
      </c>
      <c r="E1" s="11">
        <v>1.1999999999999999E-3</v>
      </c>
      <c r="F1" s="12">
        <v>7.3450000000000001E-2</v>
      </c>
      <c r="G1" s="10">
        <v>21.9</v>
      </c>
    </row>
    <row r="2" spans="1:7" ht="18.75" x14ac:dyDescent="0.3">
      <c r="A2" s="1" t="s">
        <v>11</v>
      </c>
      <c r="B2" s="1">
        <v>0</v>
      </c>
      <c r="C2" s="1">
        <v>0</v>
      </c>
      <c r="D2" s="1">
        <v>1</v>
      </c>
      <c r="E2" s="1">
        <v>-3</v>
      </c>
      <c r="F2" s="1">
        <v>-2</v>
      </c>
      <c r="G2" s="1">
        <v>1</v>
      </c>
    </row>
    <row r="3" spans="1:7" ht="18.75" x14ac:dyDescent="0.3">
      <c r="A3" s="1" t="s">
        <v>12</v>
      </c>
      <c r="B3" s="1">
        <v>3</v>
      </c>
      <c r="C3" s="1">
        <v>4</v>
      </c>
      <c r="D3" s="1">
        <v>3</v>
      </c>
      <c r="E3" s="1">
        <v>2</v>
      </c>
      <c r="F3" s="1">
        <v>4</v>
      </c>
      <c r="G3" s="1">
        <v>3</v>
      </c>
    </row>
    <row r="4" spans="1:7" ht="19.5" customHeight="1" x14ac:dyDescent="0.3">
      <c r="B4" s="1">
        <f>0.5*POWER(10,B2-B3+1)</f>
        <v>5.0000000000000001E-3</v>
      </c>
      <c r="C4" s="1">
        <f t="shared" ref="C4:G4" si="0">0.5*POWER(10,C2-C3+1)</f>
        <v>5.0000000000000001E-4</v>
      </c>
      <c r="D4" s="1">
        <f>0.5*POWER(10,D2-D3+1)</f>
        <v>0.05</v>
      </c>
      <c r="E4" s="1">
        <f>0.5*POWER(10,E2-E3+1)</f>
        <v>5.0000000000000002E-5</v>
      </c>
      <c r="F4" s="1">
        <f t="shared" si="0"/>
        <v>5.0000000000000004E-6</v>
      </c>
      <c r="G4" s="1">
        <f>0.5*POWER(10,G2-G3+1)</f>
        <v>0.05</v>
      </c>
    </row>
    <row r="5" spans="1:7" ht="21.75" customHeight="1" x14ac:dyDescent="0.3">
      <c r="B5" s="9">
        <f>(B4/B1)*100</f>
        <v>7.02247191011236E-2</v>
      </c>
      <c r="C5" s="9">
        <f>(C4/C1)*100</f>
        <v>7.0224719101123602E-3</v>
      </c>
      <c r="D5" s="9">
        <f>(D4/D1)*100</f>
        <v>5.0150451354062188E-2</v>
      </c>
      <c r="E5" s="9">
        <f>(E4/E1)*100</f>
        <v>4.166666666666667</v>
      </c>
      <c r="F5" s="9">
        <f>(F4/F1)*100</f>
        <v>6.8073519400953034E-3</v>
      </c>
      <c r="G5" s="9">
        <f>(G4/G1)*100</f>
        <v>0.22831050228310507</v>
      </c>
    </row>
    <row r="6" spans="1:7" ht="18.75" x14ac:dyDescent="0.3">
      <c r="B6" s="1">
        <f>ROUNDUP(B5,3)</f>
        <v>7.1000000000000008E-2</v>
      </c>
      <c r="C6" s="1">
        <f t="shared" ref="C6:G6" si="1">ROUNDUP(C5,3)</f>
        <v>8.0000000000000002E-3</v>
      </c>
      <c r="D6" s="1">
        <f t="shared" si="1"/>
        <v>5.1000000000000004E-2</v>
      </c>
      <c r="E6" s="1">
        <f t="shared" si="1"/>
        <v>4.1670000000000007</v>
      </c>
      <c r="F6" s="1">
        <f t="shared" si="1"/>
        <v>7.0000000000000001E-3</v>
      </c>
      <c r="G6" s="1">
        <f t="shared" si="1"/>
        <v>0.22900000000000001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tabSelected="1" topLeftCell="A7" workbookViewId="0">
      <selection activeCell="I18" sqref="I18"/>
    </sheetView>
  </sheetViews>
  <sheetFormatPr defaultRowHeight="15" x14ac:dyDescent="0.25"/>
  <cols>
    <col min="3" max="3" width="12" bestFit="1" customWidth="1"/>
    <col min="7" max="7" width="11.5703125" bestFit="1" customWidth="1"/>
    <col min="8" max="8" width="21.85546875" customWidth="1"/>
    <col min="9" max="9" width="16.42578125" bestFit="1" customWidth="1"/>
    <col min="10" max="10" width="16.5703125" customWidth="1"/>
    <col min="11" max="11" width="17.7109375" customWidth="1"/>
  </cols>
  <sheetData>
    <row r="1" spans="1:15" ht="32.25" customHeight="1" thickBot="1" x14ac:dyDescent="0.3">
      <c r="A1" s="20" t="s">
        <v>21</v>
      </c>
      <c r="B1" s="21" t="s">
        <v>22</v>
      </c>
      <c r="C1" s="21" t="s">
        <v>23</v>
      </c>
      <c r="D1" s="21" t="s">
        <v>24</v>
      </c>
      <c r="H1" s="28" t="s">
        <v>25</v>
      </c>
      <c r="I1" s="28" t="s">
        <v>26</v>
      </c>
      <c r="J1" s="28" t="s">
        <v>27</v>
      </c>
      <c r="K1" s="28" t="s">
        <v>28</v>
      </c>
    </row>
    <row r="2" spans="1:15" ht="16.5" customHeight="1" x14ac:dyDescent="0.3">
      <c r="A2" s="22">
        <v>0.317</v>
      </c>
      <c r="B2" s="22">
        <v>3.27</v>
      </c>
      <c r="C2" s="22">
        <v>4.7561</v>
      </c>
      <c r="D2" s="23"/>
      <c r="H2" s="26" t="s">
        <v>29</v>
      </c>
      <c r="I2" s="34">
        <f>A2</f>
        <v>0.317</v>
      </c>
      <c r="J2" s="34">
        <f>0.5*POWER(10,M2-O2+1)</f>
        <v>5.0000000000000001E-4</v>
      </c>
      <c r="K2" s="34">
        <f>J2/ABS(I2)</f>
        <v>1.5772870662460567E-3</v>
      </c>
      <c r="L2" t="s">
        <v>11</v>
      </c>
      <c r="M2">
        <v>-1</v>
      </c>
      <c r="N2" t="s">
        <v>12</v>
      </c>
      <c r="O2">
        <v>3</v>
      </c>
    </row>
    <row r="3" spans="1:15" ht="19.5" thickBot="1" x14ac:dyDescent="0.35">
      <c r="A3" s="24"/>
      <c r="B3" s="24"/>
      <c r="C3" s="24"/>
      <c r="D3" s="25"/>
      <c r="H3" s="26" t="s">
        <v>22</v>
      </c>
      <c r="I3" s="34">
        <f>B2</f>
        <v>3.27</v>
      </c>
      <c r="J3" s="34">
        <f>0.5*POWER(10,M3-O3+1)</f>
        <v>5.0000000000000001E-3</v>
      </c>
      <c r="K3" s="34">
        <f t="shared" ref="K3" si="0">J3/ABS(I3)</f>
        <v>1.5290519877675841E-3</v>
      </c>
      <c r="L3" t="s">
        <v>11</v>
      </c>
      <c r="M3">
        <v>0</v>
      </c>
      <c r="N3" t="s">
        <v>12</v>
      </c>
      <c r="O3">
        <v>3</v>
      </c>
    </row>
    <row r="4" spans="1:15" ht="18.75" x14ac:dyDescent="0.3">
      <c r="H4" s="26" t="s">
        <v>23</v>
      </c>
      <c r="I4" s="34">
        <f>C2</f>
        <v>4.7561</v>
      </c>
      <c r="J4" s="34">
        <f t="shared" ref="J4" si="1">0.5*POWER(10,M4-O4+1)</f>
        <v>5.0000000000000002E-5</v>
      </c>
      <c r="K4" s="34">
        <f>J4/ABS(I4)</f>
        <v>1.0512815121633272E-5</v>
      </c>
      <c r="L4" t="s">
        <v>11</v>
      </c>
      <c r="M4">
        <v>0</v>
      </c>
      <c r="N4" t="s">
        <v>12</v>
      </c>
      <c r="O4">
        <v>5</v>
      </c>
    </row>
    <row r="5" spans="1:15" ht="18.75" x14ac:dyDescent="0.3">
      <c r="H5" s="26" t="s">
        <v>30</v>
      </c>
      <c r="I5" s="33">
        <f>SIN(I3)</f>
        <v>-0.12805476426637968</v>
      </c>
      <c r="J5" s="33">
        <f>ABS(O5)*J3</f>
        <v>4.9588354916973252E-3</v>
      </c>
      <c r="K5" s="33">
        <f>J5/ABS(I5)</f>
        <v>3.8724334233921583E-2</v>
      </c>
      <c r="L5" t="s">
        <v>34</v>
      </c>
      <c r="M5" t="s">
        <v>33</v>
      </c>
      <c r="N5" s="17" t="s">
        <v>35</v>
      </c>
      <c r="O5">
        <f>COS(I3)</f>
        <v>-0.99176709833946497</v>
      </c>
    </row>
    <row r="6" spans="1:15" ht="18.75" x14ac:dyDescent="0.3">
      <c r="H6" s="26" t="s">
        <v>31</v>
      </c>
      <c r="I6" s="33">
        <f>I4+I5</f>
        <v>4.6280452357336204</v>
      </c>
      <c r="J6" s="33">
        <f>J4+J5</f>
        <v>5.0088354916973249E-3</v>
      </c>
      <c r="K6" s="33">
        <f>J6/I6</f>
        <v>1.0822788535046252E-3</v>
      </c>
    </row>
    <row r="7" spans="1:15" ht="18.75" x14ac:dyDescent="0.3">
      <c r="H7" s="26"/>
      <c r="I7" s="33">
        <f>POWER(I2,2)</f>
        <v>0.10048900000000001</v>
      </c>
      <c r="J7" s="33">
        <f>K7*I7</f>
        <v>3.1700000000000001E-4</v>
      </c>
      <c r="K7" s="33">
        <f>2*K2</f>
        <v>3.1545741324921135E-3</v>
      </c>
    </row>
    <row r="8" spans="1:15" ht="18.75" x14ac:dyDescent="0.3">
      <c r="H8" s="26" t="s">
        <v>32</v>
      </c>
      <c r="I8" s="33">
        <f>I4-I7</f>
        <v>4.6556110000000004</v>
      </c>
      <c r="J8" s="33">
        <f>J4+J7</f>
        <v>3.6700000000000003E-4</v>
      </c>
      <c r="K8" s="33">
        <f>J8/I8</f>
        <v>7.8829610119917669E-5</v>
      </c>
    </row>
    <row r="9" spans="1:15" x14ac:dyDescent="0.25">
      <c r="H9" s="27"/>
      <c r="I9" s="35">
        <f>I6/I8</f>
        <v>0.99407902329761233</v>
      </c>
      <c r="J9" s="35">
        <f>K9*I9</f>
        <v>1.1542335674624767E-3</v>
      </c>
      <c r="K9" s="35">
        <f>K6+K8</f>
        <v>1.1611084636245427E-3</v>
      </c>
    </row>
    <row r="10" spans="1:15" x14ac:dyDescent="0.25">
      <c r="H10" s="27"/>
      <c r="I10" s="35"/>
      <c r="J10" s="35"/>
      <c r="K10" s="35"/>
    </row>
    <row r="13" spans="1:15" ht="23.25" customHeight="1" x14ac:dyDescent="0.25">
      <c r="H13" s="29">
        <f>I9</f>
        <v>0.99407902329761233</v>
      </c>
      <c r="J13" s="30" t="s">
        <v>38</v>
      </c>
      <c r="K13" s="30"/>
    </row>
    <row r="14" spans="1:15" ht="18.75" x14ac:dyDescent="0.3">
      <c r="G14" s="1">
        <v>9</v>
      </c>
      <c r="H14" s="31">
        <v>-1</v>
      </c>
      <c r="I14" s="32">
        <f>0.5*POWER(10,H14)</f>
        <v>0.05</v>
      </c>
      <c r="J14" s="4" t="str">
        <f>IF($J$9&lt;=I14,"верная","сомнительная")</f>
        <v>верная</v>
      </c>
      <c r="K14" s="36" t="s">
        <v>39</v>
      </c>
    </row>
    <row r="15" spans="1:15" ht="18.75" x14ac:dyDescent="0.3">
      <c r="G15" s="1">
        <v>9</v>
      </c>
      <c r="H15" s="31">
        <v>-2</v>
      </c>
      <c r="I15" s="32">
        <f t="shared" ref="I14:I22" si="2">0.5*POWER(10,H15)</f>
        <v>5.0000000000000001E-3</v>
      </c>
      <c r="J15" s="4" t="str">
        <f t="shared" ref="J15:J22" si="3">IF($J$9&lt;=I15,"верная","сомнительная")</f>
        <v>верная</v>
      </c>
      <c r="K15" s="36"/>
    </row>
    <row r="16" spans="1:15" ht="18.75" x14ac:dyDescent="0.3">
      <c r="G16" s="1">
        <v>4</v>
      </c>
      <c r="H16" s="31">
        <v>-3</v>
      </c>
      <c r="I16" s="32">
        <f t="shared" si="2"/>
        <v>5.0000000000000001E-4</v>
      </c>
      <c r="J16" s="4" t="str">
        <f t="shared" si="3"/>
        <v>сомнительная</v>
      </c>
    </row>
    <row r="17" spans="7:10" ht="18.75" x14ac:dyDescent="0.3">
      <c r="G17" s="1">
        <v>0</v>
      </c>
      <c r="H17" s="31">
        <v>-4</v>
      </c>
      <c r="I17" s="32">
        <f t="shared" si="2"/>
        <v>5.0000000000000002E-5</v>
      </c>
      <c r="J17" s="4" t="str">
        <f t="shared" si="3"/>
        <v>сомнительная</v>
      </c>
    </row>
    <row r="18" spans="7:10" ht="18.75" x14ac:dyDescent="0.3">
      <c r="G18" s="1">
        <v>7</v>
      </c>
      <c r="H18" s="31">
        <v>-5</v>
      </c>
      <c r="I18" s="32">
        <f t="shared" si="2"/>
        <v>5.0000000000000004E-6</v>
      </c>
      <c r="J18" s="4" t="str">
        <f t="shared" si="3"/>
        <v>сомнительная</v>
      </c>
    </row>
    <row r="19" spans="7:10" ht="18.75" x14ac:dyDescent="0.3">
      <c r="G19" s="1">
        <v>9</v>
      </c>
      <c r="H19" s="31">
        <v>-6</v>
      </c>
      <c r="I19" s="32">
        <f t="shared" si="2"/>
        <v>4.9999999999999998E-7</v>
      </c>
      <c r="J19" s="4" t="str">
        <f>IF($J$9&lt;=I19,"верная","сомнительная")</f>
        <v>сомнительная</v>
      </c>
    </row>
    <row r="20" spans="7:10" ht="18.75" x14ac:dyDescent="0.3">
      <c r="G20" s="1">
        <v>0</v>
      </c>
      <c r="H20" s="31">
        <v>-7</v>
      </c>
      <c r="I20" s="32">
        <f t="shared" si="2"/>
        <v>4.9999999999999998E-8</v>
      </c>
      <c r="J20" s="4" t="str">
        <f t="shared" si="3"/>
        <v>сомнительная</v>
      </c>
    </row>
    <row r="21" spans="7:10" ht="18.75" x14ac:dyDescent="0.3">
      <c r="G21" s="1">
        <v>2</v>
      </c>
      <c r="H21" s="31">
        <v>-8</v>
      </c>
      <c r="I21" s="32">
        <f t="shared" si="2"/>
        <v>5.0000000000000001E-9</v>
      </c>
      <c r="J21" s="4" t="str">
        <f t="shared" si="3"/>
        <v>сомнительная</v>
      </c>
    </row>
    <row r="22" spans="7:10" ht="18.75" x14ac:dyDescent="0.3">
      <c r="G22" s="1">
        <v>3</v>
      </c>
      <c r="H22" s="31">
        <v>-9</v>
      </c>
      <c r="I22" s="32">
        <f t="shared" si="2"/>
        <v>5.0000000000000003E-10</v>
      </c>
      <c r="J22" s="4" t="str">
        <f t="shared" si="3"/>
        <v>сомнительная</v>
      </c>
    </row>
    <row r="25" spans="7:10" ht="18.75" x14ac:dyDescent="0.3">
      <c r="G25" s="6" t="s">
        <v>6</v>
      </c>
      <c r="H25" s="31">
        <v>0.99399999999999999</v>
      </c>
    </row>
  </sheetData>
  <mergeCells count="9">
    <mergeCell ref="I9:I10"/>
    <mergeCell ref="J9:J10"/>
    <mergeCell ref="K9:K10"/>
    <mergeCell ref="K14:K15"/>
    <mergeCell ref="A2:A3"/>
    <mergeCell ref="B2:B3"/>
    <mergeCell ref="C2:C3"/>
    <mergeCell ref="D2:D3"/>
    <mergeCell ref="H9:H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3</xdr:col>
                <xdr:colOff>28575</xdr:colOff>
                <xdr:row>1</xdr:row>
                <xdr:rowOff>0</xdr:rowOff>
              </from>
              <to>
                <xdr:col>3</xdr:col>
                <xdr:colOff>600075</xdr:colOff>
                <xdr:row>3</xdr:row>
                <xdr:rowOff>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4">
            <anchor moveWithCells="1" sizeWithCells="1">
              <from>
                <xdr:col>7</xdr:col>
                <xdr:colOff>381000</xdr:colOff>
                <xdr:row>7</xdr:row>
                <xdr:rowOff>190500</xdr:rowOff>
              </from>
              <to>
                <xdr:col>7</xdr:col>
                <xdr:colOff>952500</xdr:colOff>
                <xdr:row>10</xdr:row>
                <xdr:rowOff>19050</xdr:rowOff>
              </to>
            </anchor>
          </objectPr>
        </oleObject>
      </mc:Choice>
      <mc:Fallback>
        <oleObject progId="Equation.3" shapeId="5122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2018-09-04T19:46:36Z</dcterms:modified>
</cp:coreProperties>
</file>