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niil"/>
  <workbookPr/>
  <bookViews>
    <workbookView activeTab="1" xWindow="240" yWindow="60" windowWidth="23250" windowHeight="12570" tabRatio="902"/>
  </bookViews>
  <sheets>
    <sheet name="Расчет региональных коэфф." sheetId="1" state="hidden" r:id="rId4"/>
    <sheet name="расчет_коэф._стацион.сжигание" sheetId="2" r:id="rId5"/>
  </sheets>
  <calcPr/>
  <extLst>
    <ext uri="smNativeData">
      <pm:revision xmlns:pm="smNativeData" day="1695467754" val="1064" rev="124" rev64="64" revOS="3" revMin="124" revMax="0"/>
      <pm:docPrefs xmlns:pm="smNativeData" id="1695467754" fixedDigits="0" showNotice="1" showFrameBounds="1" autoChart="1" recalcOnPrint="1" recalcOnCopy="1" finalRounding="1" compatTextArt="1" tab="567" useDefinedPrintRange="1" printArea="currentSheet"/>
      <pm:compatibility xmlns:pm="smNativeData" id="1695467754" overlapCells="1"/>
      <pm:defCurrency xmlns:pm="smNativeData" id="1695467754"/>
    </ext>
  </extLst>
</workbook>
</file>

<file path=xl/sharedStrings.xml><?xml version="1.0" encoding="utf-8"?>
<sst xmlns="http://schemas.openxmlformats.org/spreadsheetml/2006/main" count="346" uniqueCount="71">
  <si>
    <t>Расчет коэффициента выбросов СО2 при сжигании топлива на стационарных источниках по компонентному составу</t>
  </si>
  <si>
    <t>Название газа</t>
  </si>
  <si>
    <t xml:space="preserve">Газ горючий природный </t>
  </si>
  <si>
    <t>Компонент</t>
  </si>
  <si>
    <t>Химическая формула</t>
  </si>
  <si>
    <r>
      <t>Объемная доля i-компонента  в газообразного топлива за период у,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54">
              <pm:latin face="Arial" sz="200" weight="bold" i="0"/>
              <pm:cs/>
              <pm:ea/>
            </pm:charSpec>
          </ext>
        </extLst>
      </rPr>
      <t xml:space="preserve"> Wi,j,y, 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54">
              <pm:latin face="Arial" sz="200" weight="normal" i="0"/>
              <pm:cs/>
              <pm:ea/>
            </pm:charSpec>
          </ext>
        </extLst>
      </rPr>
      <t>% об.</t>
    </r>
  </si>
  <si>
    <r>
      <t xml:space="preserve">Количество молей углерода на моль i-компонента газообразного топлива, 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754">
              <pm:latin face="Arial" sz="160" weight="bold" i="0"/>
              <pm:cs/>
              <pm:ea/>
            </pm:charSpec>
          </ext>
        </extLst>
      </rPr>
      <t>nC,i</t>
    </r>
  </si>
  <si>
    <t>Wi,j,y × nC,i</t>
  </si>
  <si>
    <t>Диоксид углерода</t>
  </si>
  <si>
    <t>CO2</t>
  </si>
  <si>
    <t>Кислород</t>
  </si>
  <si>
    <t>O2</t>
  </si>
  <si>
    <t>Азот</t>
  </si>
  <si>
    <t>N2</t>
  </si>
  <si>
    <t>Сероводород</t>
  </si>
  <si>
    <t>H2S</t>
  </si>
  <si>
    <t>Водород</t>
  </si>
  <si>
    <t>H2</t>
  </si>
  <si>
    <t>Гелий</t>
  </si>
  <si>
    <t>He</t>
  </si>
  <si>
    <t>Аргон</t>
  </si>
  <si>
    <t>Ar</t>
  </si>
  <si>
    <t>Оксид углерода</t>
  </si>
  <si>
    <t>CO</t>
  </si>
  <si>
    <t>Метан</t>
  </si>
  <si>
    <t>CH4</t>
  </si>
  <si>
    <t>Этан</t>
  </si>
  <si>
    <t>C2H6</t>
  </si>
  <si>
    <t>Пропан</t>
  </si>
  <si>
    <t>C3H8</t>
  </si>
  <si>
    <t>изо-Бутан</t>
  </si>
  <si>
    <t>i-C4H10</t>
  </si>
  <si>
    <t>н-Бутан</t>
  </si>
  <si>
    <t>n-C4H10</t>
  </si>
  <si>
    <t>изо-Пентан</t>
  </si>
  <si>
    <t>i-C5H12</t>
  </si>
  <si>
    <t>н-Пентан</t>
  </si>
  <si>
    <t>n-C5H12</t>
  </si>
  <si>
    <t>н-Гексан</t>
  </si>
  <si>
    <t>n-C6H14</t>
  </si>
  <si>
    <t>н-Гептан</t>
  </si>
  <si>
    <t>n-C7H16</t>
  </si>
  <si>
    <t>н-Октан</t>
  </si>
  <si>
    <t>n-C8H18</t>
  </si>
  <si>
    <t>н-Нонан</t>
  </si>
  <si>
    <t>n-C9H20</t>
  </si>
  <si>
    <t>н-Декан</t>
  </si>
  <si>
    <t>n-C10H22</t>
  </si>
  <si>
    <t>Неопределяемые компоненты (консервативно принимаются на основе этана )</t>
  </si>
  <si>
    <t>Итог</t>
  </si>
  <si>
    <r>
      <t xml:space="preserve">Плотность СО2,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54">
              <pm:latin face="Arial" sz="200" weight="bold" i="0"/>
              <pm:cs/>
              <pm:ea/>
            </pm:charSpec>
          </ext>
        </extLst>
      </rPr>
      <t>ρCO2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54">
              <pm:latin face="Arial" sz="200" weight="normal" i="0"/>
              <pm:cs/>
              <pm:ea/>
            </pm:charSpec>
          </ext>
        </extLst>
      </rPr>
      <t>, кг/м3</t>
    </r>
  </si>
  <si>
    <r>
      <t xml:space="preserve">Коэффициент выбросов СО2 от сжигания газообразного топлива j за период у, </t>
    </r>
    <r>
      <rPr>
        <rFont val="Arial"/>
        <charset val="0"/>
        <family val="2"/>
        <sz val="10"/>
        <b/>
        <i val="0"/>
        <extLst>
          <ext uri="smNativeData">
            <pm:charSpec xmlns:pm="smNativeData" id="1695467754">
              <pm:latin face="Arial" sz="200" weight="bold" i="0"/>
              <pm:cs/>
              <pm:ea/>
            </pm:charSpec>
          </ext>
        </extLst>
      </rPr>
      <t>EFCO2,j,y</t>
    </r>
    <r>
      <rPr>
        <rFont val="Arial"/>
        <charset val="0"/>
        <family val="2"/>
        <sz val="10"/>
        <b val="0"/>
        <i val="0"/>
        <extLst>
          <ext uri="smNativeData">
            <pm:charSpec xmlns:pm="smNativeData" id="1695467754">
              <pm:latin face="Arial" sz="200" weight="normal" i="0"/>
              <pm:cs/>
              <pm:ea/>
            </pm:charSpec>
          </ext>
        </extLst>
      </rPr>
      <t>, тСО2/тыс.м3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754">
              <pm:latin face="Arial" sz="160" weight="normal" i="0"/>
              <pm:cs/>
              <pm:ea/>
            </pm:charSpec>
          </ext>
        </extLst>
      </rPr>
      <t xml:space="preserve"> (</t>
    </r>
    <r>
      <rPr>
        <rFont val="Arial"/>
        <charset val="0"/>
        <family val="2"/>
        <sz val="8"/>
        <b/>
        <i val="0"/>
        <extLst>
          <ext uri="smNativeData">
            <pm:charSpec xmlns:pm="smNativeData" id="1695467754">
              <pm:latin face="Arial" sz="160" weight="bold" i="0"/>
              <pm:cs/>
              <pm:ea/>
            </pm:charSpec>
          </ext>
        </extLst>
      </rPr>
      <t>EFCO2,j,y=∑(Wi,j,y × nC,i) × ρCO2 × 10^(-2)</t>
    </r>
    <r>
      <rPr>
        <rFont val="Arial"/>
        <charset val="0"/>
        <family val="2"/>
        <sz val="8"/>
        <b val="0"/>
        <i val="0"/>
        <extLst>
          <ext uri="smNativeData">
            <pm:charSpec xmlns:pm="smNativeData" id="1695467754">
              <pm:latin face="Arial" sz="160" weight="normal" i="0"/>
              <pm:cs/>
              <pm:ea/>
            </pm:charSpec>
          </ext>
        </extLst>
      </rPr>
      <t>)</t>
    </r>
  </si>
  <si>
    <t>Объем газа (тыс.м3)</t>
  </si>
  <si>
    <t>ВПГ (тСО2)</t>
  </si>
  <si>
    <t>Коэффициент (тСО2\МВт)</t>
  </si>
  <si>
    <t>Выработано тепловой энергии (Гкал)</t>
  </si>
  <si>
    <t>Коэффициент (тСО2\Гкал)</t>
  </si>
  <si>
    <t>Попутный нефтяной газ</t>
  </si>
  <si>
    <t>Название источника выбросов газа</t>
  </si>
  <si>
    <t>Печи подогрева</t>
  </si>
  <si>
    <t>Котельная, печи сжигания отходов</t>
  </si>
  <si>
    <t>ГПЭА</t>
  </si>
  <si>
    <t>Полигон</t>
  </si>
  <si>
    <t>ГТУ</t>
  </si>
  <si>
    <t>Месторасположение источника выбросов, номер, регистрационные данные и т.д.</t>
  </si>
  <si>
    <t>Плотность газа или смеси (при t=20 C и P=101325 Pa), кг/м3</t>
  </si>
  <si>
    <t>Компонентный состав газа 1 (полный)</t>
  </si>
  <si>
    <t>Компонентный состав газа 2 (полный)</t>
  </si>
  <si>
    <t>Компонентный состав газа 3 (полный)</t>
  </si>
  <si>
    <t>Компонентный состав газа 4 (полный)</t>
  </si>
  <si>
    <t>Компонентный состав газа 5 (полный)</t>
  </si>
</sst>
</file>

<file path=xl/styles.xml><?xml version="1.0" encoding="utf-8"?>
<styleSheet xmlns="http://schemas.openxmlformats.org/spreadsheetml/2006/main">
  <numFmts count="17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-* #,##0.00\ _₽_-;\-* #,##0.00\ _₽_-;_-* &quot;-&quot;??\ _₽_-;_-@_-"/>
    <numFmt numFmtId="165" formatCode="0.000"/>
    <numFmt numFmtId="166" formatCode="0.0000"/>
    <numFmt numFmtId="167" formatCode="#,##0.000"/>
    <numFmt numFmtId="49" formatCode="@"/>
    <numFmt numFmtId="2" formatCode="0.00"/>
    <numFmt numFmtId="1" formatCode="0"/>
    <numFmt numFmtId="168" formatCode="#,##0.0000"/>
    <numFmt numFmtId="169" formatCode="0.0000000"/>
  </numFmts>
  <fonts count="9">
    <font>
      <name val="Arial"/>
      <family val="2"/>
      <color rgb="FF000000"/>
      <sz val="10"/>
      <extLst>
        <ext uri="smNativeData">
          <pm:charSpec xmlns:pm="smNativeData" id="1695467754" ulstyle="none" kern="1">
            <pm:latin face="Arial" sz="200" lang="default"/>
            <pm:cs face="Basic Roman" sz="200" lang="default"/>
            <pm:ea face="Basic Roma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95467754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754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754" ulstyle="none" kern="1">
            <pm:latin face="Arial" sz="160" lang="default"/>
            <pm:cs face="Basic Roman" sz="160" lang="default"/>
            <pm:ea face="Basic Roman" sz="16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95467754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Arial"/>
      <family val="2"/>
      <b/>
      <color rgb="FFFFFFFF"/>
      <sz val="10"/>
      <extLst>
        <ext uri="smNativeData">
          <pm:charSpec xmlns:pm="smNativeData" id="1695467754" fgClr="FFFFFF" ulstyle="none" kern="1">
            <pm:latin face="Arial" sz="200" lang="default" weight="bold"/>
            <pm:cs face="Basic Roman" sz="200" lang="default" weight="bold"/>
            <pm:ea face="Basic Roman" sz="200" lang="default" weight="bold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695467754" ulstyle="none" kern="1">
            <pm:latin face="Arial" sz="20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8"/>
      <extLst>
        <ext uri="smNativeData">
          <pm:charSpec xmlns:pm="smNativeData" id="1695467754" ulstyle="none" kern="1">
            <pm:latin face="Arial" sz="160" lang="default" weight="bold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8"/>
      <extLst>
        <ext uri="smNativeData">
          <pm:charSpec xmlns:pm="smNativeData" id="1695467754" ulstyle="none" kern="1">
            <pm:latin face="Arial" sz="160" lang="default"/>
            <pm:cs face="Basic Roman" sz="200" lang="default"/>
            <pm:ea face="Basic Roman" sz="200" lang="default"/>
          </pm:charSpec>
        </ext>
      </extLst>
    </font>
  </fonts>
  <fills count="22">
    <fill>
      <patternFill patternType="none"/>
    </fill>
    <fill>
      <patternFill patternType="gray125"/>
    </fill>
    <fill>
      <patternFill patternType="solid">
        <fgColor rgb="FFEBF1DC"/>
        <bgColor rgb="FFFFFFFF"/>
        <extLst>
          <ext uri="smNativeData">
            <pm:shade xmlns:pm="smNativeData" id="1695467754" type="1" fgLvl="100" fgClr="00EBF1DC" bgLvl="0" bgClr="00FFFFFF"/>
          </ext>
        </extLst>
      </patternFill>
    </fill>
    <fill>
      <patternFill patternType="none"/>
    </fill>
    <fill>
      <patternFill patternType="solid">
        <fgColor rgb="FF000080"/>
        <bgColor rgb="FFFFFFFF"/>
        <extLst>
          <ext uri="smNativeData">
            <pm:shade xmlns:pm="smNativeData" id="1695467754" type="1" fgLvl="100" fgClr="00000080" bgLvl="0" bgClr="00000000"/>
          </ext>
        </extLst>
      </patternFill>
    </fill>
    <fill>
      <patternFill patternType="none"/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FFFFFF"/>
          </ext>
        </extLst>
      </patternFill>
    </fill>
    <fill>
      <patternFill patternType="none"/>
    </fill>
    <fill>
      <patternFill patternType="solid">
        <fgColor rgb="FFEBF1DC"/>
        <bgColor rgb="FFFFFFFF"/>
        <extLst>
          <ext uri="smNativeData">
            <pm:shade xmlns:pm="smNativeData" id="1695467754" type="1" fgLvl="100" fgClr="00EBF1DC" bgLvl="0" bgClr="00FFFFFF"/>
          </ext>
        </extLst>
      </patternFill>
    </fill>
    <fill>
      <patternFill patternType="none"/>
    </fill>
    <fill>
      <patternFill patternType="none"/>
    </fill>
    <fill>
      <patternFill patternType="solid">
        <fgColor rgb="FFE5E5FF"/>
        <bgColor rgb="FFFFFFFF"/>
        <extLst>
          <ext uri="smNativeData">
            <pm:shade xmlns:pm="smNativeData" id="1695467754" type="1" fgLvl="100" fgClr="00E5E5FF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000000"/>
          </ext>
        </extLst>
      </patternFill>
    </fill>
    <fill>
      <patternFill patternType="solid">
        <fgColor rgb="FFD8D8D8"/>
        <bgColor rgb="FFFFFFFF"/>
        <extLst>
          <ext uri="smNativeData">
            <pm:shade xmlns:pm="smNativeData" id="1695467754" type="1" fgLvl="100" fgClr="00D8D8D8" bgLvl="0" bgClr="00000000"/>
          </ext>
        </extLst>
      </patternFill>
    </fill>
  </fills>
  <borders count="2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75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75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7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754"/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75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7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754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75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75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extLst>
        <ext uri="smNativeData">
          <pm:border xmlns:pm="smNativeData" id="1695467754">
            <pm:line position="top" type="2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754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754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754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754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95467754">
            <pm:line position="top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5467754"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754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754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754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5467754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5467754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</borders>
  <cellStyleXfs count="6">
    <xf numFmtId="0" fontId="0" fillId="0" borderId="0" applyNumberFormat="1" applyFont="1" applyFill="1" applyBorder="1" applyAlignment="1" applyProtection="1"/>
    <xf numFmtId="0" fontId="4" fillId="2" borderId="1" applyNumberFormat="0" applyFont="1" applyFill="1" applyBorder="0" applyAlignment="0" applyProtection="0"/>
    <xf numFmtId="164" fontId="0" fillId="0" borderId="0" applyNumberFormat="1" applyFont="0" applyFill="0" applyBorder="0" applyAlignment="0" applyProtection="0"/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  <xf numFmtId="0" fontId="4" fillId="0" borderId="0" applyNumberFormat="1" applyFont="1" applyFill="1" applyBorder="1" applyAlignment="1" applyProtection="1"/>
  </cellStyleXfs>
  <cellXfs count="50">
    <xf numFmtId="0" fontId="0" fillId="0" borderId="0" xfId="0"/>
    <xf numFmtId="0" fontId="4" fillId="2" borderId="1" xfId="1"/>
    <xf numFmtId="164" fontId="0" fillId="0" borderId="0" xfId="2"/>
    <xf numFmtId="0" fontId="0" fillId="0" borderId="0" xfId="3"/>
    <xf numFmtId="0" fontId="0" fillId="0" borderId="0" xfId="4"/>
    <xf numFmtId="0" fontId="4" fillId="0" borderId="0" xfId="5"/>
    <xf numFmtId="0" fontId="0" fillId="0" borderId="0" xfId="0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5" fillId="4" borderId="3" xfId="0" applyFont="1" applyFill="1" applyAlignment="1">
      <alignment horizontal="left" vertical="top"/>
    </xf>
    <xf numFmtId="0" fontId="0" fillId="0" borderId="4" xfId="0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6" borderId="5" xfId="0" applyNumberFormat="1" applyFill="1" applyBorder="1" applyAlignment="1">
      <alignment horizontal="center" vertical="center" wrapText="1"/>
    </xf>
    <xf numFmtId="166" fontId="2" fillId="0" borderId="2" xfId="0" applyNumberFormat="1" applyFont="1" applyFill="1" applyBorder="1" applyAlignment="1">
      <alignment horizontal="left" vertical="center"/>
    </xf>
    <xf numFmtId="0" fontId="2" fillId="0" borderId="0" xfId="0" applyFont="1"/>
    <xf numFmtId="0" fontId="2" fillId="0" borderId="6" xfId="0" applyFont="1" applyFill="1" applyBorder="1"/>
    <xf numFmtId="0" fontId="0" fillId="0" borderId="4" xfId="0" applyFill="1" applyBorder="1"/>
    <xf numFmtId="166" fontId="0" fillId="8" borderId="7" xfId="1" applyNumberFormat="1" applyFont="1" applyBorder="1"/>
    <xf numFmtId="166" fontId="0" fillId="0" borderId="4" xfId="0" applyNumberFormat="1" applyFill="1" applyBorder="1"/>
    <xf numFmtId="166" fontId="0" fillId="0" borderId="8" xfId="0" applyNumberFormat="1" applyFill="1" applyBorder="1"/>
    <xf numFmtId="166" fontId="2" fillId="0" borderId="6" xfId="0" applyNumberFormat="1" applyFont="1" applyFill="1" applyBorder="1"/>
    <xf numFmtId="166" fontId="2" fillId="0" borderId="9" xfId="0" applyNumberFormat="1" applyFont="1" applyFill="1" applyBorder="1"/>
    <xf numFmtId="165" fontId="0" fillId="0" borderId="0" xfId="0" applyNumberFormat="1"/>
    <xf numFmtId="0" fontId="5" fillId="4" borderId="3" xfId="0" applyFont="1" applyFill="1" applyAlignment="1">
      <alignment horizontal="left" vertical="top"/>
    </xf>
    <xf numFmtId="0" fontId="0" fillId="0" borderId="2" xfId="0" applyFill="1" applyBorder="1" applyAlignment="1">
      <alignment horizontal="left" vertical="top" wrapText="1"/>
    </xf>
    <xf numFmtId="49" fontId="2" fillId="0" borderId="2" xfId="0" applyNumberFormat="1" applyFont="1" applyFill="1" applyBorder="1" applyAlignment="1">
      <alignment horizontal="left" vertical="center" wrapText="1"/>
    </xf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166" fontId="2" fillId="0" borderId="2" xfId="0" applyNumberFormat="1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49" fontId="0" fillId="6" borderId="5" xfId="0" applyNumberFormat="1" applyFill="1" applyBorder="1" applyAlignment="1">
      <alignment horizontal="center" vertical="center" wrapText="1"/>
    </xf>
    <xf numFmtId="0" fontId="0" fillId="0" borderId="4" xfId="0" applyFill="1" applyBorder="1"/>
    <xf numFmtId="166" fontId="0" fillId="8" borderId="7" xfId="1" applyNumberFormat="1" applyFont="1" applyBorder="1"/>
    <xf numFmtId="166" fontId="0" fillId="0" borderId="4" xfId="0" applyNumberFormat="1" applyFill="1" applyBorder="1"/>
    <xf numFmtId="166" fontId="0" fillId="0" borderId="8" xfId="0" applyNumberFormat="1" applyFill="1" applyBorder="1"/>
    <xf numFmtId="0" fontId="0" fillId="0" borderId="4" xfId="0" applyFill="1" applyBorder="1" applyAlignment="1">
      <alignment horizontal="left" vertical="top" wrapText="1"/>
    </xf>
    <xf numFmtId="0" fontId="2" fillId="0" borderId="6" xfId="0" applyFont="1" applyFill="1" applyBorder="1"/>
    <xf numFmtId="166" fontId="2" fillId="0" borderId="6" xfId="0" applyNumberFormat="1" applyFont="1" applyFill="1" applyBorder="1"/>
    <xf numFmtId="166" fontId="2" fillId="0" borderId="9" xfId="0" applyNumberFormat="1" applyFont="1" applyFill="1" applyBorder="1"/>
    <xf numFmtId="2" fontId="2" fillId="0" borderId="6" xfId="0" applyNumberFormat="1" applyFont="1" applyFill="1" applyBorder="1"/>
    <xf numFmtId="165" fontId="2" fillId="0" borderId="6" xfId="0" applyNumberFormat="1" applyFont="1" applyFill="1" applyBorder="1"/>
    <xf numFmtId="169" fontId="2" fillId="0" borderId="6" xfId="0" applyNumberFormat="1" applyFont="1" applyFill="1" applyBorder="1"/>
    <xf numFmtId="1" fontId="2" fillId="0" borderId="6" xfId="0" applyNumberFormat="1" applyFont="1" applyFill="1" applyBorder="1"/>
    <xf numFmtId="166" fontId="2" fillId="0" borderId="2" xfId="0" applyNumberFormat="1" applyFont="1" applyFill="1" applyBorder="1" applyAlignment="1">
      <alignment horizontal="left" vertical="center"/>
    </xf>
    <xf numFmtId="2" fontId="0" fillId="0" borderId="0" xfId="0" applyNumberFormat="1"/>
    <xf numFmtId="0" fontId="0" fillId="0" borderId="2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center"/>
    </xf>
  </cellXfs>
  <cellStyles count="6">
    <cellStyle name="Normal" xfId="0" builtinId="0" customBuiltin="1"/>
    <cellStyle name="20% - Акцент3" xfId="1"/>
    <cellStyle name="Финансовый" xfId="2"/>
    <cellStyle name="Normal 3" xfId="3"/>
    <cellStyle name="Normal_Stationary_combustion_tool_GL1" xfId="4"/>
    <cellStyle name="Обычный 2" xfId="5"/>
  </cellStyles>
  <tableStyles count="0"/>
  <extLst>
    <ext uri="smNativeData">
      <pm:charStyles xmlns:pm="smNativeData" id="1695467754" count="1">
        <pm:charStyle name="Normal" fontId="0" Id="1"/>
      </pm:charStyles>
      <pm:colors xmlns:pm="smNativeData" id="1695467754" count="10">
        <pm:color name="Color 24" rgb="EBF1DC"/>
        <pm:color name="Color 25" rgb="D8D8D8"/>
        <pm:color name="Color 26" rgb="E5E5FF"/>
        <pm:color name="Color 27" rgb="000080"/>
        <pm:color name="Color 28" rgb="2F3B75"/>
        <pm:color name="Color 29" rgb="C2D69A"/>
        <pm:color name="Color 30" rgb="D9D9D9"/>
        <pm:color name="Color 31" rgb="FFE593"/>
        <pm:color name="Color 32" rgb="C00000"/>
        <pm:color name="Color 33" rgb="92D05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E1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>
          <a:outerShdw dist="35921" dir="2700000" algn="ctr">
            <a:srgbClr val="000000"/>
          </a:outerShdw>
        </a:effectLst>
      </a:spPr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2:G43"/>
  <sheetViews>
    <sheetView view="normal" workbookViewId="0">
      <selection activeCell="H30" sqref="H30"/>
    </sheetView>
  </sheetViews>
  <sheetFormatPr defaultRowHeight="13.45"/>
  <cols>
    <col min="1" max="1" width="8.855856" customWidth="1"/>
    <col min="2" max="2" width="39.855856" customWidth="1"/>
    <col min="3" max="8" width="18.711712" customWidth="1"/>
  </cols>
  <sheetData>
    <row r="2" spans="1:7">
      <c r="A2"/>
      <c r="B2" s="11" t="s">
        <v>0</v>
      </c>
      <c r="C2" s="11"/>
      <c r="D2" s="11"/>
      <c r="E2" s="11"/>
      <c r="F2" s="11"/>
      <c r="G2" s="11"/>
    </row>
    <row r="4" spans="2:4">
      <c r="B4" s="8" t="s">
        <v>1</v>
      </c>
      <c r="C4" s="13" t="s">
        <v>2</v>
      </c>
      <c r="D4"/>
    </row>
    <row r="5" spans="2:3">
      <c r="B5" s="6"/>
      <c r="C5" s="9"/>
    </row>
    <row r="6" spans="2:6">
      <c r="B6" s="14" t="s">
        <v>3</v>
      </c>
      <c r="C6" s="14" t="s">
        <v>4</v>
      </c>
      <c r="D6" s="14" t="s">
        <v>5</v>
      </c>
      <c r="E6" s="14" t="s">
        <v>6</v>
      </c>
      <c r="F6" s="14" t="s">
        <v>7</v>
      </c>
    </row>
    <row r="7" spans="2:6">
      <c r="B7" s="18" t="s">
        <v>8</v>
      </c>
      <c r="C7" s="18" t="s">
        <v>9</v>
      </c>
      <c r="D7" s="19" t="n">
        <v>0.716000000000000014</v>
      </c>
      <c r="E7" s="20" t="n">
        <v>1</v>
      </c>
      <c r="F7" s="21">
        <f>D7*E7</f>
        <v>0.716000000000000014</v>
      </c>
    </row>
    <row r="8" spans="2:6">
      <c r="B8" s="18" t="s">
        <v>10</v>
      </c>
      <c r="C8" s="18" t="s">
        <v>11</v>
      </c>
      <c r="D8" s="19" t="n">
        <v>0.00700000000000000089</v>
      </c>
      <c r="E8" s="20" t="n">
        <v>0</v>
      </c>
      <c r="F8" s="21">
        <f>D8*E8</f>
        <v>0</v>
      </c>
    </row>
    <row r="9" spans="2:6">
      <c r="B9" s="18" t="s">
        <v>12</v>
      </c>
      <c r="C9" s="18" t="s">
        <v>13</v>
      </c>
      <c r="D9" s="19" t="n">
        <v>0</v>
      </c>
      <c r="E9" s="20" t="n">
        <v>0</v>
      </c>
      <c r="F9" s="21">
        <f>D9*E9</f>
        <v>0</v>
      </c>
    </row>
    <row r="10" spans="2:6">
      <c r="B10" s="18" t="s">
        <v>14</v>
      </c>
      <c r="C10" s="18" t="s">
        <v>15</v>
      </c>
      <c r="D10" s="19"/>
      <c r="E10" s="20" t="n">
        <v>0</v>
      </c>
      <c r="F10" s="21">
        <f>D10*E10</f>
        <v>0</v>
      </c>
    </row>
    <row r="11" spans="2:6">
      <c r="B11" s="18" t="s">
        <v>16</v>
      </c>
      <c r="C11" s="18" t="s">
        <v>17</v>
      </c>
      <c r="D11" s="19"/>
      <c r="E11" s="20" t="n">
        <v>0</v>
      </c>
      <c r="F11" s="21">
        <f>D11*E11</f>
        <v>0</v>
      </c>
    </row>
    <row r="12" spans="2:6">
      <c r="B12" s="18" t="s">
        <v>18</v>
      </c>
      <c r="C12" s="18" t="s">
        <v>19</v>
      </c>
      <c r="D12" s="19"/>
      <c r="E12" s="20" t="n">
        <v>0</v>
      </c>
      <c r="F12" s="21">
        <f>D12*E12</f>
        <v>0</v>
      </c>
    </row>
    <row r="13" spans="2:6">
      <c r="B13" s="18" t="s">
        <v>20</v>
      </c>
      <c r="C13" s="18" t="s">
        <v>21</v>
      </c>
      <c r="D13" s="19"/>
      <c r="E13" s="20" t="n">
        <v>0</v>
      </c>
      <c r="F13" s="21">
        <f>D13*E13</f>
        <v>0</v>
      </c>
    </row>
    <row r="14" spans="2:6">
      <c r="B14" s="18" t="s">
        <v>22</v>
      </c>
      <c r="C14" s="18" t="s">
        <v>23</v>
      </c>
      <c r="D14" s="19"/>
      <c r="E14" s="20" t="n">
        <v>1</v>
      </c>
      <c r="F14" s="21">
        <f>D14*E14</f>
        <v>0</v>
      </c>
    </row>
    <row r="15" spans="2:6">
      <c r="B15" s="18" t="s">
        <v>24</v>
      </c>
      <c r="C15" s="18" t="s">
        <v>25</v>
      </c>
      <c r="D15" s="19" t="n">
        <v>93.2999999999999972</v>
      </c>
      <c r="E15" s="20" t="n">
        <v>1</v>
      </c>
      <c r="F15" s="21">
        <f>D15*E15</f>
        <v>93.2999999999999972</v>
      </c>
    </row>
    <row r="16" spans="2:6">
      <c r="B16" s="18" t="s">
        <v>26</v>
      </c>
      <c r="C16" s="18" t="s">
        <v>27</v>
      </c>
      <c r="D16" s="19" t="n">
        <v>1.49000000000000004</v>
      </c>
      <c r="E16" s="20" t="n">
        <v>2</v>
      </c>
      <c r="F16" s="21">
        <f>D16*E16</f>
        <v>2.98000000000000007</v>
      </c>
    </row>
    <row r="17" spans="2:6">
      <c r="B17" s="18" t="s">
        <v>28</v>
      </c>
      <c r="C17" s="18" t="s">
        <v>29</v>
      </c>
      <c r="D17" s="19" t="n">
        <v>0.540000000000000036</v>
      </c>
      <c r="E17" s="20" t="n">
        <v>3</v>
      </c>
      <c r="F17" s="21">
        <f>D17*E17</f>
        <v>1.62000000000000011</v>
      </c>
    </row>
    <row r="18" spans="2:6">
      <c r="B18" s="18" t="s">
        <v>30</v>
      </c>
      <c r="C18" s="18" t="s">
        <v>31</v>
      </c>
      <c r="D18" s="19" t="n">
        <v>0.09</v>
      </c>
      <c r="E18" s="20" t="n">
        <v>4</v>
      </c>
      <c r="F18" s="21">
        <f>D18*E18</f>
        <v>0.359999999999999964</v>
      </c>
    </row>
    <row r="19" spans="2:6">
      <c r="B19" s="18" t="s">
        <v>32</v>
      </c>
      <c r="C19" s="18" t="s">
        <v>33</v>
      </c>
      <c r="D19" s="19" t="n">
        <v>0.220999999999999996</v>
      </c>
      <c r="E19" s="20" t="n">
        <v>4</v>
      </c>
      <c r="F19" s="21">
        <f>D19*E19</f>
        <v>0.883999999999999986</v>
      </c>
    </row>
    <row r="20" spans="2:6">
      <c r="B20" s="18" t="s">
        <v>34</v>
      </c>
      <c r="C20" s="18" t="s">
        <v>35</v>
      </c>
      <c r="D20" s="19" t="n">
        <v>0.0670000000000000018</v>
      </c>
      <c r="E20" s="20" t="n">
        <v>5</v>
      </c>
      <c r="F20" s="21">
        <f>D20*E20</f>
        <v>0.335000000000000009</v>
      </c>
    </row>
    <row r="21" spans="2:6">
      <c r="B21" s="18" t="s">
        <v>36</v>
      </c>
      <c r="C21" s="18" t="s">
        <v>37</v>
      </c>
      <c r="D21" s="19" t="n">
        <v>0.08</v>
      </c>
      <c r="E21" s="20" t="n">
        <v>5</v>
      </c>
      <c r="F21" s="21">
        <f>D21*E21</f>
        <v>0.4</v>
      </c>
    </row>
    <row r="22" spans="2:6">
      <c r="B22" s="18" t="s">
        <v>38</v>
      </c>
      <c r="C22" s="18" t="s">
        <v>39</v>
      </c>
      <c r="D22" s="19" t="n">
        <v>0.101000000000000001</v>
      </c>
      <c r="E22" s="20" t="n">
        <v>6</v>
      </c>
      <c r="F22" s="21">
        <f>D22*E22</f>
        <v>0.605999999999999961</v>
      </c>
    </row>
    <row r="23" spans="2:6">
      <c r="B23" s="18" t="s">
        <v>40</v>
      </c>
      <c r="C23" s="18" t="s">
        <v>41</v>
      </c>
      <c r="D23" s="19"/>
      <c r="E23" s="20" t="n">
        <v>7</v>
      </c>
      <c r="F23" s="21">
        <f>D23*E23</f>
        <v>0</v>
      </c>
    </row>
    <row r="24" spans="2:6">
      <c r="B24" s="18" t="s">
        <v>42</v>
      </c>
      <c r="C24" s="18" t="s">
        <v>43</v>
      </c>
      <c r="D24" s="19"/>
      <c r="E24" s="20" t="n">
        <v>8</v>
      </c>
      <c r="F24" s="21">
        <f>D24*E24</f>
        <v>0</v>
      </c>
    </row>
    <row r="25" spans="2:6">
      <c r="B25" s="18" t="s">
        <v>44</v>
      </c>
      <c r="C25" s="18" t="s">
        <v>45</v>
      </c>
      <c r="D25" s="19"/>
      <c r="E25" s="20" t="n">
        <v>9</v>
      </c>
      <c r="F25" s="21">
        <f>D25*E25</f>
        <v>0</v>
      </c>
    </row>
    <row r="26" spans="2:6">
      <c r="B26" s="18" t="s">
        <v>46</v>
      </c>
      <c r="C26" s="18" t="s">
        <v>47</v>
      </c>
      <c r="D26" s="19"/>
      <c r="E26" s="20" t="n">
        <v>10</v>
      </c>
      <c r="F26" s="21">
        <f>D26*E26</f>
        <v>0</v>
      </c>
    </row>
    <row r="27" spans="2:6">
      <c r="B27" s="12" t="s">
        <v>48</v>
      </c>
      <c r="C27" s="18" t="s">
        <v>27</v>
      </c>
      <c r="D27" s="19"/>
      <c r="E27" s="20" t="n">
        <v>2</v>
      </c>
      <c r="F27" s="21">
        <f>D27*E27</f>
        <v>0</v>
      </c>
    </row>
    <row r="28" spans="2:6">
      <c r="B28" s="17" t="s">
        <v>49</v>
      </c>
      <c r="C28" s="17"/>
      <c r="D28" s="22">
        <f>SUM(D7:D27)</f>
        <v>96.6119999999999948</v>
      </c>
      <c r="E28" s="22"/>
      <c r="F28" s="23">
        <f>SUM(F7:F27)</f>
        <v>101.200999999999993</v>
      </c>
    </row>
    <row r="30" spans="2:3">
      <c r="B30" s="8" t="s">
        <v>50</v>
      </c>
      <c r="C30" s="15" t="n">
        <v>1.83929999999999989</v>
      </c>
    </row>
    <row r="31" spans="2:3">
      <c r="B31" s="7"/>
      <c r="C31" s="10"/>
    </row>
    <row r="32" spans="2:3">
      <c r="B32" s="8" t="s">
        <v>51</v>
      </c>
      <c r="C32" s="15">
        <f>ROUND(F28*C30/100,4)</f>
        <v>1.8613999999999999</v>
      </c>
    </row>
    <row r="34" spans="2:7">
      <c r="B34" s="11"/>
      <c r="C34" s="11"/>
      <c r="D34" s="11"/>
      <c r="E34" s="11"/>
      <c r="F34" s="11"/>
      <c r="G34" s="11"/>
    </row>
    <row r="35" spans="2:3">
      <c r="B35" t="s">
        <v>52</v>
      </c>
      <c r="C35" t="n">
        <v>1.39531999999999989</v>
      </c>
    </row>
    <row r="36" spans="2:3">
      <c r="B36" t="s">
        <v>53</v>
      </c>
      <c r="C36" s="24">
        <f>C35*$C$32</f>
        <v>2.59724864799999988</v>
      </c>
    </row>
    <row r="37" spans="2:3">
      <c r="B37" s="16" t="s">
        <v>54</v>
      </c>
      <c r="C37" s="16">
        <f>ROUND(C36/2.482,3)</f>
        <v>1.04600000000000004</v>
      </c>
    </row>
    <row r="39" spans="2:7">
      <c r="B39" s="11"/>
      <c r="C39" s="11"/>
      <c r="D39" s="11"/>
      <c r="E39" s="11"/>
      <c r="F39" s="11"/>
      <c r="G39" s="11"/>
    </row>
    <row r="40" spans="2:3">
      <c r="B40" t="s">
        <v>52</v>
      </c>
      <c r="C40" t="n">
        <v>30466.0360000000001</v>
      </c>
    </row>
    <row r="41" spans="2:3">
      <c r="B41" t="s">
        <v>53</v>
      </c>
      <c r="C41" s="24">
        <f>C40*$C$32</f>
        <v>56709.479410400003</v>
      </c>
    </row>
    <row r="42" spans="2:3">
      <c r="B42" t="s">
        <v>55</v>
      </c>
      <c r="C42" s="24" t="n">
        <v>214908.478999999992</v>
      </c>
    </row>
    <row r="43" spans="2:3">
      <c r="B43" s="16" t="s">
        <v>56</v>
      </c>
      <c r="C43" s="16">
        <f>ROUND(C41/C42,3)</f>
        <v>0.264000000000000012</v>
      </c>
    </row>
  </sheetData>
  <mergeCells count="3">
    <mergeCell ref="B2:G2"/>
    <mergeCell ref="B34:G34"/>
    <mergeCell ref="B39:G39"/>
  </mergeCells>
  <printOptions>
    <extLst>
      <ext uri="smNativeData">
        <pm:pageFlags xmlns:pm="smNativeData" id="16954677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754" l="56" r="56" t="56" b="56" borderId="0" fillId="0" vertical="0"/>
        <pm:footer xmlns:pm="smNativeData" id="1695467754" l="56" r="56" t="56" b="56" borderId="0" fillId="0" vertical="2"/>
      </ext>
    </extLst>
  </headerFooter>
  <extLst>
    <ext uri="smNativeData">
      <pm:sheetPrefs xmlns:pm="smNativeData" day="16954677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tabColor rgb="92D050"/>
  </sheetPr>
  <dimension ref="A2:AC40"/>
  <sheetViews>
    <sheetView tabSelected="1" view="normal" zoomScale="70" workbookViewId="0">
      <selection activeCell="G8" sqref="G8"/>
    </sheetView>
  </sheetViews>
  <sheetFormatPr defaultRowHeight="13.45"/>
  <cols>
    <col min="1" max="1" width="41.423423" customWidth="1"/>
    <col min="2" max="5" width="20.711712" customWidth="1"/>
    <col min="7" max="7" width="41.423423" customWidth="1"/>
    <col min="8" max="11" width="20.711712" customWidth="1"/>
    <col min="13" max="13" width="41.423423" customWidth="1"/>
    <col min="14" max="17" width="20.711712" customWidth="1"/>
    <col min="19" max="19" width="41.423423" customWidth="1"/>
    <col min="20" max="23" width="20.711712" customWidth="1"/>
    <col min="25" max="25" width="41.423423" customWidth="1"/>
    <col min="26" max="29" width="20.288288" customWidth="1"/>
  </cols>
  <sheetData>
    <row r="2" spans="1:5">
      <c r="A2" s="25" t="s">
        <v>0</v>
      </c>
      <c r="B2" s="25"/>
      <c r="C2" s="25"/>
      <c r="D2" s="25"/>
      <c r="E2" s="25"/>
    </row>
    <row r="4" spans="1:27" ht="34.90" customHeight="1">
      <c r="A4" s="26" t="s">
        <v>1</v>
      </c>
      <c r="B4" s="27" t="s">
        <v>57</v>
      </c>
      <c r="C4" s="28"/>
      <c r="G4" s="26" t="s">
        <v>1</v>
      </c>
      <c r="H4" s="27" t="s">
        <v>57</v>
      </c>
      <c r="I4" s="28"/>
      <c r="M4" s="26" t="s">
        <v>1</v>
      </c>
      <c r="N4" s="27" t="s">
        <v>57</v>
      </c>
      <c r="O4" s="28"/>
      <c r="S4" s="26" t="s">
        <v>1</v>
      </c>
      <c r="T4" s="27" t="s">
        <v>57</v>
      </c>
      <c r="U4" s="28"/>
      <c r="Y4" s="26" t="s">
        <v>1</v>
      </c>
      <c r="Z4" s="27" t="s">
        <v>57</v>
      </c>
      <c r="AA4" s="28"/>
    </row>
    <row r="5" spans="1:26">
      <c r="A5" s="29"/>
      <c r="B5" s="30"/>
      <c r="G5" s="29"/>
      <c r="H5" s="30"/>
      <c r="M5" s="29"/>
      <c r="N5" s="30"/>
      <c r="S5" s="29"/>
      <c r="T5" s="30"/>
      <c r="Y5" s="29"/>
      <c r="Z5" s="30"/>
    </row>
    <row r="6" spans="1:26" ht="16.90" customHeight="1">
      <c r="A6" s="26" t="s">
        <v>58</v>
      </c>
      <c r="B6" s="27" t="s">
        <v>59</v>
      </c>
      <c r="G6" s="26" t="s">
        <v>58</v>
      </c>
      <c r="H6" s="27" t="s">
        <v>60</v>
      </c>
      <c r="M6" s="26" t="s">
        <v>58</v>
      </c>
      <c r="N6" s="27" t="s">
        <v>61</v>
      </c>
      <c r="S6" s="26" t="s">
        <v>58</v>
      </c>
      <c r="T6" s="27" t="s">
        <v>62</v>
      </c>
      <c r="Y6" s="26" t="s">
        <v>58</v>
      </c>
      <c r="Z6" s="27" t="s">
        <v>63</v>
      </c>
    </row>
    <row r="7" spans="1:26">
      <c r="A7" s="29"/>
      <c r="B7" s="30"/>
      <c r="G7" s="29"/>
      <c r="H7" s="30"/>
      <c r="M7" s="29"/>
      <c r="N7" s="30"/>
      <c r="S7" s="29"/>
      <c r="T7" s="30"/>
      <c r="Y7" s="29"/>
      <c r="Z7" s="30"/>
    </row>
    <row r="8" spans="1:26" ht="41.45" customHeight="1">
      <c r="A8" s="26" t="s">
        <v>64</v>
      </c>
      <c r="B8" s="27"/>
      <c r="G8" s="26" t="s">
        <v>64</v>
      </c>
      <c r="H8" s="27"/>
      <c r="M8" s="26" t="s">
        <v>64</v>
      </c>
      <c r="N8" s="27"/>
      <c r="S8" s="26" t="s">
        <v>64</v>
      </c>
      <c r="T8" s="27"/>
      <c r="Y8" s="26" t="s">
        <v>64</v>
      </c>
      <c r="Z8" s="27"/>
    </row>
    <row r="9" spans="1:26">
      <c r="A9" s="29"/>
      <c r="B9" s="30"/>
      <c r="G9" s="29"/>
      <c r="H9" s="30"/>
      <c r="M9" s="29"/>
      <c r="N9" s="30"/>
      <c r="S9" s="29"/>
      <c r="T9" s="30"/>
      <c r="Y9" s="29"/>
      <c r="Z9" s="30"/>
    </row>
    <row r="10" spans="1:26" ht="30" customHeight="1">
      <c r="A10" s="26" t="s">
        <v>65</v>
      </c>
      <c r="B10" s="31"/>
      <c r="G10" s="26" t="s">
        <v>65</v>
      </c>
      <c r="H10" s="31"/>
      <c r="M10" s="26" t="s">
        <v>65</v>
      </c>
      <c r="N10" s="31"/>
      <c r="S10" s="26" t="s">
        <v>65</v>
      </c>
      <c r="T10" s="31"/>
      <c r="Y10" s="26" t="s">
        <v>65</v>
      </c>
      <c r="Z10" s="31"/>
    </row>
    <row r="11" spans="1:26">
      <c r="A11" s="32"/>
      <c r="B11" s="32"/>
      <c r="G11" s="32"/>
      <c r="H11" s="32"/>
      <c r="M11" s="32"/>
      <c r="N11" s="32"/>
      <c r="S11" s="32"/>
      <c r="T11" s="32"/>
      <c r="Y11" s="32"/>
      <c r="Z11" s="32"/>
    </row>
    <row r="12" spans="1:25" s="28" customFormat="1">
      <c r="A12" s="28" t="s">
        <v>66</v>
      </c>
      <c r="G12" s="28" t="s">
        <v>67</v>
      </c>
      <c r="M12" s="28" t="s">
        <v>68</v>
      </c>
      <c r="S12" s="28" t="s">
        <v>69</v>
      </c>
      <c r="Y12" s="28" t="s">
        <v>70</v>
      </c>
    </row>
    <row r="14" spans="1:29">
      <c r="A14" s="33" t="s">
        <v>3</v>
      </c>
      <c r="B14" s="33" t="s">
        <v>4</v>
      </c>
      <c r="C14" s="33" t="s">
        <v>5</v>
      </c>
      <c r="D14" s="33" t="s">
        <v>6</v>
      </c>
      <c r="E14" s="33" t="s">
        <v>7</v>
      </c>
      <c r="G14" s="33" t="s">
        <v>3</v>
      </c>
      <c r="H14" s="33" t="s">
        <v>4</v>
      </c>
      <c r="I14" s="33" t="s">
        <v>5</v>
      </c>
      <c r="J14" s="33" t="s">
        <v>6</v>
      </c>
      <c r="K14" s="33" t="s">
        <v>7</v>
      </c>
      <c r="M14" s="33" t="s">
        <v>3</v>
      </c>
      <c r="N14" s="33" t="s">
        <v>4</v>
      </c>
      <c r="O14" s="33" t="s">
        <v>5</v>
      </c>
      <c r="P14" s="33" t="s">
        <v>6</v>
      </c>
      <c r="Q14" s="33" t="s">
        <v>7</v>
      </c>
      <c r="S14" s="33" t="s">
        <v>3</v>
      </c>
      <c r="T14" s="33" t="s">
        <v>4</v>
      </c>
      <c r="U14" s="33" t="s">
        <v>5</v>
      </c>
      <c r="V14" s="33" t="s">
        <v>6</v>
      </c>
      <c r="W14" s="33" t="s">
        <v>7</v>
      </c>
      <c r="Y14" s="33" t="s">
        <v>3</v>
      </c>
      <c r="Z14" s="33" t="s">
        <v>4</v>
      </c>
      <c r="AA14" s="33" t="s">
        <v>5</v>
      </c>
      <c r="AB14" s="33" t="s">
        <v>6</v>
      </c>
      <c r="AC14" s="33" t="s">
        <v>7</v>
      </c>
    </row>
    <row r="15" spans="1:29">
      <c r="A15" s="34" t="s">
        <v>8</v>
      </c>
      <c r="B15" s="34" t="s">
        <v>9</v>
      </c>
      <c r="C15" s="35" t="n">
        <v>2.31999999999999984</v>
      </c>
      <c r="D15" s="36" t="n">
        <v>1</v>
      </c>
      <c r="E15" s="37">
        <f>C15*D15</f>
        <v>2.31999999999999984</v>
      </c>
      <c r="G15" s="34" t="s">
        <v>8</v>
      </c>
      <c r="H15" s="34" t="s">
        <v>9</v>
      </c>
      <c r="I15" s="35" t="n">
        <v>4.32000000000000028</v>
      </c>
      <c r="J15" s="36" t="n">
        <v>1</v>
      </c>
      <c r="K15" s="37">
        <f>I15*J15</f>
        <v>4.32000000000000028</v>
      </c>
      <c r="M15" s="34" t="s">
        <v>8</v>
      </c>
      <c r="N15" s="34" t="s">
        <v>9</v>
      </c>
      <c r="O15" s="35" t="n">
        <v>1.40999999999999996</v>
      </c>
      <c r="P15" s="36" t="n">
        <v>1</v>
      </c>
      <c r="Q15" s="37">
        <f>O15*P15</f>
        <v>1.40999999999999996</v>
      </c>
      <c r="S15" s="34" t="s">
        <v>8</v>
      </c>
      <c r="T15" s="34" t="s">
        <v>9</v>
      </c>
      <c r="U15" s="35" t="n">
        <v>3.5</v>
      </c>
      <c r="V15" s="36" t="n">
        <v>1</v>
      </c>
      <c r="W15" s="37">
        <f>U15*V15</f>
        <v>3.5</v>
      </c>
      <c r="Y15" s="34" t="s">
        <v>8</v>
      </c>
      <c r="Z15" s="34" t="s">
        <v>9</v>
      </c>
      <c r="AA15" s="35" t="n">
        <v>2.08000000000000007</v>
      </c>
      <c r="AB15" s="36" t="n">
        <v>1</v>
      </c>
      <c r="AC15" s="37">
        <f>AA15*AB15</f>
        <v>2.08000000000000007</v>
      </c>
    </row>
    <row r="16" spans="1:29">
      <c r="A16" s="34" t="s">
        <v>10</v>
      </c>
      <c r="B16" s="34" t="s">
        <v>11</v>
      </c>
      <c r="C16" s="35" t="n">
        <v>1.08000000000000007</v>
      </c>
      <c r="D16" s="36" t="n">
        <v>0</v>
      </c>
      <c r="E16" s="37">
        <f>C16*D16</f>
        <v>0</v>
      </c>
      <c r="G16" s="34" t="s">
        <v>10</v>
      </c>
      <c r="H16" s="34" t="s">
        <v>11</v>
      </c>
      <c r="I16" s="35" t="n">
        <v>0.114000000000000012</v>
      </c>
      <c r="J16" s="36" t="n">
        <v>0</v>
      </c>
      <c r="K16" s="37">
        <f>I16*J16</f>
        <v>0</v>
      </c>
      <c r="M16" s="34" t="s">
        <v>10</v>
      </c>
      <c r="N16" s="34" t="s">
        <v>11</v>
      </c>
      <c r="O16" s="35" t="n">
        <v>0.195999999999999996</v>
      </c>
      <c r="P16" s="36" t="n">
        <v>0</v>
      </c>
      <c r="Q16" s="37">
        <f>O16*P16</f>
        <v>0</v>
      </c>
      <c r="S16" s="34" t="s">
        <v>10</v>
      </c>
      <c r="T16" s="34" t="s">
        <v>11</v>
      </c>
      <c r="U16" s="35" t="n">
        <v>0.8</v>
      </c>
      <c r="V16" s="36" t="n">
        <v>0</v>
      </c>
      <c r="W16" s="37">
        <f>U16*V16</f>
        <v>0</v>
      </c>
      <c r="Y16" s="34" t="s">
        <v>10</v>
      </c>
      <c r="Z16" s="34" t="s">
        <v>11</v>
      </c>
      <c r="AA16" s="35" t="n">
        <v>0.152000000000000002</v>
      </c>
      <c r="AB16" s="36" t="n">
        <v>0</v>
      </c>
      <c r="AC16" s="37">
        <f>AA16*AB16</f>
        <v>0</v>
      </c>
    </row>
    <row r="17" spans="1:29">
      <c r="A17" s="34" t="s">
        <v>12</v>
      </c>
      <c r="B17" s="34" t="s">
        <v>13</v>
      </c>
      <c r="C17" s="35" t="n">
        <v>14.1999999999999993</v>
      </c>
      <c r="D17" s="36" t="n">
        <v>0</v>
      </c>
      <c r="E17" s="37">
        <f>C17*D17</f>
        <v>0</v>
      </c>
      <c r="G17" s="34" t="s">
        <v>12</v>
      </c>
      <c r="H17" s="34" t="s">
        <v>13</v>
      </c>
      <c r="I17" s="35" t="n">
        <v>7.70000000000000018</v>
      </c>
      <c r="J17" s="36" t="n">
        <v>0</v>
      </c>
      <c r="K17" s="37">
        <f>I17*J17</f>
        <v>0</v>
      </c>
      <c r="M17" s="34" t="s">
        <v>12</v>
      </c>
      <c r="N17" s="34" t="s">
        <v>13</v>
      </c>
      <c r="O17" s="35" t="n">
        <v>15.4000000000000004</v>
      </c>
      <c r="P17" s="36" t="n">
        <v>0</v>
      </c>
      <c r="Q17" s="37">
        <f>O17*P17</f>
        <v>0</v>
      </c>
      <c r="S17" s="34" t="s">
        <v>12</v>
      </c>
      <c r="T17" s="34" t="s">
        <v>13</v>
      </c>
      <c r="U17" s="35" t="n">
        <v>17.1000000000000014</v>
      </c>
      <c r="V17" s="36" t="n">
        <v>0</v>
      </c>
      <c r="W17" s="37">
        <f>U17*V17</f>
        <v>0</v>
      </c>
      <c r="Y17" s="34" t="s">
        <v>12</v>
      </c>
      <c r="Z17" s="34" t="s">
        <v>13</v>
      </c>
      <c r="AA17" s="35" t="n">
        <v>13.0999999999999996</v>
      </c>
      <c r="AB17" s="36" t="n">
        <v>0</v>
      </c>
      <c r="AC17" s="37">
        <f>AA17*AB17</f>
        <v>0</v>
      </c>
    </row>
    <row r="18" spans="1:29">
      <c r="A18" s="34" t="s">
        <v>14</v>
      </c>
      <c r="B18" s="34" t="s">
        <v>15</v>
      </c>
      <c r="C18" s="35" t="n">
        <v>0.180100000000000016</v>
      </c>
      <c r="D18" s="36" t="n">
        <v>0</v>
      </c>
      <c r="E18" s="37">
        <f>C18*D18</f>
        <v>0</v>
      </c>
      <c r="G18" s="34" t="s">
        <v>14</v>
      </c>
      <c r="H18" s="34" t="s">
        <v>15</v>
      </c>
      <c r="I18" s="35" t="n">
        <v>0.420000000000000018</v>
      </c>
      <c r="J18" s="36" t="n">
        <v>0</v>
      </c>
      <c r="K18" s="37">
        <f>I18*J18</f>
        <v>0</v>
      </c>
      <c r="M18" s="34" t="s">
        <v>14</v>
      </c>
      <c r="N18" s="34" t="s">
        <v>15</v>
      </c>
      <c r="O18" s="35" t="n">
        <v>0.0105000000000000004</v>
      </c>
      <c r="P18" s="36" t="n">
        <v>0</v>
      </c>
      <c r="Q18" s="37">
        <f>O18*P18</f>
        <v>0</v>
      </c>
      <c r="S18" s="34" t="s">
        <v>14</v>
      </c>
      <c r="T18" s="34" t="s">
        <v>15</v>
      </c>
      <c r="U18" s="35" t="n">
        <v>0.0233000000000000007</v>
      </c>
      <c r="V18" s="36" t="n">
        <v>0</v>
      </c>
      <c r="W18" s="37">
        <f>U18*V18</f>
        <v>0</v>
      </c>
      <c r="Y18" s="34" t="s">
        <v>14</v>
      </c>
      <c r="Z18" s="34" t="s">
        <v>15</v>
      </c>
      <c r="AA18" s="35" t="n">
        <v>0.078100000000000005</v>
      </c>
      <c r="AB18" s="36" t="n">
        <v>0</v>
      </c>
      <c r="AC18" s="37">
        <f>AA18*AB18</f>
        <v>0</v>
      </c>
    </row>
    <row r="19" spans="1:29">
      <c r="A19" s="34" t="s">
        <v>16</v>
      </c>
      <c r="B19" s="34" t="s">
        <v>17</v>
      </c>
      <c r="C19" s="35"/>
      <c r="D19" s="36" t="n">
        <v>0</v>
      </c>
      <c r="E19" s="37">
        <f>C19*D19</f>
        <v>0</v>
      </c>
      <c r="G19" s="34" t="s">
        <v>16</v>
      </c>
      <c r="H19" s="34" t="s">
        <v>17</v>
      </c>
      <c r="I19" s="35"/>
      <c r="J19" s="36" t="n">
        <v>0</v>
      </c>
      <c r="K19" s="37">
        <f>I19*J19</f>
        <v>0</v>
      </c>
      <c r="M19" s="34" t="s">
        <v>16</v>
      </c>
      <c r="N19" s="34" t="s">
        <v>17</v>
      </c>
      <c r="O19" s="35"/>
      <c r="P19" s="36" t="n">
        <v>0</v>
      </c>
      <c r="Q19" s="37">
        <f>O19*P19</f>
        <v>0</v>
      </c>
      <c r="S19" s="34" t="s">
        <v>16</v>
      </c>
      <c r="T19" s="34" t="s">
        <v>17</v>
      </c>
      <c r="U19" s="35"/>
      <c r="V19" s="36" t="n">
        <v>0</v>
      </c>
      <c r="W19" s="37">
        <f>U19*V19</f>
        <v>0</v>
      </c>
      <c r="Y19" s="34" t="s">
        <v>16</v>
      </c>
      <c r="Z19" s="34" t="s">
        <v>17</v>
      </c>
      <c r="AA19" s="35"/>
      <c r="AB19" s="36" t="n">
        <v>0</v>
      </c>
      <c r="AC19" s="37">
        <f>AA19*AB19</f>
        <v>0</v>
      </c>
    </row>
    <row r="20" spans="1:29">
      <c r="A20" s="34" t="s">
        <v>18</v>
      </c>
      <c r="B20" s="34" t="s">
        <v>19</v>
      </c>
      <c r="C20" s="35"/>
      <c r="D20" s="36" t="n">
        <v>0</v>
      </c>
      <c r="E20" s="37">
        <f>C20*D20</f>
        <v>0</v>
      </c>
      <c r="G20" s="34" t="s">
        <v>18</v>
      </c>
      <c r="H20" s="34" t="s">
        <v>19</v>
      </c>
      <c r="I20" s="35"/>
      <c r="J20" s="36" t="n">
        <v>0</v>
      </c>
      <c r="K20" s="37">
        <f>I20*J20</f>
        <v>0</v>
      </c>
      <c r="M20" s="34" t="s">
        <v>18</v>
      </c>
      <c r="N20" s="34" t="s">
        <v>19</v>
      </c>
      <c r="O20" s="35"/>
      <c r="P20" s="36" t="n">
        <v>0</v>
      </c>
      <c r="Q20" s="37">
        <f>O20*P20</f>
        <v>0</v>
      </c>
      <c r="S20" s="34" t="s">
        <v>18</v>
      </c>
      <c r="T20" s="34" t="s">
        <v>19</v>
      </c>
      <c r="U20" s="35"/>
      <c r="V20" s="36" t="n">
        <v>0</v>
      </c>
      <c r="W20" s="37">
        <f>U20*V20</f>
        <v>0</v>
      </c>
      <c r="Y20" s="34" t="s">
        <v>18</v>
      </c>
      <c r="Z20" s="34" t="s">
        <v>19</v>
      </c>
      <c r="AA20" s="35"/>
      <c r="AB20" s="36" t="n">
        <v>0</v>
      </c>
      <c r="AC20" s="37">
        <f>AA20*AB20</f>
        <v>0</v>
      </c>
    </row>
    <row r="21" spans="1:29">
      <c r="A21" s="34" t="s">
        <v>20</v>
      </c>
      <c r="B21" s="34" t="s">
        <v>21</v>
      </c>
      <c r="C21" s="35"/>
      <c r="D21" s="36" t="n">
        <v>0</v>
      </c>
      <c r="E21" s="37">
        <f>C21*D21</f>
        <v>0</v>
      </c>
      <c r="G21" s="34" t="s">
        <v>20</v>
      </c>
      <c r="H21" s="34" t="s">
        <v>21</v>
      </c>
      <c r="I21" s="35"/>
      <c r="J21" s="36" t="n">
        <v>0</v>
      </c>
      <c r="K21" s="37">
        <f>I21*J21</f>
        <v>0</v>
      </c>
      <c r="M21" s="34" t="s">
        <v>20</v>
      </c>
      <c r="N21" s="34" t="s">
        <v>21</v>
      </c>
      <c r="O21" s="35"/>
      <c r="P21" s="36" t="n">
        <v>0</v>
      </c>
      <c r="Q21" s="37">
        <f>O21*P21</f>
        <v>0</v>
      </c>
      <c r="S21" s="34" t="s">
        <v>20</v>
      </c>
      <c r="T21" s="34" t="s">
        <v>21</v>
      </c>
      <c r="U21" s="35"/>
      <c r="V21" s="36" t="n">
        <v>0</v>
      </c>
      <c r="W21" s="37">
        <f>U21*V21</f>
        <v>0</v>
      </c>
      <c r="Y21" s="34" t="s">
        <v>20</v>
      </c>
      <c r="Z21" s="34" t="s">
        <v>21</v>
      </c>
      <c r="AA21" s="35"/>
      <c r="AB21" s="36" t="n">
        <v>0</v>
      </c>
      <c r="AC21" s="37">
        <f>AA21*AB21</f>
        <v>0</v>
      </c>
    </row>
    <row r="22" spans="1:29">
      <c r="A22" s="34" t="s">
        <v>22</v>
      </c>
      <c r="B22" s="34" t="s">
        <v>23</v>
      </c>
      <c r="C22" s="35"/>
      <c r="D22" s="36" t="n">
        <v>1</v>
      </c>
      <c r="E22" s="37">
        <f>C22*D22</f>
        <v>0</v>
      </c>
      <c r="G22" s="34" t="s">
        <v>22</v>
      </c>
      <c r="H22" s="34" t="s">
        <v>23</v>
      </c>
      <c r="I22" s="35"/>
      <c r="J22" s="36" t="n">
        <v>1</v>
      </c>
      <c r="K22" s="37">
        <f>I22*J22</f>
        <v>0</v>
      </c>
      <c r="M22" s="34" t="s">
        <v>22</v>
      </c>
      <c r="N22" s="34" t="s">
        <v>23</v>
      </c>
      <c r="O22" s="35"/>
      <c r="P22" s="36" t="n">
        <v>1</v>
      </c>
      <c r="Q22" s="37">
        <f>O22*P22</f>
        <v>0</v>
      </c>
      <c r="S22" s="34" t="s">
        <v>22</v>
      </c>
      <c r="T22" s="34" t="s">
        <v>23</v>
      </c>
      <c r="U22" s="35"/>
      <c r="V22" s="36" t="n">
        <v>1</v>
      </c>
      <c r="W22" s="37">
        <f>U22*V22</f>
        <v>0</v>
      </c>
      <c r="Y22" s="34" t="s">
        <v>22</v>
      </c>
      <c r="Z22" s="34" t="s">
        <v>23</v>
      </c>
      <c r="AA22" s="35"/>
      <c r="AB22" s="36" t="n">
        <v>1</v>
      </c>
      <c r="AC22" s="37">
        <f>AA22*AB22</f>
        <v>0</v>
      </c>
    </row>
    <row r="23" spans="1:29">
      <c r="A23" s="34" t="s">
        <v>24</v>
      </c>
      <c r="B23" s="34" t="s">
        <v>25</v>
      </c>
      <c r="C23" s="35" t="n">
        <v>58.1000000000000014</v>
      </c>
      <c r="D23" s="36" t="n">
        <v>1</v>
      </c>
      <c r="E23" s="37">
        <f>C23*D23</f>
        <v>58.1000000000000014</v>
      </c>
      <c r="G23" s="34" t="s">
        <v>24</v>
      </c>
      <c r="H23" s="34" t="s">
        <v>25</v>
      </c>
      <c r="I23" s="35" t="n">
        <v>39.6000000000000014</v>
      </c>
      <c r="J23" s="36" t="n">
        <v>1</v>
      </c>
      <c r="K23" s="37">
        <f>I23*J23</f>
        <v>39.6000000000000014</v>
      </c>
      <c r="M23" s="34" t="s">
        <v>24</v>
      </c>
      <c r="N23" s="34" t="s">
        <v>25</v>
      </c>
      <c r="O23" s="35" t="n">
        <v>64.2000000000000028</v>
      </c>
      <c r="P23" s="36" t="n">
        <v>1</v>
      </c>
      <c r="Q23" s="37">
        <f>O23*P23</f>
        <v>64.2000000000000028</v>
      </c>
      <c r="S23" s="34" t="s">
        <v>24</v>
      </c>
      <c r="T23" s="34" t="s">
        <v>25</v>
      </c>
      <c r="U23" s="35" t="n">
        <v>52.3999999999999986</v>
      </c>
      <c r="V23" s="36" t="n">
        <v>1</v>
      </c>
      <c r="W23" s="37">
        <f>U23*V23</f>
        <v>52.3999999999999986</v>
      </c>
      <c r="Y23" s="34" t="s">
        <v>24</v>
      </c>
      <c r="Z23" s="34" t="s">
        <v>25</v>
      </c>
      <c r="AA23" s="35" t="n">
        <v>59.2000000000000028</v>
      </c>
      <c r="AB23" s="36" t="n">
        <v>1</v>
      </c>
      <c r="AC23" s="37">
        <f>AA23*AB23</f>
        <v>59.2000000000000028</v>
      </c>
    </row>
    <row r="24" spans="1:29">
      <c r="A24" s="34" t="s">
        <v>26</v>
      </c>
      <c r="B24" s="34" t="s">
        <v>27</v>
      </c>
      <c r="C24" s="35" t="n">
        <v>11.8000000000000007</v>
      </c>
      <c r="D24" s="36" t="n">
        <v>2</v>
      </c>
      <c r="E24" s="37">
        <f>C24*D24</f>
        <v>23.6000000000000014</v>
      </c>
      <c r="G24" s="34" t="s">
        <v>26</v>
      </c>
      <c r="H24" s="34" t="s">
        <v>27</v>
      </c>
      <c r="I24" s="35" t="n">
        <v>16.6000000000000014</v>
      </c>
      <c r="J24" s="36" t="n">
        <v>2</v>
      </c>
      <c r="K24" s="37">
        <f>I24*J24</f>
        <v>33.2000000000000028</v>
      </c>
      <c r="M24" s="34" t="s">
        <v>26</v>
      </c>
      <c r="N24" s="34" t="s">
        <v>27</v>
      </c>
      <c r="O24" s="35" t="n">
        <v>10.4000000000000004</v>
      </c>
      <c r="P24" s="36" t="n">
        <v>2</v>
      </c>
      <c r="Q24" s="37">
        <f>O24*P24</f>
        <v>20.8000000000000007</v>
      </c>
      <c r="S24" s="34" t="s">
        <v>26</v>
      </c>
      <c r="T24" s="34" t="s">
        <v>27</v>
      </c>
      <c r="U24" s="35" t="n">
        <v>9.80000000000000071</v>
      </c>
      <c r="V24" s="36" t="n">
        <v>2</v>
      </c>
      <c r="W24" s="37">
        <f>U24*V24</f>
        <v>19.6000000000000014</v>
      </c>
      <c r="Y24" s="34" t="s">
        <v>26</v>
      </c>
      <c r="Z24" s="34" t="s">
        <v>27</v>
      </c>
      <c r="AA24" s="35" t="n">
        <v>12.0999999999999996</v>
      </c>
      <c r="AB24" s="36" t="n">
        <v>2</v>
      </c>
      <c r="AC24" s="37">
        <f>AA24*AB24</f>
        <v>24.1999999999999993</v>
      </c>
    </row>
    <row r="25" spans="1:29">
      <c r="A25" s="34" t="s">
        <v>28</v>
      </c>
      <c r="B25" s="34" t="s">
        <v>29</v>
      </c>
      <c r="C25" s="35" t="n">
        <v>8.30000000000000071</v>
      </c>
      <c r="D25" s="36" t="n">
        <v>3</v>
      </c>
      <c r="E25" s="37">
        <f>C25*D25</f>
        <v>24.8999999999999986</v>
      </c>
      <c r="G25" s="34" t="s">
        <v>28</v>
      </c>
      <c r="H25" s="34" t="s">
        <v>29</v>
      </c>
      <c r="I25" s="35" t="n">
        <v>19.6000000000000014</v>
      </c>
      <c r="J25" s="36" t="n">
        <v>3</v>
      </c>
      <c r="K25" s="37">
        <f>I25*J25</f>
        <v>58.7999999999999972</v>
      </c>
      <c r="M25" s="34" t="s">
        <v>28</v>
      </c>
      <c r="N25" s="34" t="s">
        <v>29</v>
      </c>
      <c r="O25" s="35" t="n">
        <v>6.40000000000000036</v>
      </c>
      <c r="P25" s="36" t="n">
        <v>3</v>
      </c>
      <c r="Q25" s="37">
        <f>O25*P25</f>
        <v>19.1999999999999993</v>
      </c>
      <c r="S25" s="34" t="s">
        <v>28</v>
      </c>
      <c r="T25" s="34" t="s">
        <v>29</v>
      </c>
      <c r="U25" s="35" t="n">
        <v>11.8000000000000007</v>
      </c>
      <c r="V25" s="36" t="n">
        <v>3</v>
      </c>
      <c r="W25" s="37">
        <f>U25*V25</f>
        <v>35.3999999999999986</v>
      </c>
      <c r="Y25" s="34" t="s">
        <v>28</v>
      </c>
      <c r="Z25" s="34" t="s">
        <v>29</v>
      </c>
      <c r="AA25" s="35" t="n">
        <v>9.40000000000000036</v>
      </c>
      <c r="AB25" s="36" t="n">
        <v>3</v>
      </c>
      <c r="AC25" s="37">
        <f>AA25*AB25</f>
        <v>28.1999999999999993</v>
      </c>
    </row>
    <row r="26" spans="1:29">
      <c r="A26" s="34" t="s">
        <v>30</v>
      </c>
      <c r="B26" s="34" t="s">
        <v>31</v>
      </c>
      <c r="C26" s="35" t="n">
        <v>1.27000000000000002</v>
      </c>
      <c r="D26" s="36" t="n">
        <v>4</v>
      </c>
      <c r="E26" s="37">
        <f>C26*D26</f>
        <v>5.08000000000000007</v>
      </c>
      <c r="G26" s="34" t="s">
        <v>30</v>
      </c>
      <c r="H26" s="34" t="s">
        <v>31</v>
      </c>
      <c r="I26" s="35" t="n">
        <v>3.41000000000000014</v>
      </c>
      <c r="J26" s="36" t="n">
        <v>4</v>
      </c>
      <c r="K26" s="37">
        <f>I26*J26</f>
        <v>13.6400000000000006</v>
      </c>
      <c r="M26" s="34" t="s">
        <v>30</v>
      </c>
      <c r="N26" s="34" t="s">
        <v>31</v>
      </c>
      <c r="O26" s="35" t="n">
        <v>0.9</v>
      </c>
      <c r="P26" s="36" t="n">
        <v>4</v>
      </c>
      <c r="Q26" s="37">
        <f>O26*P26</f>
        <v>3.60000000000000009</v>
      </c>
      <c r="S26" s="34" t="s">
        <v>30</v>
      </c>
      <c r="T26" s="34" t="s">
        <v>31</v>
      </c>
      <c r="U26" s="35" t="n">
        <v>1.61000000000000014</v>
      </c>
      <c r="V26" s="36" t="n">
        <v>4</v>
      </c>
      <c r="W26" s="37">
        <f>U26*V26</f>
        <v>6.44000000000000039</v>
      </c>
      <c r="Y26" s="34" t="s">
        <v>30</v>
      </c>
      <c r="Z26" s="34" t="s">
        <v>31</v>
      </c>
      <c r="AA26" s="35" t="n">
        <v>1.41999999999999993</v>
      </c>
      <c r="AB26" s="36" t="n">
        <v>4</v>
      </c>
      <c r="AC26" s="37">
        <f>AA26*AB26</f>
        <v>5.67999999999999972</v>
      </c>
    </row>
    <row r="27" spans="1:29">
      <c r="A27" s="34" t="s">
        <v>32</v>
      </c>
      <c r="B27" s="34" t="s">
        <v>33</v>
      </c>
      <c r="C27" s="35" t="n">
        <v>1.95</v>
      </c>
      <c r="D27" s="36" t="n">
        <v>4</v>
      </c>
      <c r="E27" s="37">
        <f>C27*D27</f>
        <v>7.79999999999999982</v>
      </c>
      <c r="G27" s="34" t="s">
        <v>32</v>
      </c>
      <c r="H27" s="34" t="s">
        <v>33</v>
      </c>
      <c r="I27" s="35" t="n">
        <v>6.20000000000000018</v>
      </c>
      <c r="J27" s="36" t="n">
        <v>4</v>
      </c>
      <c r="K27" s="37">
        <f>I27*J27</f>
        <v>24.8000000000000007</v>
      </c>
      <c r="M27" s="34" t="s">
        <v>32</v>
      </c>
      <c r="N27" s="34" t="s">
        <v>33</v>
      </c>
      <c r="O27" s="35" t="n">
        <v>0.920000000000000107</v>
      </c>
      <c r="P27" s="36" t="n">
        <v>4</v>
      </c>
      <c r="Q27" s="37">
        <f>O27*P27</f>
        <v>3.68000000000000016</v>
      </c>
      <c r="S27" s="34" t="s">
        <v>32</v>
      </c>
      <c r="T27" s="34" t="s">
        <v>33</v>
      </c>
      <c r="U27" s="35" t="n">
        <v>2.24000000000000021</v>
      </c>
      <c r="V27" s="36" t="n">
        <v>4</v>
      </c>
      <c r="W27" s="37">
        <f>U27*V27</f>
        <v>8.96000000000000085</v>
      </c>
      <c r="Y27" s="34" t="s">
        <v>32</v>
      </c>
      <c r="Z27" s="34" t="s">
        <v>33</v>
      </c>
      <c r="AA27" s="35" t="n">
        <v>1.95</v>
      </c>
      <c r="AB27" s="36" t="n">
        <v>4</v>
      </c>
      <c r="AC27" s="37">
        <f>AA27*AB27</f>
        <v>7.79999999999999982</v>
      </c>
    </row>
    <row r="28" spans="1:29">
      <c r="A28" s="34" t="s">
        <v>34</v>
      </c>
      <c r="B28" s="34" t="s">
        <v>35</v>
      </c>
      <c r="C28" s="35" t="n">
        <v>0.509999999999999964</v>
      </c>
      <c r="D28" s="36" t="n">
        <v>5</v>
      </c>
      <c r="E28" s="37">
        <f>C28*D28</f>
        <v>2.54999999999999982</v>
      </c>
      <c r="G28" s="34" t="s">
        <v>34</v>
      </c>
      <c r="H28" s="34" t="s">
        <v>35</v>
      </c>
      <c r="I28" s="35" t="n">
        <v>1.25</v>
      </c>
      <c r="J28" s="36" t="n">
        <v>5</v>
      </c>
      <c r="K28" s="37">
        <f>I28*J28</f>
        <v>6.25</v>
      </c>
      <c r="M28" s="34" t="s">
        <v>34</v>
      </c>
      <c r="N28" s="34" t="s">
        <v>35</v>
      </c>
      <c r="O28" s="35" t="n">
        <v>0.0359999999999999964</v>
      </c>
      <c r="P28" s="36" t="n">
        <v>5</v>
      </c>
      <c r="Q28" s="37">
        <f>O28*P28</f>
        <v>0.179999999999999982</v>
      </c>
      <c r="S28" s="34" t="s">
        <v>34</v>
      </c>
      <c r="T28" s="34" t="s">
        <v>35</v>
      </c>
      <c r="U28" s="35" t="n">
        <v>0.425</v>
      </c>
      <c r="V28" s="36" t="n">
        <v>5</v>
      </c>
      <c r="W28" s="37">
        <f>U28*V28</f>
        <v>2.125</v>
      </c>
      <c r="Y28" s="34" t="s">
        <v>34</v>
      </c>
      <c r="Z28" s="34" t="s">
        <v>35</v>
      </c>
      <c r="AA28" s="35" t="n">
        <v>0.33400000000000003</v>
      </c>
      <c r="AB28" s="36" t="n">
        <v>5</v>
      </c>
      <c r="AC28" s="37">
        <f>AA28*AB28</f>
        <v>1.66999999999999993</v>
      </c>
    </row>
    <row r="29" spans="1:29">
      <c r="A29" s="34" t="s">
        <v>36</v>
      </c>
      <c r="B29" s="34" t="s">
        <v>37</v>
      </c>
      <c r="C29" s="35" t="n">
        <v>0.0179000000000000004</v>
      </c>
      <c r="D29" s="36" t="n">
        <v>5</v>
      </c>
      <c r="E29" s="37">
        <f>C29*D29</f>
        <v>0.0894999999999999929</v>
      </c>
      <c r="G29" s="34" t="s">
        <v>36</v>
      </c>
      <c r="H29" s="34" t="s">
        <v>37</v>
      </c>
      <c r="I29" s="35" t="n">
        <v>0.759999999999999964</v>
      </c>
      <c r="J29" s="36" t="n">
        <v>5</v>
      </c>
      <c r="K29" s="37">
        <f>I29*J29</f>
        <v>3.79999999999999982</v>
      </c>
      <c r="M29" s="34" t="s">
        <v>36</v>
      </c>
      <c r="N29" s="34" t="s">
        <v>37</v>
      </c>
      <c r="O29" s="35" t="n">
        <v>0.125</v>
      </c>
      <c r="P29" s="36" t="n">
        <v>5</v>
      </c>
      <c r="Q29" s="37">
        <f>O29*P29</f>
        <v>0.625</v>
      </c>
      <c r="S29" s="34" t="s">
        <v>36</v>
      </c>
      <c r="T29" s="34" t="s">
        <v>37</v>
      </c>
      <c r="U29" s="35" t="n">
        <v>0.199000000000000021</v>
      </c>
      <c r="V29" s="36" t="n">
        <v>5</v>
      </c>
      <c r="W29" s="37">
        <f>U29*V29</f>
        <v>0.994999999999999929</v>
      </c>
      <c r="Y29" s="34" t="s">
        <v>36</v>
      </c>
      <c r="Z29" s="34" t="s">
        <v>37</v>
      </c>
      <c r="AA29" s="35" t="n">
        <v>0.179000000000000004</v>
      </c>
      <c r="AB29" s="36" t="n">
        <v>5</v>
      </c>
      <c r="AC29" s="37">
        <f>AA29*AB29</f>
        <v>0.894999999999999929</v>
      </c>
    </row>
    <row r="30" spans="1:29">
      <c r="A30" s="34" t="s">
        <v>38</v>
      </c>
      <c r="B30" s="34" t="s">
        <v>39</v>
      </c>
      <c r="C30" s="35" t="n">
        <v>0.002</v>
      </c>
      <c r="D30" s="36" t="n">
        <v>6</v>
      </c>
      <c r="E30" s="37">
        <f>C30*D30</f>
        <v>0.0119999999999999996</v>
      </c>
      <c r="G30" s="34" t="s">
        <v>38</v>
      </c>
      <c r="H30" s="34" t="s">
        <v>39</v>
      </c>
      <c r="I30" s="35" t="n">
        <v>0.0270000000000000018</v>
      </c>
      <c r="J30" s="36" t="n">
        <v>6</v>
      </c>
      <c r="K30" s="37">
        <f>I30*J30</f>
        <v>0.162000000000000011</v>
      </c>
      <c r="M30" s="34" t="s">
        <v>38</v>
      </c>
      <c r="N30" s="34" t="s">
        <v>39</v>
      </c>
      <c r="O30" s="35" t="n">
        <v>0.00280000000000000036</v>
      </c>
      <c r="P30" s="36" t="n">
        <v>6</v>
      </c>
      <c r="Q30" s="37">
        <f>O30*P30</f>
        <v>0.0167999999999999972</v>
      </c>
      <c r="S30" s="34" t="s">
        <v>38</v>
      </c>
      <c r="T30" s="34" t="s">
        <v>39</v>
      </c>
      <c r="U30" s="35" t="n">
        <v>0.0158000000000000025</v>
      </c>
      <c r="V30" s="36" t="n">
        <v>6</v>
      </c>
      <c r="W30" s="37">
        <f>U30*V30</f>
        <v>0.0948000000000000043</v>
      </c>
      <c r="Y30" s="34" t="s">
        <v>38</v>
      </c>
      <c r="Z30" s="34" t="s">
        <v>39</v>
      </c>
      <c r="AA30" s="35" t="n">
        <v>0.0117999999999999994</v>
      </c>
      <c r="AB30" s="36" t="n">
        <v>6</v>
      </c>
      <c r="AC30" s="37">
        <f>AA30*AB30</f>
        <v>0.0708000000000000007</v>
      </c>
    </row>
    <row r="31" spans="1:29">
      <c r="A31" s="34" t="s">
        <v>40</v>
      </c>
      <c r="B31" s="34" t="s">
        <v>41</v>
      </c>
      <c r="C31" s="35"/>
      <c r="D31" s="36" t="n">
        <v>7</v>
      </c>
      <c r="E31" s="37">
        <f>C31*D31</f>
        <v>0</v>
      </c>
      <c r="G31" s="34" t="s">
        <v>40</v>
      </c>
      <c r="H31" s="34" t="s">
        <v>41</v>
      </c>
      <c r="I31" s="35"/>
      <c r="J31" s="36" t="n">
        <v>7</v>
      </c>
      <c r="K31" s="37">
        <f>I31*J31</f>
        <v>0</v>
      </c>
      <c r="M31" s="34" t="s">
        <v>40</v>
      </c>
      <c r="N31" s="34" t="s">
        <v>41</v>
      </c>
      <c r="O31" s="35"/>
      <c r="P31" s="36" t="n">
        <v>7</v>
      </c>
      <c r="Q31" s="37">
        <f>O31*P31</f>
        <v>0</v>
      </c>
      <c r="S31" s="34" t="s">
        <v>40</v>
      </c>
      <c r="T31" s="34" t="s">
        <v>41</v>
      </c>
      <c r="U31" s="35"/>
      <c r="V31" s="36" t="n">
        <v>7</v>
      </c>
      <c r="W31" s="37">
        <f>U31*V31</f>
        <v>0</v>
      </c>
      <c r="Y31" s="34" t="s">
        <v>40</v>
      </c>
      <c r="Z31" s="34" t="s">
        <v>41</v>
      </c>
      <c r="AA31" s="35"/>
      <c r="AB31" s="36" t="n">
        <v>7</v>
      </c>
      <c r="AC31" s="37">
        <f>AA31*AB31</f>
        <v>0</v>
      </c>
    </row>
    <row r="32" spans="1:29">
      <c r="A32" s="34" t="s">
        <v>42</v>
      </c>
      <c r="B32" s="34" t="s">
        <v>43</v>
      </c>
      <c r="C32" s="35"/>
      <c r="D32" s="36" t="n">
        <v>8</v>
      </c>
      <c r="E32" s="37">
        <f>C32*D32</f>
        <v>0</v>
      </c>
      <c r="G32" s="34" t="s">
        <v>42</v>
      </c>
      <c r="H32" s="34" t="s">
        <v>43</v>
      </c>
      <c r="I32" s="35"/>
      <c r="J32" s="36" t="n">
        <v>8</v>
      </c>
      <c r="K32" s="37">
        <f>I32*J32</f>
        <v>0</v>
      </c>
      <c r="M32" s="34" t="s">
        <v>42</v>
      </c>
      <c r="N32" s="34" t="s">
        <v>43</v>
      </c>
      <c r="O32" s="35"/>
      <c r="P32" s="36" t="n">
        <v>8</v>
      </c>
      <c r="Q32" s="37">
        <f>O32*P32</f>
        <v>0</v>
      </c>
      <c r="S32" s="34" t="s">
        <v>42</v>
      </c>
      <c r="T32" s="34" t="s">
        <v>43</v>
      </c>
      <c r="U32" s="35"/>
      <c r="V32" s="36" t="n">
        <v>8</v>
      </c>
      <c r="W32" s="37">
        <f>U32*V32</f>
        <v>0</v>
      </c>
      <c r="Y32" s="34" t="s">
        <v>42</v>
      </c>
      <c r="Z32" s="34" t="s">
        <v>43</v>
      </c>
      <c r="AA32" s="35"/>
      <c r="AB32" s="36" t="n">
        <v>8</v>
      </c>
      <c r="AC32" s="37">
        <f>AA32*AB32</f>
        <v>0</v>
      </c>
    </row>
    <row r="33" spans="1:29">
      <c r="A33" s="34" t="s">
        <v>44</v>
      </c>
      <c r="B33" s="34" t="s">
        <v>45</v>
      </c>
      <c r="C33" s="35"/>
      <c r="D33" s="36" t="n">
        <v>9</v>
      </c>
      <c r="E33" s="37">
        <f>C33*D33</f>
        <v>0</v>
      </c>
      <c r="G33" s="34" t="s">
        <v>44</v>
      </c>
      <c r="H33" s="34" t="s">
        <v>45</v>
      </c>
      <c r="I33" s="35"/>
      <c r="J33" s="36" t="n">
        <v>9</v>
      </c>
      <c r="K33" s="37">
        <f>I33*J33</f>
        <v>0</v>
      </c>
      <c r="M33" s="34" t="s">
        <v>44</v>
      </c>
      <c r="N33" s="34" t="s">
        <v>45</v>
      </c>
      <c r="O33" s="35"/>
      <c r="P33" s="36" t="n">
        <v>9</v>
      </c>
      <c r="Q33" s="37">
        <f>O33*P33</f>
        <v>0</v>
      </c>
      <c r="S33" s="34" t="s">
        <v>44</v>
      </c>
      <c r="T33" s="34" t="s">
        <v>45</v>
      </c>
      <c r="U33" s="35"/>
      <c r="V33" s="36" t="n">
        <v>9</v>
      </c>
      <c r="W33" s="37">
        <f>U33*V33</f>
        <v>0</v>
      </c>
      <c r="Y33" s="34" t="s">
        <v>44</v>
      </c>
      <c r="Z33" s="34" t="s">
        <v>45</v>
      </c>
      <c r="AA33" s="35"/>
      <c r="AB33" s="36" t="n">
        <v>9</v>
      </c>
      <c r="AC33" s="37">
        <f>AA33*AB33</f>
        <v>0</v>
      </c>
    </row>
    <row r="34" spans="1:29">
      <c r="A34" s="34" t="s">
        <v>46</v>
      </c>
      <c r="B34" s="34" t="s">
        <v>47</v>
      </c>
      <c r="C34" s="35"/>
      <c r="D34" s="36" t="n">
        <v>10</v>
      </c>
      <c r="E34" s="37">
        <f>C34*D34</f>
        <v>0</v>
      </c>
      <c r="G34" s="34" t="s">
        <v>46</v>
      </c>
      <c r="H34" s="34" t="s">
        <v>47</v>
      </c>
      <c r="I34" s="35"/>
      <c r="J34" s="36" t="n">
        <v>10</v>
      </c>
      <c r="K34" s="37">
        <f>I34*J34</f>
        <v>0</v>
      </c>
      <c r="M34" s="34" t="s">
        <v>46</v>
      </c>
      <c r="N34" s="34" t="s">
        <v>47</v>
      </c>
      <c r="O34" s="35"/>
      <c r="P34" s="36" t="n">
        <v>10</v>
      </c>
      <c r="Q34" s="37">
        <f>O34*P34</f>
        <v>0</v>
      </c>
      <c r="S34" s="34" t="s">
        <v>46</v>
      </c>
      <c r="T34" s="34" t="s">
        <v>47</v>
      </c>
      <c r="U34" s="35"/>
      <c r="V34" s="36" t="n">
        <v>10</v>
      </c>
      <c r="W34" s="37">
        <f>U34*V34</f>
        <v>0</v>
      </c>
      <c r="Y34" s="34" t="s">
        <v>46</v>
      </c>
      <c r="Z34" s="34" t="s">
        <v>47</v>
      </c>
      <c r="AA34" s="35"/>
      <c r="AB34" s="36" t="n">
        <v>10</v>
      </c>
      <c r="AC34" s="37">
        <f>AA34*AB34</f>
        <v>0</v>
      </c>
    </row>
    <row r="35" spans="1:29" ht="33" customHeight="1">
      <c r="A35" s="38" t="s">
        <v>48</v>
      </c>
      <c r="B35" s="34" t="s">
        <v>27</v>
      </c>
      <c r="C35" s="35" t="n">
        <v>0.270000000000000018</v>
      </c>
      <c r="D35" s="36" t="n">
        <v>2</v>
      </c>
      <c r="E35" s="37">
        <f>C35*D35</f>
        <v>0.540000000000000036</v>
      </c>
      <c r="G35" s="38" t="s">
        <v>48</v>
      </c>
      <c r="H35" s="34" t="s">
        <v>27</v>
      </c>
      <c r="I35" s="35"/>
      <c r="J35" s="36" t="n">
        <v>2</v>
      </c>
      <c r="K35" s="37">
        <f>I35*J35</f>
        <v>0</v>
      </c>
      <c r="M35" s="38" t="s">
        <v>48</v>
      </c>
      <c r="N35" s="34" t="s">
        <v>27</v>
      </c>
      <c r="O35" s="35"/>
      <c r="P35" s="36" t="n">
        <v>2</v>
      </c>
      <c r="Q35" s="37">
        <f>O35*P35</f>
        <v>0</v>
      </c>
      <c r="S35" s="38" t="s">
        <v>48</v>
      </c>
      <c r="T35" s="34" t="s">
        <v>27</v>
      </c>
      <c r="U35" s="35" t="n">
        <v>0.086899999999999995</v>
      </c>
      <c r="V35" s="36" t="n">
        <v>2</v>
      </c>
      <c r="W35" s="37">
        <f>U35*V35</f>
        <v>0.173799999999999999</v>
      </c>
      <c r="Y35" s="38" t="s">
        <v>48</v>
      </c>
      <c r="Z35" s="34" t="s">
        <v>27</v>
      </c>
      <c r="AA35" s="35"/>
      <c r="AB35" s="36" t="n">
        <v>2</v>
      </c>
      <c r="AC35" s="37">
        <f>AA35*AB35</f>
        <v>0</v>
      </c>
    </row>
    <row r="36" spans="1:29">
      <c r="A36" s="39" t="s">
        <v>49</v>
      </c>
      <c r="B36" s="39"/>
      <c r="C36" s="40">
        <f>SUBTOTAL(109,'расчет_коэф._стацион.сжигание'!$C$15:$C$35)</f>
        <v>100</v>
      </c>
      <c r="D36" s="40"/>
      <c r="E36" s="41">
        <f>SUBTOTAL(109,'расчет_коэф._стацион.сжигание'!$E$15:$E$35)</f>
        <v>124.991500000000002</v>
      </c>
      <c r="G36" s="39" t="s">
        <v>49</v>
      </c>
      <c r="H36" s="39"/>
      <c r="I36" s="42">
        <f>SUBTOTAL(109,'расчет_коэф._стацион.сжигание'!$I$15:$I$35)</f>
        <v>100.001000000000005</v>
      </c>
      <c r="J36" s="40"/>
      <c r="K36" s="41">
        <f>SUBTOTAL(109,'расчет_коэф._стацион.сжигание'!$K$15:$K$35)</f>
        <v>184.572000000000003</v>
      </c>
      <c r="M36" s="39" t="s">
        <v>49</v>
      </c>
      <c r="N36" s="39"/>
      <c r="O36" s="43">
        <f>SUBTOTAL(109,'расчет_коэф._стацион.сжигание'!$O$15:$O$35)</f>
        <v>100.000299999999996</v>
      </c>
      <c r="P36" s="40"/>
      <c r="Q36" s="41">
        <f>SUBTOTAL(109,'расчет_коэф._стацион.сжигание'!$Q$15:$Q$35)</f>
        <v>113.711799999999997</v>
      </c>
      <c r="S36" s="39" t="s">
        <v>49</v>
      </c>
      <c r="T36" s="39"/>
      <c r="U36" s="44">
        <f>SUBTOTAL(109,'расчет_коэф._стацион.сжигание'!$U$15:$U$35)</f>
        <v>100</v>
      </c>
      <c r="V36" s="40"/>
      <c r="W36" s="41">
        <f>SUBTOTAL(109,'расчет_коэф._стацион.сжигание'!$W$15:$W$35)</f>
        <v>129.688600000000008</v>
      </c>
      <c r="Y36" s="39" t="s">
        <v>49</v>
      </c>
      <c r="Z36" s="39"/>
      <c r="AA36" s="45">
        <f>SUM(AA15:AA35)</f>
        <v>100.004900000000006</v>
      </c>
      <c r="AB36" s="40"/>
      <c r="AC36" s="41">
        <f>SUM(AC15:AC35)</f>
        <v>129.795800000000014</v>
      </c>
    </row>
    <row r="38" spans="1:26">
      <c r="A38" s="26" t="s">
        <v>50</v>
      </c>
      <c r="B38" s="46" t="n">
        <v>1.83929999999999989</v>
      </c>
      <c r="G38" s="26" t="s">
        <v>50</v>
      </c>
      <c r="H38" s="46" t="n">
        <v>1.83929999999999989</v>
      </c>
      <c r="M38" s="26" t="s">
        <v>50</v>
      </c>
      <c r="N38" s="46" t="n">
        <v>1.83929999999999989</v>
      </c>
      <c r="S38" s="26" t="s">
        <v>50</v>
      </c>
      <c r="T38" s="46" t="n">
        <v>1.83929999999999989</v>
      </c>
      <c r="U38" s="47"/>
      <c r="Y38" s="26" t="s">
        <v>50</v>
      </c>
      <c r="Z38" s="46" t="n">
        <v>1.83929999999999989</v>
      </c>
    </row>
    <row r="39" spans="1:26">
      <c r="A39" s="48"/>
      <c r="B39" s="49"/>
      <c r="G39" s="48"/>
      <c r="H39" s="49"/>
      <c r="M39" s="48"/>
      <c r="N39" s="49"/>
      <c r="S39" s="48"/>
      <c r="T39" s="49"/>
      <c r="Y39" s="48"/>
      <c r="Z39" s="49"/>
    </row>
    <row r="40" spans="1:26" ht="64.15" customHeight="1">
      <c r="A40" s="26" t="s">
        <v>51</v>
      </c>
      <c r="B40" s="46">
        <f>ROUND(E36*B38/100,4)</f>
        <v>2.29899999999999993</v>
      </c>
      <c r="G40" s="26" t="s">
        <v>51</v>
      </c>
      <c r="H40" s="46">
        <f>ROUND(K36*H38/100,4)</f>
        <v>3.39480000000000004</v>
      </c>
      <c r="M40" s="26" t="s">
        <v>51</v>
      </c>
      <c r="N40" s="46">
        <f>ROUND(Q36*N38/100,4)</f>
        <v>2.09149999999999991</v>
      </c>
      <c r="S40" s="26" t="s">
        <v>51</v>
      </c>
      <c r="T40" s="46">
        <f>ROUND(W36*T38/100,4)</f>
        <v>2.38540000000000019</v>
      </c>
      <c r="Y40" s="26" t="s">
        <v>51</v>
      </c>
      <c r="Z40" s="46">
        <f>ROUND(AC36*Z38/100,4)</f>
        <v>2.3873000000000002</v>
      </c>
    </row>
  </sheetData>
  <mergeCells count="1">
    <mergeCell ref="A2:E2"/>
  </mergeCells>
  <printOptions>
    <extLst>
      <ext uri="smNativeData">
        <pm:pageFlags xmlns:pm="smNativeData" id="1695467754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95467754" l="56" r="56" t="56" b="56" borderId="0" fillId="0" vertical="0"/>
        <pm:footer xmlns:pm="smNativeData" id="1695467754" l="56" r="56" t="56" b="56" borderId="0" fillId="0" vertical="2"/>
      </ext>
    </extLst>
  </headerFooter>
  <extLst>
    <ext uri="smNativeData">
      <pm:sheetPrefs xmlns:pm="smNativeData" day="169546775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daniil</cp:lastModifiedBy>
  <cp:revision>0</cp:revision>
  <cp:lastPrinted>2013-07-02T06:22:26Z</cp:lastPrinted>
  <dcterms:created xsi:type="dcterms:W3CDTF">1996-10-08T23:32:33Z</dcterms:created>
  <dcterms:modified xsi:type="dcterms:W3CDTF">2023-09-23T11:15:54Z</dcterms:modified>
</cp:coreProperties>
</file>