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транспорт" sheetId="2" r:id="rId5"/>
  </sheets>
  <calcPr/>
  <extLst>
    <ext uri="smNativeData">
      <pm:revision xmlns:pm="smNativeData" day="1695467958" val="1064" rev="124" rev64="64" revOS="3" revMin="124" revMax="0"/>
      <pm:docPrefs xmlns:pm="smNativeData" id="1695467958" fixedDigits="0" showNotice="1" showFrameBounds="1" autoChart="1" recalcOnPrint="1" recalcOnCopy="1" finalRounding="1" compatTextArt="1" tab="567" useDefinedPrintRange="1" printArea="currentSheet"/>
      <pm:compatibility xmlns:pm="smNativeData" id="1695467958" overlapCells="1"/>
      <pm:defCurrency xmlns:pm="smNativeData" id="1695467958"/>
    </ext>
  </extLst>
</workbook>
</file>

<file path=xl/sharedStrings.xml><?xml version="1.0" encoding="utf-8"?>
<sst xmlns="http://schemas.openxmlformats.org/spreadsheetml/2006/main" count="83" uniqueCount="75">
  <si>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</si>
  <si>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</si>
  <si>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</si>
  <si>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</si>
  <si>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</si>
  <si>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</si>
  <si>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58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</si>
  <si>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</si>
  <si>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</si>
  <si>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</si>
  <si>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</si>
  <si>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</si>
  <si>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</si>
  <si>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</si>
  <si>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</si>
  <si>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</si>
  <si>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</si>
  <si>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</si>
  <si>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</si>
  <si>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</si>
  <si>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</si>
  <si>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</si>
  <si>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</si>
  <si>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</si>
  <si>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</si>
  <si>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</si>
  <si>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</si>
  <si>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</si>
  <si>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</si>
  <si>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</si>
  <si>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</si>
  <si>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</si>
  <si>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</si>
  <si>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</si>
  <si>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</si>
  <si>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</si>
  <si>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</si>
  <si>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</si>
  <si>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</si>
  <si>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</si>
  <si>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</si>
  <si>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</si>
  <si>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</si>
  <si>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</si>
  <si>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</si>
  <si>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</si>
  <si>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</si>
  <si>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</si>
  <si>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</si>
  <si>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</si>
  <si>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</si>
  <si>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58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58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58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</si>
  <si>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</si>
  <si>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</si>
  <si>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</si>
  <si>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</si>
  <si>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</si>
  <si>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</si>
  <si>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</si>
  <si>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Вид транспорта</t>
  </si>
  <si>
    <t>Тип транспорта</t>
  </si>
  <si>
    <t>Вид топлива</t>
  </si>
  <si>
    <r>
      <t xml:space="preserve">Расход топлива вида j транспортным средством типа b за период y, выраженный в объемной величине,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FC'j,b,y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, л</t>
    </r>
  </si>
  <si>
    <r>
      <t xml:space="preserve">Плотность топлива вида j,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467958">
              <pm:latin face="Calibri" sz="200" weight="bold" i="0"/>
              <pm:cs/>
              <pm:ea/>
            </pm:charSpec>
          </ext>
        </extLst>
      </rPr>
      <t>ρ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, кг/л</t>
    </r>
  </si>
  <si>
    <r>
      <t xml:space="preserve">Расход топлива вида j транспортным средством типа b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FCj,b,y=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 xml:space="preserve">Ʃ(FC'j,b,y x 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695467958">
              <pm:latin face="Calibri" sz="200" weight="normal" i="0"/>
              <pm:cs/>
              <pm:ea/>
            </pm:charSpec>
          </ext>
        </extLst>
      </rPr>
      <t>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j) x 10^(-3), т</t>
    </r>
  </si>
  <si>
    <r>
      <t>Коэффициент выбросов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58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 xml:space="preserve"> при использовании в транспортном средстве типа b вида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EFj,b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, т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58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/т</t>
    </r>
  </si>
  <si>
    <r>
      <t xml:space="preserve">Выбросы СО2 от сжигания топлива в двигателях автотранспортных средств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Е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58" ssSize="60" ssDistance="-5">
              <pm:latin face="Arial" sz="200" weight="bold" i="0"/>
              <pm:cs/>
              <pm:ea/>
            </pm:charSpec>
          </ext>
        </extLst>
      </rPr>
      <t>СО2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58">
              <pm:latin face="Arial" sz="200" weight="bold" i="0"/>
              <pm:cs/>
              <pm:ea/>
            </pm:charSpec>
          </ext>
        </extLst>
      </rPr>
      <t>,y=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58">
              <pm:latin face="Arial" sz="200" weight="normal" i="0"/>
              <pm:cs/>
              <pm:ea/>
            </pm:charSpec>
          </ext>
        </extLst>
      </rPr>
      <t>Ʃj,b,y(FCj,b,y x EFj,b), т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58" ssSize="60" ssDistance="-5">
              <pm:latin face="Arial" sz="200" weight="normal" i="0"/>
              <pm:cs/>
              <pm:ea/>
            </pm:charSpec>
          </ext>
        </extLst>
      </rPr>
      <t>2</t>
    </r>
  </si>
  <si>
    <t>Автомобильный</t>
  </si>
  <si>
    <t>Грузовой</t>
  </si>
  <si>
    <t>Дизельное топливо (зимнее)</t>
  </si>
  <si>
    <t>Легковой</t>
  </si>
  <si>
    <t>Бензин АИ-95</t>
  </si>
  <si>
    <t>Пассажирский</t>
  </si>
  <si>
    <t>ИТОГО:</t>
  </si>
  <si>
    <t>из них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</si>
</sst>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49" formatCode="@"/>
    <numFmt numFmtId="2" formatCode="0.00"/>
    <numFmt numFmtId="1" formatCode="0"/>
    <numFmt numFmtId="168" formatCode="0.0000000"/>
    <numFmt numFmtId="169" formatCode="_-* #,##0\ _₽_-;\-* #,##0\ _₽_-;_-* &quot;-&quot;??\ _₽_-;_-@_-"/>
    <numFmt numFmtId="170" formatCode="0.0"/>
  </numFmts>
  <fonts count="13">
    <font>
      <name val="Arial"/>
      <family val="2"/>
      <color rgb="FF000000"/>
      <sz val="10"/>
      <extLst>
        <ext uri="smNativeData">
          <pm:charSpec xmlns:pm="smNativeData" id="169546795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95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58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58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95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958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58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958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58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5467958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vertAlign val="subscript"/>
      <extLst>
        <ext uri="smNativeData">
          <pm:charSpec xmlns:pm="smNativeData" id="1695467958" ulstyle="none" kern="1" ssSize="60" ssDistance="-5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95467958" ulstyle="none" kern="1">
            <pm:latin face="Calibri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vertAlign val="subscript"/>
      <extLst>
        <ext uri="smNativeData">
          <pm:charSpec xmlns:pm="smNativeData" id="1695467958" ulstyle="none" kern="1" ssSize="60" ssDistance="-5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958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958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958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958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2F3B75"/>
        <bgColor rgb="FFFFFFFF"/>
        <extLst>
          <ext uri="smNativeData">
            <pm:shade xmlns:pm="smNativeData" id="1695467958" type="1" fgLvl="100" fgClr="002F3B75" bgLvl="0" bgClr="00000000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958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58" type="1" fgLvl="100" fgClr="00D8D8D8" bgLvl="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5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58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58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2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0" fontId="5" fillId="11" borderId="10" xfId="0" applyFont="1" applyFill="1"/>
    <xf numFmtId="0" fontId="5" fillId="0" borderId="0" xfId="0" applyFont="1"/>
    <xf numFmtId="0" fontId="0" fillId="12" borderId="11" xfId="0" applyFill="1" applyAlignment="1">
      <alignment horizontal="left" vertical="top" wrapText="1"/>
    </xf>
    <xf numFmtId="0" fontId="2" fillId="12" borderId="11" xfId="0" applyFont="1" applyFill="1" applyAlignment="1">
      <alignment horizontal="left" vertical="top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12" borderId="11" xfId="0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13" borderId="12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169" fontId="0" fillId="0" borderId="2" xfId="2" applyNumberFormat="1" applyFill="1" applyBorder="1" applyAlignment="1">
      <alignment horizontal="right"/>
    </xf>
    <xf numFmtId="165" fontId="0" fillId="0" borderId="2" xfId="0" applyNumberFormat="1" applyFill="1" applyBorder="1" applyAlignment="1">
      <alignment horizontal="right"/>
    </xf>
    <xf numFmtId="170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67" fontId="0" fillId="0" borderId="2" xfId="0" applyNumberFormat="1" applyFill="1" applyBorder="1" applyAlignment="1">
      <alignment horizontal="right"/>
    </xf>
    <xf numFmtId="0" fontId="2" fillId="0" borderId="0" xfId="0" applyFont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" fillId="0" borderId="0" xfId="0" applyFont="1" applyProtection="1">
      <protection locked="0" hidden="0"/>
    </xf>
    <xf numFmtId="1" fontId="0" fillId="0" borderId="2" xfId="0" applyNumberFormat="1" applyFill="1" applyBorder="1" applyAlignment="1">
      <alignment horizontal="right"/>
    </xf>
    <xf numFmtId="0" fontId="0" fillId="0" borderId="0" xfId="0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958" count="1">
        <pm:charStyle name="Normal" fontId="0" Id="1"/>
      </pm:charStyles>
      <pm:colors xmlns:pm="smNativeData" id="1695467958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271145</xdr:colOff>
      <xdr:row>1</xdr:row>
      <xdr:rowOff>128270</xdr:rowOff>
    </xdr:to>
    <xdr:sp macro="" fLocksText="0">
      <xdr:nvSpPr>
        <xdr:cNvPr id="3" name="CommandButton1" hidden="1"/>
        <xdr:cNvSpPr>
          <a:extLst>
            <a:ext uri="smNativeData">
              <pm:smNativeData xmlns:pm="smNativeData" val="SMDATA_13_tskOZRMAAAAlAAAAZAAAAIw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E6b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AEAAAABAAAAAQOzAAAAAAAAAAAAcgUAANcBAAABAAAA"/>
            </a:ext>
          </a:extLst>
        </xdr:cNvSpPr>
      </xdr:nvSpPr>
      <xdr:spPr>
        <a:xfrm>
          <a:off x="0" y="0"/>
          <a:ext cx="885190" cy="2990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0</xdr:colOff>
      <xdr:row>21</xdr:row>
      <xdr:rowOff>123825</xdr:rowOff>
    </xdr:from>
    <xdr:to>
      <xdr:col>1</xdr:col>
      <xdr:colOff>255905</xdr:colOff>
      <xdr:row>23</xdr:row>
      <xdr:rowOff>80645</xdr:rowOff>
    </xdr:to>
    <xdr:sp macro="" fLocksText="0">
      <xdr:nvSpPr>
        <xdr:cNvPr id="2" name="Rectangle1" hidden="1"/>
        <xdr:cNvSpPr>
          <a:extLst>
            <a:ext uri="smNativeData">
              <pm:smNativeData xmlns:pm="smNativeData" val="SMDATA_13_tskOZRMAAAAlAAAAZAAAAIw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Mi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AAAAA5gIAABcAAAABAAAA4wGpAAAAAACSIAAAWgUAANYBAAABAAAA"/>
            </a:ext>
          </a:extLst>
        </xdr:cNvSpPr>
      </xdr:nvSpPr>
      <xdr:spPr>
        <a:xfrm>
          <a:off x="0" y="5294630"/>
          <a:ext cx="869950" cy="2984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9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958" l="56" r="56" t="56" b="56" borderId="0" fillId="0" vertical="0"/>
        <pm:footer xmlns:pm="smNativeData" id="1695467958" l="56" r="56" t="56" b="56" borderId="0" fillId="0" vertical="2"/>
      </ext>
    </extLst>
  </headerFooter>
  <extLst>
    <ext uri="smNativeData">
      <pm:sheetPrefs xmlns:pm="smNativeData" day="1695467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B2:AJ16"/>
  <sheetViews>
    <sheetView tabSelected="1" view="normal" zoomScale="70" workbookViewId="0">
      <selection activeCell="J49" sqref="J49"/>
    </sheetView>
  </sheetViews>
  <sheetFormatPr defaultRowHeight="13.45"/>
  <cols>
    <col min="1" max="1" width="8.711712" style="51"/>
    <col min="2" max="2" width="22.000000" customWidth="1" style="51"/>
    <col min="3" max="3" width="14.423423" customWidth="1" style="51"/>
    <col min="4" max="4" width="22.567568" customWidth="1" style="51"/>
    <col min="5" max="5" width="23.423423" customWidth="1" style="51"/>
    <col min="6" max="6" width="17.855856" customWidth="1" style="51"/>
    <col min="7" max="7" width="21.855856" customWidth="1" style="51"/>
    <col min="8" max="8" width="22.288288" customWidth="1" style="51"/>
    <col min="9" max="9" width="18.288288" customWidth="1" style="51"/>
    <col min="10" max="16" width="16.423423" customWidth="1" style="51"/>
    <col min="17" max="23" width="25.711712" customWidth="1" style="51"/>
    <col min="24" max="16384" width="8.711712" style="51"/>
  </cols>
  <sheetData>
    <row r="2" spans="2:16">
      <c r="B2" s="25" t="str">
        <f>UPPER("количественное определение впг при сжигании топлива в транспорте")</f>
        <v>КОЛИЧЕСТВЕННОЕ ОПРЕДЕЛЕНИЕ ВПГ ПРИ СЖИГАНИИ ТОПЛИВА В ТРАНСПОРТЕ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26"/>
      <c r="O2" s="26"/>
      <c r="P2" s="26"/>
    </row>
    <row r="3" spans="2:16">
      <c r="B3" s="27" t="s">
        <v>57</v>
      </c>
      <c r="C3" s="27"/>
      <c r="D3" s="28"/>
      <c r="E3" s="28"/>
      <c r="F3" s="28"/>
      <c r="G3" s="28"/>
      <c r="H3" s="28"/>
      <c r="I3" s="28"/>
      <c r="J3" s="28"/>
      <c r="K3" s="28"/>
      <c r="L3" s="28"/>
      <c r="M3" s="29"/>
      <c r="N3" s="29"/>
      <c r="O3" s="29"/>
      <c r="P3" s="29"/>
    </row>
    <row r="4" spans="2:16"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29"/>
      <c r="N4" s="29"/>
      <c r="O4" s="29"/>
      <c r="P4" s="29"/>
    </row>
    <row r="5" spans="2:16">
      <c r="B5" s="27" t="s">
        <v>58</v>
      </c>
      <c r="C5" s="27"/>
      <c r="D5" s="32"/>
      <c r="E5" s="32"/>
      <c r="F5" s="32"/>
      <c r="G5" s="32"/>
      <c r="H5" s="32"/>
      <c r="I5" s="32"/>
      <c r="J5" s="32"/>
      <c r="K5" s="32"/>
      <c r="L5" s="32"/>
      <c r="M5" s="29"/>
      <c r="N5" s="29"/>
      <c r="O5" s="29"/>
      <c r="P5" s="29"/>
    </row>
    <row r="7" spans="2:16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2:9" s="34" customFormat="1">
      <c r="B8" s="35" t="s">
        <v>59</v>
      </c>
      <c r="C8" s="35" t="s">
        <v>60</v>
      </c>
      <c r="D8" s="35" t="s">
        <v>61</v>
      </c>
      <c r="E8" s="35" t="s">
        <v>62</v>
      </c>
      <c r="F8" s="35" t="s">
        <v>63</v>
      </c>
      <c r="G8" s="35" t="s">
        <v>64</v>
      </c>
      <c r="H8" s="35" t="s">
        <v>65</v>
      </c>
      <c r="I8" s="35" t="s">
        <v>66</v>
      </c>
    </row>
    <row r="9" spans="2:9">
      <c r="B9" s="36" t="s">
        <v>67</v>
      </c>
      <c r="C9" s="36" t="s">
        <v>68</v>
      </c>
      <c r="D9" s="37" t="s">
        <v>69</v>
      </c>
      <c r="E9" s="38" t="n">
        <v>100000</v>
      </c>
      <c r="F9" s="39" t="n">
        <v>0.840000000000000036</v>
      </c>
      <c r="G9" s="40">
        <f>ROUND(E9*F9/1000,1)</f>
        <v>84</v>
      </c>
      <c r="H9" s="41" t="n">
        <v>3.14900000000000002</v>
      </c>
      <c r="I9" s="42">
        <f>ROUND(G9*H9,0)</f>
        <v>265</v>
      </c>
    </row>
    <row r="10" spans="2:9">
      <c r="B10" s="36"/>
      <c r="C10" s="36" t="s">
        <v>70</v>
      </c>
      <c r="D10" s="37" t="s">
        <v>69</v>
      </c>
      <c r="E10" s="38" t="n">
        <v>50000</v>
      </c>
      <c r="F10" s="39" t="n">
        <v>0.840000000000000036</v>
      </c>
      <c r="G10" s="40">
        <f>ROUND(E10*F10/1000,1)</f>
        <v>42</v>
      </c>
      <c r="H10" s="43" t="n">
        <v>3.14900000000000002</v>
      </c>
      <c r="I10" s="42">
        <f>ROUND(G10*H10,0)</f>
        <v>132</v>
      </c>
    </row>
    <row r="11" spans="2:9">
      <c r="B11" s="36"/>
      <c r="C11" s="36"/>
      <c r="D11" s="37" t="s">
        <v>71</v>
      </c>
      <c r="E11" s="38" t="n">
        <v>30000</v>
      </c>
      <c r="F11" s="39" t="n">
        <v>0.75</v>
      </c>
      <c r="G11" s="40">
        <f>ROUND(E11*F11/1000,1)</f>
        <v>22.5</v>
      </c>
      <c r="H11" s="43" t="n">
        <v>3.0259999999999998</v>
      </c>
      <c r="I11" s="42">
        <f>ROUND(G11*H11,0)</f>
        <v>68</v>
      </c>
    </row>
    <row r="12" spans="2:9">
      <c r="B12" s="36"/>
      <c r="C12" s="36" t="s">
        <v>72</v>
      </c>
      <c r="D12" s="37" t="s">
        <v>69</v>
      </c>
      <c r="E12" s="38" t="n">
        <v>20000</v>
      </c>
      <c r="F12" s="39" t="n">
        <v>0.840000000000000036</v>
      </c>
      <c r="G12" s="40">
        <f>ROUND(E12*F12/1000,1)</f>
        <v>16.8000000000000007</v>
      </c>
      <c r="H12" s="41" t="n">
        <v>3.14900000000000002</v>
      </c>
      <c r="I12" s="42">
        <f>ROUND(G12*H12,0)</f>
        <v>53</v>
      </c>
    </row>
    <row r="13" spans="2:36" s="44" customFormat="1">
      <c r="B13" s="45" t="s">
        <v>73</v>
      </c>
      <c r="C13" s="45"/>
      <c r="D13" s="46"/>
      <c r="E13" s="47"/>
      <c r="F13" s="47"/>
      <c r="G13" s="47"/>
      <c r="H13" s="47"/>
      <c r="I13" s="48">
        <f>SUM(I9:I12)</f>
        <v>518</v>
      </c>
      <c r="AJ13" s="49"/>
    </row>
    <row r="14" spans="2:9">
      <c r="B14" s="36" t="s">
        <v>74</v>
      </c>
      <c r="C14" s="36" t="s">
        <v>68</v>
      </c>
      <c r="D14" s="37"/>
      <c r="E14" s="41"/>
      <c r="F14" s="41"/>
      <c r="G14" s="41"/>
      <c r="H14" s="41"/>
      <c r="I14" s="50">
        <f>I9</f>
        <v>265</v>
      </c>
    </row>
    <row r="15" spans="2:9">
      <c r="B15" s="36"/>
      <c r="C15" s="36" t="s">
        <v>70</v>
      </c>
      <c r="D15" s="37"/>
      <c r="E15" s="41"/>
      <c r="F15" s="41"/>
      <c r="G15" s="41"/>
      <c r="H15" s="41"/>
      <c r="I15" s="41">
        <f>I10+I11</f>
        <v>200</v>
      </c>
    </row>
    <row r="16" spans="2:9">
      <c r="B16" s="36"/>
      <c r="C16" s="36" t="s">
        <v>72</v>
      </c>
      <c r="D16" s="37"/>
      <c r="E16" s="41"/>
      <c r="F16" s="41"/>
      <c r="G16" s="41"/>
      <c r="H16" s="41"/>
      <c r="I16" s="50">
        <f>I12</f>
        <v>53</v>
      </c>
    </row>
  </sheetData>
  <mergeCells count="2">
    <mergeCell ref="B3:L3"/>
    <mergeCell ref="B5:L5"/>
  </mergeCells>
  <printOptions>
    <extLst>
      <ext uri="smNativeData">
        <pm:pageFlags xmlns:pm="smNativeData" id="16954679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958" l="56" r="56" t="56" b="56" borderId="0" fillId="0" vertical="0"/>
        <pm:footer xmlns:pm="smNativeData" id="1695467958" l="56" r="56" t="56" b="56" borderId="0" fillId="0" vertical="2"/>
      </ext>
    </extLst>
  </headerFooter>
  <drawing r:id="rId1"/>
  <extLst>
    <ext uri="smNativeData">
      <pm:sheetPrefs xmlns:pm="smNativeData" day="16954679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2013-07-02T05:22:26Z</cp:lastPrinted>
  <dcterms:created xsi:type="dcterms:W3CDTF">1996-10-08T23:32:33Z</dcterms:created>
  <dcterms:modified xsi:type="dcterms:W3CDTF">2023-09-23T11:19:18Z</dcterms:modified>
</cp:coreProperties>
</file>