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Data\PaperGit\Paper\"/>
    </mc:Choice>
  </mc:AlternateContent>
  <xr:revisionPtr revIDLastSave="0" documentId="13_ncr:1_{54F67788-5634-48DC-B6BD-EFBF962AB49F}" xr6:coauthVersionLast="47" xr6:coauthVersionMax="47" xr10:uidLastSave="{00000000-0000-0000-0000-000000000000}"/>
  <bookViews>
    <workbookView xWindow="-108" yWindow="-108" windowWidth="23256" windowHeight="12576" activeTab="2" xr2:uid="{AD1C715A-03C3-4781-AFB8-61D9FC561390}"/>
  </bookViews>
  <sheets>
    <sheet name="description" sheetId="1" r:id="rId1"/>
    <sheet name="dataQ" sheetId="2" r:id="rId2"/>
    <sheet name="dataRF" sheetId="5" r:id="rId3"/>
    <sheet name="Графики" sheetId="4" r:id="rId4"/>
    <sheet name="dataM" sheetId="3" r:id="rId5"/>
  </sheets>
  <definedNames>
    <definedName name="_xlnm._FilterDatabase" localSheetId="4" hidden="1">dataM!$A$1:$O$261</definedName>
    <definedName name="ExternalData_1" localSheetId="2" hidden="1">dataRF!$A$1:$AH$49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3" i="5" l="1"/>
  <c r="AD53" i="5" s="1"/>
  <c r="AE55" i="5" s="1"/>
  <c r="AI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18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DDDB9-DED1-42F3-B89F-543667F1A5F1}" keepAlive="1" name="Запрос — dataRF" description="Соединение с запросом &quot;dataRF&quot; в книге." type="5" refreshedVersion="7" background="1" saveData="1">
    <dbPr connection="Provider=Microsoft.Mashup.OleDb.1;Data Source=$Workbook$;Location=dataRF;Extended Properties=&quot;&quot;" command="SELECT * FROM [dataRF]"/>
  </connection>
</connections>
</file>

<file path=xl/sharedStrings.xml><?xml version="1.0" encoding="utf-8"?>
<sst xmlns="http://schemas.openxmlformats.org/spreadsheetml/2006/main" count="1496" uniqueCount="1273">
  <si>
    <t>Variable</t>
  </si>
  <si>
    <t>Description</t>
  </si>
  <si>
    <t>Measurement units / coding</t>
  </si>
  <si>
    <t>Source</t>
  </si>
  <si>
    <t>NGDP</t>
  </si>
  <si>
    <t xml:space="preserve">Валовой внутрений продукт в текущих ценах </t>
  </si>
  <si>
    <t>млрд. руб.</t>
  </si>
  <si>
    <t>https://rosstat.gov.ru/accounts</t>
  </si>
  <si>
    <t xml:space="preserve"> </t>
  </si>
  <si>
    <t>WSGDP</t>
  </si>
  <si>
    <t>Доля оплаты труда наемных работников в ВВП</t>
  </si>
  <si>
    <t>%</t>
  </si>
  <si>
    <t>COFS</t>
  </si>
  <si>
    <t>Наличная валюта вне финансового сектора (Currency Outside Financial Sector)</t>
  </si>
  <si>
    <t>млн. руб.</t>
  </si>
  <si>
    <t>https://www.cbr.ru/statistics/macro_itm/dkfs/</t>
  </si>
  <si>
    <t>M0</t>
  </si>
  <si>
    <t>Monetary aggregate M0</t>
  </si>
  <si>
    <t>M2</t>
  </si>
  <si>
    <t>Monetary aggregate M2</t>
  </si>
  <si>
    <t>Доля чистых налогов на производство и импорт в ВВП</t>
  </si>
  <si>
    <t>CH</t>
  </si>
  <si>
    <t>Currency holdings (валютные резервы)</t>
  </si>
  <si>
    <t>млн. долл. США</t>
  </si>
  <si>
    <t>https://cbr.ru/hd_base/mrrf/mrrf_m/?UniDbQuery.Posted=True&amp;UniDbQuery.From=01.1993&amp;UniDbQuery.To=08.2021</t>
  </si>
  <si>
    <t>UNEMPL</t>
  </si>
  <si>
    <t>Уровень безработицы</t>
  </si>
  <si>
    <t xml:space="preserve">https://gks.ru/bgd/free/B04_03/Main.htm https://person-agency.ru/statistic2014.html  https://showdata.gks.ru/report/276746/?&amp;filter_2_0=2010-12-01+00%3A00%3A00%7C-56%2C2011-03-01+00%3A00%3A00%7C-56%2C2011-06-01+00%3A00%3A00%7C-56%2C2011-09-01+00%3A00%3A00%7C-56%2C2011-12-01+00%3A00%3A00%7C-56%2C2012-03-01+00%3A00%3A00%7C-56%2C2012-06-01+00%3A00%3A00%7C-56%2C2012-09-01+00%3A00%3A00%7C-56%2C2012-12-01+00%3A00%3A00%7C-56%2C2013-03-01+00%3A00%3A00%7C-56%2C2013-06-01+00%3A00%3A00%7C-56%2C2013-09-01+00%3A00%3A00%7C-56%2C2013-12-01+00%3A00%3A00%7C-56%2C2014-03-01+00%3A00%3A00%7C-56%2C2014-06-01+00%3A00%3A00%7C-56%2C2014-09-01+00%3A00%3A00%7C-56%2C2014-12-01+00%3A00%3A00%7C-56%2C2015-03-01+00%3A00%3A00%7C-56%2C2015-06-01+00%3A00%3A00%7C-56%2C2015-09-01+00%3A00%3A00%7C-56%2C2015-12-01+00%3A00%3A00%7C-56%2C2016-03-01+00%3A00%3A00%7C-56%2C2016-06-01+00%3A00%3A00%7C-56%2C2016-09-01+00%3A00%3A00%7C-56%2C2016-12-01+00%3A00%3A00%7C-56%2C2017-02-01+00%3A00%3A00%7C-56%2C2017-03-01+00%3A00%3A00%7C-56%2C2017-06-01+00%3A00%3A00%7C-56%2C2017-09-01+00%3A00%3A00%7C-56%2C2017-11-01+00%3A00%3A00%7C-56%2C2017-12-01+00%3A00%3A00%7C-56%2C2018-02-01+00%3A00%3A00%7C-56%2C2018-03-01+00%3A00%3A00%7C-56%2C2018-05-01+00%3A00%3A00%7C-56%2C2018-06-01+00%3A00%3A00%7C-56%2C2018-08-01+00%3A00%3A00%7C-56%2C2018-09-01+00%3A00%3A00%7C-56%2C2018-11-01+00%3A00%3A00%7C-56%2C2018-12-01+00%3A00%3A00%7C-56%2C2019-02-01+00%3A00%3A00%7C-56%2C2019-03-01+00%3A00%3A00%7C-56%2C2019-06-01+00%3A00%3A00%7C-56%2C2019-08-01+00%3A00%3A00%7C-56%2C2019-09-01+00%3A00%3A00%7C-56%2C2019-12-01+00%3A00%3A00%7C-56%2C2020-03-01+00%3A00%3A00%7C-56%2C2020-06-01+00%3A00%3A00%7C-56%2C2020-09-01+00%3A00%3A00%7C-56%2C2020-12-01+00%3A00%3A00%7C-56%2C2021-03-01+00%3A00%3A00%7C-56&amp;filter_3_0=121026%2C120654&amp;rp_submit=t https://showdata.gks.ru/report/279997/?&amp;filter_1_0=2010-01-01+00%3A00%3A00%7C-55%2C2010-04-01+00%3A00%3A00%7C-55%2C2010-07-01+00%3A00%3A00%7C-55%2C2010-10-01+00%3A00%3A00%7C-55%2C2011-01-01+00%3A00%3A00%7C-55%2C2011-04-01+00%3A00%3A00%7C-55%2C2011-07-01+00%3A00%3A00%7C-55%2C2011-10-01+00%3A00%3A00%7C-55%2C2012-01-01+00%3A00%3A00%7C-55%2C2012-04-01+00%3A00%3A00%7C-55%2C2012-07-01+00%3A00%3A00%7C-55%2C2012-10-01+00%3A00%3A00%7C-55%2C2013-01-01+00%3A00%3A00%7C-55%2C2013-04-01+00%3A00%3A00%7C-55%2C2013-07-01+00%3A00%3A00%7C-55%2C2013-10-01+00%3A00%3A00%7C-55%2C2014-01-01+00%3A00%3A00%7C-55%2C2014-04-01+00%3A00%3A00%7C-55%2C2014-07-01+00%3A00%3A00%7C-55%2C2014-10-01+00%3A00%3A00%7C-55%2C2015-01-01+00%3A00%3A00%7C-55%2C2015-04-01+00%3A00%3A00%7C-55%2C2015-07-01+00%3A00%3A00%7C-55%2C2015-10-01+00%3A00%3A00%7C-55%2C2016-01-01+00%3A00%3A00%7C-55%2C2016-04-01+00%3A00%3A00%7C-55%2C2016-07-01+00%3A00%3A00%7C-55%2C2016-10-01+00%3A00%3A00%7C-55%2C2017-01-01+00%3A00%3A00%7C-55%2C2017-04-01+00%3A00%3A00%7C-55%2C2017-07-01+00%3A00%3A00%7C-55%2C2017-10-01+00%3A00%3A00%7C-55%2C2018-01-01+00%3A00%3A00%7C-55%2C2018-04-01+00%3A00%3A00%7C-55%2C2018-07-01+00%3A00%3A00%7C-55%2C2018-10-01+00%3A00%3A00%7C-55%2C2019-01-01+00%3A00%3A00%7C-55%2C2019-04-01+00%3A00%3A00%7C-55%2C2019-07-01+00%3A00%3A00%7C-55%2C2019-10-01+00%3A00%3A00%7C-55%2C2020-01-01+00%3A00%3A00%7C-55%2C2020-04-01+00%3A00%3A00%7C-55%2C2020-07-01+00%3A00%3A00%7C-55%2C2020-10-01+00%3A00%3A00%7C-55%2C2021-01-01+00%3A00%3A00%7C-55%2C2021-04-01+00%3A00%3A00%7C-55&amp;filter_2_0=13035&amp;rp_submit=t </t>
  </si>
  <si>
    <t>GE</t>
  </si>
  <si>
    <t>Government Effectiveness</t>
  </si>
  <si>
    <t>Estimate</t>
  </si>
  <si>
    <t>https://databank.worldbank.org/source/worldwide-governance-indicators</t>
  </si>
  <si>
    <t>CC</t>
  </si>
  <si>
    <t>Control of Corruption</t>
  </si>
  <si>
    <t>PV</t>
  </si>
  <si>
    <t>Political Stability and Absence of Violence/Terrorism</t>
  </si>
  <si>
    <t>RQ</t>
  </si>
  <si>
    <t>Regulatory Quality</t>
  </si>
  <si>
    <t>RL</t>
  </si>
  <si>
    <t>Rule of Law</t>
  </si>
  <si>
    <t>VA</t>
  </si>
  <si>
    <t>Voice and Accountability</t>
  </si>
  <si>
    <t>ALLCARDS</t>
  </si>
  <si>
    <t>Всего банковских карт</t>
  </si>
  <si>
    <t>тыс. ед.</t>
  </si>
  <si>
    <t>https://www.cbr.ru/statistics/nps/psrf/</t>
  </si>
  <si>
    <t>PAYCARDS</t>
  </si>
  <si>
    <t>Расчетные карты</t>
  </si>
  <si>
    <t>TERMIN1</t>
  </si>
  <si>
    <t>Количество электронных терминалов, установленных в организациях торговли (услуг)</t>
  </si>
  <si>
    <t>ед.</t>
  </si>
  <si>
    <t>TERMIN2</t>
  </si>
  <si>
    <t xml:space="preserve">Количество терминалов безналичной оплаты </t>
  </si>
  <si>
    <t>Количество банкоматов</t>
  </si>
  <si>
    <t>PPD1</t>
  </si>
  <si>
    <t>Средневзвешенные процентные ставки по депозитам физ лиц на срок от 31 до 90 дней</t>
  </si>
  <si>
    <t>https://www.cbr.ru/statistics/bank_sector/int_rat/</t>
  </si>
  <si>
    <t>Средние за прошлый месяц (в 01.02 - данные за январь)</t>
  </si>
  <si>
    <t>PPD2</t>
  </si>
  <si>
    <t>Средневзвешенные процентные ставки по депозитам физ лиц на срок от 91 до 180 дней</t>
  </si>
  <si>
    <t>CPD1</t>
  </si>
  <si>
    <t>Средневзвешенные процентные ставки по депозитам юр лиц на срок от 31 до 90 дней</t>
  </si>
  <si>
    <t>CPD2</t>
  </si>
  <si>
    <t>Средневзвешенные процентные ставки по депозитам юр лиц на срок от 91 до 180 дней</t>
  </si>
  <si>
    <t>DR</t>
  </si>
  <si>
    <t>Депозитная ставка — средневзвешенная ставка по рублевым депозитам физических лиц в кредитных организациях (включая Сбербанк России) сроком до 1 года (включая депозиты до востребования)</t>
  </si>
  <si>
    <t>INFL</t>
  </si>
  <si>
    <t>https://www.statbureau.org/ru/russia/inflation-tables</t>
  </si>
  <si>
    <t>Если в 01.01 - значит за январь инфляция</t>
  </si>
  <si>
    <t>Инфляция по месяцам в годовом выражении</t>
  </si>
  <si>
    <t>DCPS</t>
  </si>
  <si>
    <t>Domestic credit to private sector in GDP</t>
  </si>
  <si>
    <t>https://data.worldbank.org/indicator/FS.AST.PRVT.GD.ZS?locations=RU</t>
  </si>
  <si>
    <t>AGRO</t>
  </si>
  <si>
    <t>Доля занятого населения в "Сельское, лесное хозяйство, охота, рыболовство и рыбоводство"</t>
  </si>
  <si>
    <t>https://rosstat.gov.ru/labour_force</t>
  </si>
  <si>
    <t>Объем государственного внутреннего долга</t>
  </si>
  <si>
    <t>https://minfin.gov.ru/ru/perfomance/public_debt/internal/structure/total/?id_38=20965-obem_gosudarstvennogo_vnutrennego_dolga_rossiiskoi_federatsii</t>
  </si>
  <si>
    <t>NPLA</t>
  </si>
  <si>
    <t>Просроченная задолженность  в рублях</t>
  </si>
  <si>
    <t>https://www.cbr.ru/statistics/bank_sector/review/</t>
  </si>
  <si>
    <t>NPLP</t>
  </si>
  <si>
    <t xml:space="preserve">Просроченная задолженность от общей суммы кредитов и прочих размещенных средств в рублях </t>
  </si>
  <si>
    <t>GREV</t>
  </si>
  <si>
    <t>Доходы федерального бюджета</t>
  </si>
  <si>
    <t>GEXP</t>
  </si>
  <si>
    <t>Расходы федерального бюджета</t>
  </si>
  <si>
    <t>Примечание</t>
  </si>
  <si>
    <t>Отмечены данные за год</t>
  </si>
  <si>
    <t>Date</t>
  </si>
  <si>
    <t>INFLY</t>
  </si>
  <si>
    <t>ATM</t>
  </si>
  <si>
    <t>taxProfit</t>
  </si>
  <si>
    <t>Tax</t>
  </si>
  <si>
    <t>Налог на прибыль и доходы</t>
  </si>
  <si>
    <t>https://www.nalog.gov.ru/rn77/related_activities/statistics_and_analytics/forms/</t>
  </si>
  <si>
    <t>руб</t>
  </si>
  <si>
    <t>Собрано поступлений в консолидированные бюджеты субъектов за квартал</t>
  </si>
  <si>
    <t>energyTotal</t>
  </si>
  <si>
    <t>energyPopul</t>
  </si>
  <si>
    <t>Общее потребление электроэнергии</t>
  </si>
  <si>
    <t>Потребление электроэнергии населением</t>
  </si>
  <si>
    <t>https://rosstat.gov.ru/search?q=%D0%BF%D0%BE%D1%82%D1%80%D0%B5%D0%B1%D0%BB%D0%B5%D0%BD%D0%B8%D0%B5+%D1%8D%D0%BB%D0%B5%D0%BA%D1%82%D1%80%D0%BE%D1%8D%D0%BD%D0%B5%D1%80%D0%B3</t>
  </si>
  <si>
    <t>млн. киловатт-часов</t>
  </si>
  <si>
    <t>https://rosstat.gov.ru/enterprise_industrial</t>
  </si>
  <si>
    <t>energyPrice</t>
  </si>
  <si>
    <t>Если в 01.02 - данные за январь</t>
  </si>
  <si>
    <t>https://rosstat.gov.ru/storage/mediabank/fs3HeaCL/tab-cena_tov.htm</t>
  </si>
  <si>
    <t>Средняя цена за тыс. кВт-ч электроэнергии для промышленных организаций</t>
  </si>
  <si>
    <t>Данные за прошлый месяц (в 01.02 - данные за январь)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</si>
  <si>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</si>
  <si>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</si>
  <si>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</si>
  <si>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</si>
  <si>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</si>
  <si>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</si>
  <si>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</si>
  <si>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</si>
  <si>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</si>
  <si>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</si>
  <si>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</si>
  <si>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</si>
  <si>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</si>
  <si>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</si>
  <si>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</si>
  <si>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</si>
  <si>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</si>
  <si>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</si>
  <si>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</si>
  <si>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</si>
  <si>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</si>
  <si>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</si>
  <si>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</si>
  <si>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</si>
  <si>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</si>
  <si>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</si>
  <si>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</si>
  <si>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</si>
  <si>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</si>
  <si>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</si>
  <si>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</si>
  <si>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</si>
  <si>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</si>
  <si>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</si>
  <si>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</si>
  <si>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</si>
  <si>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</si>
  <si>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</si>
  <si>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</si>
  <si>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</si>
  <si>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</si>
  <si>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</si>
  <si>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</si>
  <si>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</si>
  <si>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</si>
  <si>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</si>
  <si>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</si>
  <si>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</si>
  <si>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</si>
  <si>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</si>
  <si>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</si>
  <si>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</si>
  <si>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</si>
  <si>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</si>
  <si>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</si>
  <si>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</si>
  <si>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</si>
  <si>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</si>
  <si>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</si>
  <si>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</si>
  <si>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</si>
  <si>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</si>
  <si>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</si>
  <si>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</si>
  <si>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</si>
  <si>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</si>
  <si>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</si>
  <si>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</si>
  <si>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</si>
  <si>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</si>
  <si>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</si>
  <si>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</si>
  <si>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2018-1</t>
  </si>
  <si>
    <t>2018-2</t>
  </si>
  <si>
    <t>2018-3</t>
  </si>
  <si>
    <t>2018-4</t>
  </si>
  <si>
    <t>2019-1</t>
  </si>
  <si>
    <t>2019-2</t>
  </si>
  <si>
    <t>2019-3</t>
  </si>
  <si>
    <t>2019-4</t>
  </si>
  <si>
    <t>2020-1</t>
  </si>
  <si>
    <t>2020-2</t>
  </si>
  <si>
    <t>2020-3</t>
  </si>
  <si>
    <t>2020-4</t>
  </si>
  <si>
    <t>2021-1</t>
  </si>
  <si>
    <t>2021-2</t>
  </si>
  <si>
    <t>2021-3</t>
  </si>
  <si>
    <t>SID</t>
  </si>
  <si>
    <t>Инфляция по месяцам /накопленная за квартал</t>
  </si>
  <si>
    <t>Political Rights Rating</t>
  </si>
  <si>
    <t>PRR</t>
  </si>
  <si>
    <t>Civil Liberties Rating</t>
  </si>
  <si>
    <t>CLR</t>
  </si>
  <si>
    <t>https://www.heritage.org/index/explore?view=by-region-country-year&amp;u=637652382956565298</t>
  </si>
  <si>
    <t>Government Integrity</t>
  </si>
  <si>
    <t>GI</t>
  </si>
  <si>
    <t xml:space="preserve"> и юр. Лиц и физ. Лиц</t>
  </si>
  <si>
    <t>https://freedomhouse.org/report/freedom-world</t>
  </si>
  <si>
    <t xml:space="preserve">https://freedomhouse.org/report/freedom-world </t>
  </si>
  <si>
    <t>Inc</t>
  </si>
  <si>
    <t>Среднемесячная номинальная начисленная заработная плата работников по полному кругу организаций в целом по экономике Российской Федерации в 1991-2021гг.</t>
  </si>
  <si>
    <t>рублей</t>
  </si>
  <si>
    <t>Средняя за квартал</t>
  </si>
  <si>
    <t>https://rosstat.gov.ru/labor_market_employment_salaries</t>
  </si>
  <si>
    <t>RealInc</t>
  </si>
  <si>
    <t>Inc, разделенный на накопленную инфляцию</t>
  </si>
  <si>
    <t>M1</t>
  </si>
  <si>
    <t>Monetary aggregate M1</t>
  </si>
  <si>
    <t>SED</t>
  </si>
  <si>
    <t>Внешний государственный долг</t>
  </si>
  <si>
    <t>экв. млн. долл. США</t>
  </si>
  <si>
    <t>https://minfin.gov.ru/ru/statistics/fedbud/gov_debt/</t>
  </si>
  <si>
    <t>SEDR</t>
  </si>
  <si>
    <t>Курс 61,78</t>
  </si>
  <si>
    <t>indexInstitute</t>
  </si>
  <si>
    <t>indexBureau</t>
  </si>
  <si>
    <t>indexPayment</t>
  </si>
  <si>
    <t>indexDemocracy</t>
  </si>
  <si>
    <t>bvQ1</t>
  </si>
  <si>
    <t>bvQ2</t>
  </si>
  <si>
    <t>bvQ3</t>
  </si>
  <si>
    <t>bvCrisis</t>
  </si>
  <si>
    <t>NPLa</t>
  </si>
  <si>
    <t>NPLp</t>
  </si>
  <si>
    <t>CM</t>
  </si>
  <si>
    <t>vTax</t>
  </si>
  <si>
    <t>2009 Q1</t>
  </si>
  <si>
    <t>58</t>
  </si>
  <si>
    <t>3777.956</t>
  </si>
  <si>
    <t>14.7</t>
  </si>
  <si>
    <t>7.8</t>
  </si>
  <si>
    <t>42.4807601917564</t>
  </si>
  <si>
    <t>8.45</t>
  </si>
  <si>
    <t>811.6648511875</t>
  </si>
  <si>
    <t>1011340.25</t>
  </si>
  <si>
    <t>118131.425</t>
  </si>
  <si>
    <t>1350.75</t>
  </si>
  <si>
    <t>-1.93257546746692</t>
  </si>
  <si>
    <t>-0.201978438296312</t>
  </si>
  <si>
    <t>-2.56627374930364</t>
  </si>
  <si>
    <t>-1.5736919771404</t>
  </si>
  <si>
    <t>9.1</t>
  </si>
  <si>
    <t>5.42227927550001</t>
  </si>
  <si>
    <t>16543.9412995629</t>
  </si>
  <si>
    <t>6583.221</t>
  </si>
  <si>
    <t>11581.6</t>
  </si>
  <si>
    <t>3278.3</t>
  </si>
  <si>
    <t>32.6203287974028</t>
  </si>
  <si>
    <t>1225.19101893659</t>
  </si>
  <si>
    <t>2009 Q2</t>
  </si>
  <si>
    <t>54.5</t>
  </si>
  <si>
    <t>3258.771</t>
  </si>
  <si>
    <t>15.9</t>
  </si>
  <si>
    <t>8.7</t>
  </si>
  <si>
    <t>43.407476560318</t>
  </si>
  <si>
    <t>8.4</t>
  </si>
  <si>
    <t>768.949821625</t>
  </si>
  <si>
    <t>999934.3</t>
  </si>
  <si>
    <t>119128.85</t>
  </si>
  <si>
    <t>1417.5</t>
  </si>
  <si>
    <t>-1.94478584746679</t>
  </si>
  <si>
    <t>-0.165716090705812</t>
  </si>
  <si>
    <t>-2.55883429523592</t>
  </si>
  <si>
    <t>-1.52494556020511</t>
  </si>
  <si>
    <t>8.53333333333333</t>
  </si>
  <si>
    <t>1.87151659799998</t>
  </si>
  <si>
    <t>17150.6614665164</t>
  </si>
  <si>
    <t>7202.134</t>
  </si>
  <si>
    <t>12650.5</t>
  </si>
  <si>
    <t>3522.5</t>
  </si>
  <si>
    <t>25.760017390617</t>
  </si>
  <si>
    <t>1469.92778249804</t>
  </si>
  <si>
    <t>2009 Q3</t>
  </si>
  <si>
    <t>49.2</t>
  </si>
  <si>
    <t>3507.605</t>
  </si>
  <si>
    <t>17.7</t>
  </si>
  <si>
    <t>9</t>
  </si>
  <si>
    <t>44.3341929288796</t>
  </si>
  <si>
    <t>8.35</t>
  </si>
  <si>
    <t>726.2347920625</t>
  </si>
  <si>
    <t>988528.35</t>
  </si>
  <si>
    <t>120126.275</t>
  </si>
  <si>
    <t>1484.25</t>
  </si>
  <si>
    <t>-1.95699622746667</t>
  </si>
  <si>
    <t>-0.129453743115311</t>
  </si>
  <si>
    <t>-2.48358252763837</t>
  </si>
  <si>
    <t>-1.47619914326983</t>
  </si>
  <si>
    <t>7.83333333333333</t>
  </si>
  <si>
    <t>0.599810999999995</t>
  </si>
  <si>
    <t>17283.5025913792</t>
  </si>
  <si>
    <t>7305.271</t>
  </si>
  <si>
    <t>13101.9</t>
  </si>
  <si>
    <t>3485.6</t>
  </si>
  <si>
    <t>26.7717277646754</t>
  </si>
  <si>
    <t>1842.80611020994</t>
  </si>
  <si>
    <t>2009 Q4</t>
  </si>
  <si>
    <t>50.1</t>
  </si>
  <si>
    <t>3470.534</t>
  </si>
  <si>
    <t>18.1</t>
  </si>
  <si>
    <t>45.2609092974413</t>
  </si>
  <si>
    <t>8.3</t>
  </si>
  <si>
    <t>683.5197625</t>
  </si>
  <si>
    <t>977122.4</t>
  </si>
  <si>
    <t>121123.7</t>
  </si>
  <si>
    <t>1551</t>
  </si>
  <si>
    <t>-1.96920660746655</t>
  </si>
  <si>
    <t>-0.0931913955248107</t>
  </si>
  <si>
    <t>-2.39220123622516</t>
  </si>
  <si>
    <t>-1.42745272633454</t>
  </si>
  <si>
    <t>8.03333333333333</t>
  </si>
  <si>
    <t>0.70118899999998</t>
  </si>
  <si>
    <t>18998.6849105667</t>
  </si>
  <si>
    <t>8325.687</t>
  </si>
  <si>
    <t>15267.6</t>
  </si>
  <si>
    <t>4038.1</t>
  </si>
  <si>
    <t>22.7313657680317</t>
  </si>
  <si>
    <t>1957.77256595823</t>
  </si>
  <si>
    <t>2010 Q1</t>
  </si>
  <si>
    <t>52.9</t>
  </si>
  <si>
    <t>4023.385</t>
  </si>
  <si>
    <t>17.6</t>
  </si>
  <si>
    <t>7.4</t>
  </si>
  <si>
    <t>44.6556932853822</t>
  </si>
  <si>
    <t>8.15</t>
  </si>
  <si>
    <t>719.45246925</t>
  </si>
  <si>
    <t>987999.925</t>
  </si>
  <si>
    <t>122616.4</t>
  </si>
  <si>
    <t>1548</t>
  </si>
  <si>
    <t>-1.95972392296204</t>
  </si>
  <si>
    <t>-0.100963133866412</t>
  </si>
  <si>
    <t>-2.31759946210468</t>
  </si>
  <si>
    <t>-1.44887162972335</t>
  </si>
  <si>
    <t>8.8</t>
  </si>
  <si>
    <t>3.15994285519998</t>
  </si>
  <si>
    <t>17360.9058045615</t>
  </si>
  <si>
    <t>8338.216</t>
  </si>
  <si>
    <t>15639.4</t>
  </si>
  <si>
    <t>3986.1</t>
  </si>
  <si>
    <t>25.7259549599089</t>
  </si>
  <si>
    <t>1759.25345354114</t>
  </si>
  <si>
    <t>2010 Q2</t>
  </si>
  <si>
    <t>51.3</t>
  </si>
  <si>
    <t>3969.341</t>
  </si>
  <si>
    <t>18.3</t>
  </si>
  <si>
    <t>6.2</t>
  </si>
  <si>
    <t>44.0504772733232</t>
  </si>
  <si>
    <t>8</t>
  </si>
  <si>
    <t>755.385176</t>
  </si>
  <si>
    <t>998877.45</t>
  </si>
  <si>
    <t>124109.1</t>
  </si>
  <si>
    <t>1545</t>
  </si>
  <si>
    <t>-1.95024123845754</t>
  </si>
  <si>
    <t>-0.108734872208013</t>
  </si>
  <si>
    <t>-1.87962767101752</t>
  </si>
  <si>
    <t>-1.47029053311216</t>
  </si>
  <si>
    <t>7.43333333333333</t>
  </si>
  <si>
    <t>1.18453665499998</t>
  </si>
  <si>
    <t>18323.5253564636</t>
  </si>
  <si>
    <t>9049.099</t>
  </si>
  <si>
    <t>16900.9</t>
  </si>
  <si>
    <t>4367.7</t>
  </si>
  <si>
    <t>23.4859741197214</t>
  </si>
  <si>
    <t>2008.79745271229</t>
  </si>
  <si>
    <t>2010 Q3</t>
  </si>
  <si>
    <t>48</t>
  </si>
  <si>
    <t>4351.504</t>
  </si>
  <si>
    <t>5.4</t>
  </si>
  <si>
    <t>43.4452612612642</t>
  </si>
  <si>
    <t>7.85</t>
  </si>
  <si>
    <t>791.31788275</t>
  </si>
  <si>
    <t>1009754.975</t>
  </si>
  <si>
    <t>125601.8</t>
  </si>
  <si>
    <t>1542</t>
  </si>
  <si>
    <t>-1.94075855395303</t>
  </si>
  <si>
    <t>-0.116506610549615</t>
  </si>
  <si>
    <t>-1.64319860435059</t>
  </si>
  <si>
    <t>-1.49170943650096</t>
  </si>
  <si>
    <t>6.8</t>
  </si>
  <si>
    <t>1.759640632</t>
  </si>
  <si>
    <t>18198.7761088162</t>
  </si>
  <si>
    <t>9447.134</t>
  </si>
  <si>
    <t>17690.2</t>
  </si>
  <si>
    <t>4524.5</t>
  </si>
  <si>
    <t>24.5983878079389</t>
  </si>
  <si>
    <t>2127.21765674531</t>
  </si>
  <si>
    <t>2010 Q4</t>
  </si>
  <si>
    <t>47.4</t>
  </si>
  <si>
    <t>4509.157</t>
  </si>
  <si>
    <t>5</t>
  </si>
  <si>
    <t>42.8400452492052</t>
  </si>
  <si>
    <t>7.7</t>
  </si>
  <si>
    <t>827.2505895</t>
  </si>
  <si>
    <t>1020632.5</t>
  </si>
  <si>
    <t>127094.5</t>
  </si>
  <si>
    <t>1539</t>
  </si>
  <si>
    <t>-1.93127586944852</t>
  </si>
  <si>
    <t>-0.124278348891217</t>
  </si>
  <si>
    <t>-1.55274648668798</t>
  </si>
  <si>
    <t>-1.51312833988977</t>
  </si>
  <si>
    <t>6.9</t>
  </si>
  <si>
    <t>2.40824173999998</t>
  </si>
  <si>
    <t>19849.467196814</t>
  </si>
  <si>
    <t>10859.9</t>
  </si>
  <si>
    <t>20011.9</t>
  </si>
  <si>
    <t>5062.7</t>
  </si>
  <si>
    <t>22.5323782349502</t>
  </si>
  <si>
    <t>2345.12321692422</t>
  </si>
  <si>
    <t>2011 Q1</t>
  </si>
  <si>
    <t>46.4</t>
  </si>
  <si>
    <t>5049.876</t>
  </si>
  <si>
    <t>13.9</t>
  </si>
  <si>
    <t>4.4</t>
  </si>
  <si>
    <t>42.5546854323958</t>
  </si>
  <si>
    <t>865.599391</t>
  </si>
  <si>
    <t>1025754.9</t>
  </si>
  <si>
    <t>128043.2</t>
  </si>
  <si>
    <t>1632.7775</t>
  </si>
  <si>
    <t>-1.93145378472927</t>
  </si>
  <si>
    <t>-0.109376268368314</t>
  </si>
  <si>
    <t>-1.48290774556789</t>
  </si>
  <si>
    <t>-1.52861347209269</t>
  </si>
  <si>
    <t>7.5</t>
  </si>
  <si>
    <t>3.80813061320002</t>
  </si>
  <si>
    <t>17381.8187534219</t>
  </si>
  <si>
    <t>10489.4</t>
  </si>
  <si>
    <t>19788.7</t>
  </si>
  <si>
    <t>4918.2</t>
  </si>
  <si>
    <t>25.5189881093756</t>
  </si>
  <si>
    <t>1810.44713592445</t>
  </si>
  <si>
    <t>2011 Q2</t>
  </si>
  <si>
    <t>44.7</t>
  </si>
  <si>
    <t>4903.415</t>
  </si>
  <si>
    <t>15.3</t>
  </si>
  <si>
    <t>4.1</t>
  </si>
  <si>
    <t>42.2693256155864</t>
  </si>
  <si>
    <t>903.9481925</t>
  </si>
  <si>
    <t>1030877.3</t>
  </si>
  <si>
    <t>128991.9</t>
  </si>
  <si>
    <t>1726.555</t>
  </si>
  <si>
    <t>-1.93163170001002</t>
  </si>
  <si>
    <t>-0.0944741878454115</t>
  </si>
  <si>
    <t>-1.3383879219888</t>
  </si>
  <si>
    <t>-1.54409860429561</t>
  </si>
  <si>
    <t>6.56666666666667</t>
  </si>
  <si>
    <t>1.14416174719998</t>
  </si>
  <si>
    <t>18633.7896327496</t>
  </si>
  <si>
    <t>10961.4</t>
  </si>
  <si>
    <t>20721.9</t>
  </si>
  <si>
    <t>5192.2</t>
  </si>
  <si>
    <t>23.6629604428165</t>
  </si>
  <si>
    <t>2208.52781278958</t>
  </si>
  <si>
    <t>2011 Q3</t>
  </si>
  <si>
    <t>42.4</t>
  </si>
  <si>
    <t>5178.107</t>
  </si>
  <si>
    <t>14.5</t>
  </si>
  <si>
    <t>4</t>
  </si>
  <si>
    <t>41.983965798777</t>
  </si>
  <si>
    <t>942.296994</t>
  </si>
  <si>
    <t>1035999.7</t>
  </si>
  <si>
    <t>129940.6</t>
  </si>
  <si>
    <t>1820.3325</t>
  </si>
  <si>
    <t>-1.93180961529078</t>
  </si>
  <si>
    <t>-0.0795721073225089</t>
  </si>
  <si>
    <t>-1.19509694727006</t>
  </si>
  <si>
    <t>-1.55958373649853</t>
  </si>
  <si>
    <t>-0.289876009599987</t>
  </si>
  <si>
    <t>18847.7704981779</t>
  </si>
  <si>
    <t>11359.1</t>
  </si>
  <si>
    <t>21480.4</t>
  </si>
  <si>
    <t>5420.4</t>
  </si>
  <si>
    <t>24.106194484274</t>
  </si>
  <si>
    <t>2283.10961715051</t>
  </si>
  <si>
    <t>2011 Q4</t>
  </si>
  <si>
    <t>42.6</t>
  </si>
  <si>
    <t>5406.157</t>
  </si>
  <si>
    <t>5.2</t>
  </si>
  <si>
    <t>41.6986059819676</t>
  </si>
  <si>
    <t>980.6457955</t>
  </si>
  <si>
    <t>1041122.1</t>
  </si>
  <si>
    <t>130889.3</t>
  </si>
  <si>
    <t>1914.11</t>
  </si>
  <si>
    <t>-1.93198753057153</t>
  </si>
  <si>
    <t>-0.0646700267996063</t>
  </si>
  <si>
    <t>-0.96604420791461</t>
  </si>
  <si>
    <t>-1.57506886870144</t>
  </si>
  <si>
    <t>6.26666666666667</t>
  </si>
  <si>
    <t>1.34598487039999</t>
  </si>
  <si>
    <t>21427.0484606341</t>
  </si>
  <si>
    <t>12756.9</t>
  </si>
  <si>
    <t>24204.8</t>
  </si>
  <si>
    <t>5938.6</t>
  </si>
  <si>
    <t>22.3350616406663</t>
  </si>
  <si>
    <t>2451.77533691787</t>
  </si>
  <si>
    <t>2012 Q1</t>
  </si>
  <si>
    <t>46.1</t>
  </si>
  <si>
    <t>5921.011</t>
  </si>
  <si>
    <t>5.5</t>
  </si>
  <si>
    <t>42.2524445471775</t>
  </si>
  <si>
    <t>7.6</t>
  </si>
  <si>
    <t>1000.479909125</t>
  </si>
  <si>
    <t>1046671.45</t>
  </si>
  <si>
    <t>132448.625</t>
  </si>
  <si>
    <t>1918.955</t>
  </si>
  <si>
    <t>-1.92528384675657</t>
  </si>
  <si>
    <t>-0.0796895197457464</t>
  </si>
  <si>
    <t>-0.819250696752074</t>
  </si>
  <si>
    <t>-1.35657347315778</t>
  </si>
  <si>
    <t>4.73333333333333</t>
  </si>
  <si>
    <t>1.45690672999998</t>
  </si>
  <si>
    <t>19158.5280606306</t>
  </si>
  <si>
    <t>12210</t>
  </si>
  <si>
    <t>23747.8</t>
  </si>
  <si>
    <t>5704.3</t>
  </si>
  <si>
    <t>24.9328822038252</t>
  </si>
  <si>
    <t>2201.50257761381</t>
  </si>
  <si>
    <t>2012 Q2</t>
  </si>
  <si>
    <t>45.3</t>
  </si>
  <si>
    <t>5691.008</t>
  </si>
  <si>
    <t>15.7</t>
  </si>
  <si>
    <t>42.8062831123874</t>
  </si>
  <si>
    <t>1020.31402275</t>
  </si>
  <si>
    <t>1052220.8</t>
  </si>
  <si>
    <t>134007.95</t>
  </si>
  <si>
    <t>1923.8</t>
  </si>
  <si>
    <t>-1.9185801629416</t>
  </si>
  <si>
    <t>-0.0947090126918864</t>
  </si>
  <si>
    <t>-0.584583183907107</t>
  </si>
  <si>
    <t>-1.13807807761412</t>
  </si>
  <si>
    <t>4.06666666666667</t>
  </si>
  <si>
    <t>1.7290133468</t>
  </si>
  <si>
    <t>20484.1692591432</t>
  </si>
  <si>
    <t>12567</t>
  </si>
  <si>
    <t>24461</t>
  </si>
  <si>
    <t>6003.9</t>
  </si>
  <si>
    <t>23.2656391807367</t>
  </si>
  <si>
    <t>2580.45130430752</t>
  </si>
  <si>
    <t>2012 Q3</t>
  </si>
  <si>
    <t>43</t>
  </si>
  <si>
    <t>5989.26</t>
  </si>
  <si>
    <t>13.7</t>
  </si>
  <si>
    <t>5.3</t>
  </si>
  <si>
    <t>43.3601216775973</t>
  </si>
  <si>
    <t>1040.148136375</t>
  </si>
  <si>
    <t>1057770.15</t>
  </si>
  <si>
    <t>135567.275</t>
  </si>
  <si>
    <t>1928.645</t>
  </si>
  <si>
    <t>-1.91187647912664</t>
  </si>
  <si>
    <t>-0.109728505638026</t>
  </si>
  <si>
    <t>-0.434278837235903</t>
  </si>
  <si>
    <t>-0.919582682070463</t>
  </si>
  <si>
    <t>3.86666666666667</t>
  </si>
  <si>
    <t>1.888551765</t>
  </si>
  <si>
    <t>19786.4126392955</t>
  </si>
  <si>
    <t>12331.6</t>
  </si>
  <si>
    <t>24437.8</t>
  </si>
  <si>
    <t>5969.2</t>
  </si>
  <si>
    <t>24.5081799507321</t>
  </si>
  <si>
    <t>2427.06294714806</t>
  </si>
  <si>
    <t>2012 Q4</t>
  </si>
  <si>
    <t>43.3</t>
  </si>
  <si>
    <t>5956.183</t>
  </si>
  <si>
    <t>14</t>
  </si>
  <si>
    <t>6</t>
  </si>
  <si>
    <t>43.9139602428073</t>
  </si>
  <si>
    <t>7.3</t>
  </si>
  <si>
    <t>1059.98225</t>
  </si>
  <si>
    <t>1063319.5</t>
  </si>
  <si>
    <t>137126.6</t>
  </si>
  <si>
    <t>1933.49</t>
  </si>
  <si>
    <t>-1.90517279531168</t>
  </si>
  <si>
    <t>-0.124747998584166</t>
  </si>
  <si>
    <t>-0.20870945666956</t>
  </si>
  <si>
    <t>-0.701087286526802</t>
  </si>
  <si>
    <t>1.34589244560002</t>
  </si>
  <si>
    <t>22591.8923146808</t>
  </si>
  <si>
    <t>13694</t>
  </si>
  <si>
    <t>27164.6</t>
  </si>
  <si>
    <t>6430.1</t>
  </si>
  <si>
    <t>21.9262680105726</t>
  </si>
  <si>
    <t>2627.6445617909</t>
  </si>
  <si>
    <t>2013 Q1</t>
  </si>
  <si>
    <t>47.8</t>
  </si>
  <si>
    <t>6416.946</t>
  </si>
  <si>
    <t>14.3</t>
  </si>
  <si>
    <t>6.13333333333335</t>
  </si>
  <si>
    <t>44.9416576955499</t>
  </si>
  <si>
    <t>7.225</t>
  </si>
  <si>
    <t>981.207139</t>
  </si>
  <si>
    <t>1061195.275</t>
  </si>
  <si>
    <t>138087.725</t>
  </si>
  <si>
    <t>1987.2875</t>
  </si>
  <si>
    <t>-1.89015506908733</t>
  </si>
  <si>
    <t>-0.122273277637643</t>
  </si>
  <si>
    <t>-0.0605716306374401</t>
  </si>
  <si>
    <t>-0.480611827164435</t>
  </si>
  <si>
    <t>5.83333333333333</t>
  </si>
  <si>
    <t>1.88065246880003</t>
  </si>
  <si>
    <t>20052.2113117359</t>
  </si>
  <si>
    <t>13393.4</t>
  </si>
  <si>
    <t>27198.6</t>
  </si>
  <si>
    <t>6181.4</t>
  </si>
  <si>
    <t>23.5929275771547</t>
  </si>
  <si>
    <t>2340.91041420041</t>
  </si>
  <si>
    <t>2013 Q2</t>
  </si>
  <si>
    <t>47.7</t>
  </si>
  <si>
    <t>6166.627</t>
  </si>
  <si>
    <t>5.80000000000001</t>
  </si>
  <si>
    <t>45.9693551482925</t>
  </si>
  <si>
    <t>7.15</t>
  </si>
  <si>
    <t>972.213749</t>
  </si>
  <si>
    <t>1059071.05</t>
  </si>
  <si>
    <t>139048.85</t>
  </si>
  <si>
    <t>2041.085</t>
  </si>
  <si>
    <t>-1.87513734286297</t>
  </si>
  <si>
    <t>-0.119798556691119</t>
  </si>
  <si>
    <t>0.0838844350956542</t>
  </si>
  <si>
    <t>-0.26013636780207</t>
  </si>
  <si>
    <t>1.59829413720001</t>
  </si>
  <si>
    <t>21834.6794415247</t>
  </si>
  <si>
    <t>13983.7</t>
  </si>
  <si>
    <t>28212.3</t>
  </si>
  <si>
    <t>6470.3</t>
  </si>
  <si>
    <t>21.8579378498031</t>
  </si>
  <si>
    <t>2573.65862184829</t>
  </si>
  <si>
    <t>2013 Q3</t>
  </si>
  <si>
    <t>45.1</t>
  </si>
  <si>
    <t>6456.461</t>
  </si>
  <si>
    <t>13.3</t>
  </si>
  <si>
    <t>5.36666666666668</t>
  </si>
  <si>
    <t>46.9970526010351</t>
  </si>
  <si>
    <t>7.075</t>
  </si>
  <si>
    <t>976.752312</t>
  </si>
  <si>
    <t>1056946.825</t>
  </si>
  <si>
    <t>140009.975</t>
  </si>
  <si>
    <t>2094.8825</t>
  </si>
  <si>
    <t>-1.86011961663862</t>
  </si>
  <si>
    <t>-0.117323835744595</t>
  </si>
  <si>
    <t>0.236389937500724</t>
  </si>
  <si>
    <t>-0.0396609084397031</t>
  </si>
  <si>
    <t>5.26666666666667</t>
  </si>
  <si>
    <t>1.17316641080001</t>
  </si>
  <si>
    <t>21105.5509568435</t>
  </si>
  <si>
    <t>13841.2</t>
  </si>
  <si>
    <t>28352.6</t>
  </si>
  <si>
    <t>6414.4</t>
  </si>
  <si>
    <t>22.7720244351488</t>
  </si>
  <si>
    <t>2527.46141832756</t>
  </si>
  <si>
    <t>2013 Q4</t>
  </si>
  <si>
    <t>45</t>
  </si>
  <si>
    <t>6391.159</t>
  </si>
  <si>
    <t>13.1</t>
  </si>
  <si>
    <t>5.06666666666666</t>
  </si>
  <si>
    <t>48.0247500537777</t>
  </si>
  <si>
    <t>7</t>
  </si>
  <si>
    <t>1287.064331</t>
  </si>
  <si>
    <t>1054822.6</t>
  </si>
  <si>
    <t>140971.1</t>
  </si>
  <si>
    <t>2148.68</t>
  </si>
  <si>
    <t>-1.84510189041427</t>
  </si>
  <si>
    <t>-0.114849114798071</t>
  </si>
  <si>
    <t>0.369803223359029</t>
  </si>
  <si>
    <t>0.180814550922664</t>
  </si>
  <si>
    <t>1.64897127920003</t>
  </si>
  <si>
    <t>23354.1813601058</t>
  </si>
  <si>
    <t>15511.9</t>
  </si>
  <si>
    <t>31155.6</t>
  </si>
  <si>
    <t>6985.6</t>
  </si>
  <si>
    <t>20.5136765140135</t>
  </si>
  <si>
    <t>2633.66947557821</t>
  </si>
  <si>
    <t>2014 Q1</t>
  </si>
  <si>
    <t>49.9</t>
  </si>
  <si>
    <t>6970.309</t>
  </si>
  <si>
    <t>14.4</t>
  </si>
  <si>
    <t>5.15333333333332</t>
  </si>
  <si>
    <t>49.7266325137611</t>
  </si>
  <si>
    <t>6.925</t>
  </si>
  <si>
    <t>1044.339127</t>
  </si>
  <si>
    <t>1057355.975</t>
  </si>
  <si>
    <t>142273.975</t>
  </si>
  <si>
    <t>2137.185</t>
  </si>
  <si>
    <t>-1.84789451787655</t>
  </si>
  <si>
    <t>-0.0419688830614931</t>
  </si>
  <si>
    <t>0.392781143651952</t>
  </si>
  <si>
    <t>0.314677203109854</t>
  </si>
  <si>
    <t>5.53333333333333</t>
  </si>
  <si>
    <t>2.32733012599997</t>
  </si>
  <si>
    <t>20619.536081221</t>
  </si>
  <si>
    <t>14743</t>
  </si>
  <si>
    <t>29519.3</t>
  </si>
  <si>
    <t>6608.2</t>
  </si>
  <si>
    <t>23.6127177812482</t>
  </si>
  <si>
    <t>2492.84068349565</t>
  </si>
  <si>
    <t>2014 Q2</t>
  </si>
  <si>
    <t>48.6</t>
  </si>
  <si>
    <t>6591.978</t>
  </si>
  <si>
    <t>15.1</t>
  </si>
  <si>
    <t>5.23333333333333</t>
  </si>
  <si>
    <t>51.4285149737445</t>
  </si>
  <si>
    <t>6.85</t>
  </si>
  <si>
    <t>1125.67106</t>
  </si>
  <si>
    <t>1059889.35</t>
  </si>
  <si>
    <t>143576.85</t>
  </si>
  <si>
    <t>2125.69</t>
  </si>
  <si>
    <t>-1.85068714533883</t>
  </si>
  <si>
    <t>0.0309113486750846</t>
  </si>
  <si>
    <t>0.411541427826577</t>
  </si>
  <si>
    <t>0.448539855297045</t>
  </si>
  <si>
    <t>5.03333333333333</t>
  </si>
  <si>
    <t>2.43931021999997</t>
  </si>
  <si>
    <t>22074.6254547381</t>
  </si>
  <si>
    <t>14940.8</t>
  </si>
  <si>
    <t>30073.1</t>
  </si>
  <si>
    <t>6763.5</t>
  </si>
  <si>
    <t>21.9198486354915</t>
  </si>
  <si>
    <t>2875.67259755873</t>
  </si>
  <si>
    <t>2014 Q3</t>
  </si>
  <si>
    <t>6750.137</t>
  </si>
  <si>
    <t>5.62666666666667</t>
  </si>
  <si>
    <t>53.1303974337279</t>
  </si>
  <si>
    <t>6.775</t>
  </si>
  <si>
    <t>1163.129086</t>
  </si>
  <si>
    <t>1062422.725</t>
  </si>
  <si>
    <t>144879.725</t>
  </si>
  <si>
    <t>2114.195</t>
  </si>
  <si>
    <t>-1.85347977280112</t>
  </si>
  <si>
    <t>0.103791580411662</t>
  </si>
  <si>
    <t>0.491288403163938</t>
  </si>
  <si>
    <t>0.582402507484235</t>
  </si>
  <si>
    <t>4.86666666666667</t>
  </si>
  <si>
    <t>1.38592864399998</t>
  </si>
  <si>
    <t>20958.4423202965</t>
  </si>
  <si>
    <t>14747</t>
  </si>
  <si>
    <t>30297.6</t>
  </si>
  <si>
    <t>6959.3</t>
  </si>
  <si>
    <t>22.2794445764681</t>
  </si>
  <si>
    <t>2732.3525555682</t>
  </si>
  <si>
    <t>2014 Q4</t>
  </si>
  <si>
    <t>45.5</t>
  </si>
  <si>
    <t>6949.236</t>
  </si>
  <si>
    <t>8.15666666666668</t>
  </si>
  <si>
    <t>54.8322798937112</t>
  </si>
  <si>
    <t>6.7</t>
  </si>
  <si>
    <t>1307.886067</t>
  </si>
  <si>
    <t>1064956.1</t>
  </si>
  <si>
    <t>146182.6</t>
  </si>
  <si>
    <t>2102.7</t>
  </si>
  <si>
    <t>-1.8562724002634</t>
  </si>
  <si>
    <t>0.17667181214824</t>
  </si>
  <si>
    <t>0.58712558902466</t>
  </si>
  <si>
    <t>0.716265159671424</t>
  </si>
  <si>
    <t>4.7857909952</t>
  </si>
  <si>
    <t>22494.2871412893</t>
  </si>
  <si>
    <t>15341.4</t>
  </si>
  <si>
    <t>31615.7</t>
  </si>
  <si>
    <t>7171.5</t>
  </si>
  <si>
    <t>21.9803325562932</t>
  </si>
  <si>
    <t>2899.08932653813</t>
  </si>
  <si>
    <t>2015 Q1</t>
  </si>
  <si>
    <t>50.2</t>
  </si>
  <si>
    <t>7159.556</t>
  </si>
  <si>
    <t>11.57</t>
  </si>
  <si>
    <t>55.1122155926236</t>
  </si>
  <si>
    <t>1110.541889</t>
  </si>
  <si>
    <t>1063666.675</t>
  </si>
  <si>
    <t>146271.525</t>
  </si>
  <si>
    <t>2124.16</t>
  </si>
  <si>
    <t>-1.88892101415439</t>
  </si>
  <si>
    <t>0.169150766566092</t>
  </si>
  <si>
    <t>0.595371603805849</t>
  </si>
  <si>
    <t>0.621077804519498</t>
  </si>
  <si>
    <t>5.73333333333333</t>
  </si>
  <si>
    <t>7.439951187</t>
  </si>
  <si>
    <t>18519.9701934983</t>
  </si>
  <si>
    <t>14749.8</t>
  </si>
  <si>
    <t>31028.8</t>
  </si>
  <si>
    <t>6540.9</t>
  </si>
  <si>
    <t>23.0739055329243</t>
  </si>
  <si>
    <t>2419.29657738239</t>
  </si>
  <si>
    <t>2015 Q2</t>
  </si>
  <si>
    <t>49.7</t>
  </si>
  <si>
    <t>6528.027</t>
  </si>
  <si>
    <t>10.9</t>
  </si>
  <si>
    <t>9.07333333333333</t>
  </si>
  <si>
    <t>55.392151291536</t>
  </si>
  <si>
    <t>1368.190668</t>
  </si>
  <si>
    <t>1062377.25</t>
  </si>
  <si>
    <t>146360.45</t>
  </si>
  <si>
    <t>2145.62</t>
  </si>
  <si>
    <t>-1.92156962804537</t>
  </si>
  <si>
    <t>0.161629720983944</t>
  </si>
  <si>
    <t>0.54102520300284</t>
  </si>
  <si>
    <t>0.525890449367572</t>
  </si>
  <si>
    <t>5.6</t>
  </si>
  <si>
    <t>1.00315205900001</t>
  </si>
  <si>
    <t>20158.2498712678</t>
  </si>
  <si>
    <t>15024.3</t>
  </si>
  <si>
    <t>31936.3</t>
  </si>
  <si>
    <t>6659.5</t>
  </si>
  <si>
    <t>20.4407742913237</t>
  </si>
  <si>
    <t>2152.8606336903</t>
  </si>
  <si>
    <t>2015 Q3</t>
  </si>
  <si>
    <t>6648.252</t>
  </si>
  <si>
    <t>11</t>
  </si>
  <si>
    <t>8.54333333333335</t>
  </si>
  <si>
    <t>55.6720869904484</t>
  </si>
  <si>
    <t>1163.754638</t>
  </si>
  <si>
    <t>1061087.825</t>
  </si>
  <si>
    <t>146449.375</t>
  </si>
  <si>
    <t>2167.08</t>
  </si>
  <si>
    <t>-1.95421824193635</t>
  </si>
  <si>
    <t>0.154108675401797</t>
  </si>
  <si>
    <t>0.639474144156755</t>
  </si>
  <si>
    <t>0.430703094215644</t>
  </si>
  <si>
    <t>1.72937096000001</t>
  </si>
  <si>
    <t>18833.4376948801</t>
  </si>
  <si>
    <t>14981.2</t>
  </si>
  <si>
    <t>32052.5</t>
  </si>
  <si>
    <t>6744.9</t>
  </si>
  <si>
    <t>20.741758053194</t>
  </si>
  <si>
    <t>2396.74483456151</t>
  </si>
  <si>
    <t>2015 Q4</t>
  </si>
  <si>
    <t>6734.204</t>
  </si>
  <si>
    <t>9.9</t>
  </si>
  <si>
    <t>7.59999999999998</t>
  </si>
  <si>
    <t>55.9520226893608</t>
  </si>
  <si>
    <t>1271.48876</t>
  </si>
  <si>
    <t>1059798.4</t>
  </si>
  <si>
    <t>146538.3</t>
  </si>
  <si>
    <t>2188.54</t>
  </si>
  <si>
    <t>-1.98686685582733</t>
  </si>
  <si>
    <t>0.146587629819649</t>
  </si>
  <si>
    <t>0.696865939510453</t>
  </si>
  <si>
    <t>0.335515739063718</t>
  </si>
  <si>
    <t>5.7</t>
  </si>
  <si>
    <t>2.27706573500002</t>
  </si>
  <si>
    <t>20484.8397004023</t>
  </si>
  <si>
    <t>16515.6</t>
  </si>
  <si>
    <t>35179.7</t>
  </si>
  <si>
    <t>7239.1</t>
  </si>
  <si>
    <t>19.1423008155271</t>
  </si>
  <si>
    <t>2284.90444287689</t>
  </si>
  <si>
    <t>2016 Q1</t>
  </si>
  <si>
    <t>50.3</t>
  </si>
  <si>
    <t>7237.434</t>
  </si>
  <si>
    <t>11.9</t>
  </si>
  <si>
    <t>7.78000000000001</t>
  </si>
  <si>
    <t>55.2396354754648</t>
  </si>
  <si>
    <t>1154.962456</t>
  </si>
  <si>
    <t>1064335.9</t>
  </si>
  <si>
    <t>148390.95</t>
  </si>
  <si>
    <t>2204.695</t>
  </si>
  <si>
    <t>-1.9632329614588</t>
  </si>
  <si>
    <t>0.15972142787249</t>
  </si>
  <si>
    <t>0.631329625461479</t>
  </si>
  <si>
    <t>0.439378527490508</t>
  </si>
  <si>
    <t>5.86666666666667</t>
  </si>
  <si>
    <t>2.06338982079999</t>
  </si>
  <si>
    <t>18598.1657380589</t>
  </si>
  <si>
    <t>16402</t>
  </si>
  <si>
    <t>34689.4</t>
  </si>
  <si>
    <t>7142.9</t>
  </si>
  <si>
    <t>20.8635317993393</t>
  </si>
  <si>
    <t>2247.32940885841</t>
  </si>
  <si>
    <t>2016 Q2</t>
  </si>
  <si>
    <t>7142.278</t>
  </si>
  <si>
    <t>10.8</t>
  </si>
  <si>
    <t>7.21000000000001</t>
  </si>
  <si>
    <t>54.5272482615687</t>
  </si>
  <si>
    <t>1437.703259</t>
  </si>
  <si>
    <t>1068873.4</t>
  </si>
  <si>
    <t>150243.6</t>
  </si>
  <si>
    <t>2220.85</t>
  </si>
  <si>
    <t>-1.93959906709028</t>
  </si>
  <si>
    <t>0.172855225925331</t>
  </si>
  <si>
    <t>0.766722408047655</t>
  </si>
  <si>
    <t>0.543241315917299</t>
  </si>
  <si>
    <t>5.63333333333333</t>
  </si>
  <si>
    <t>1.21487049440001</t>
  </si>
  <si>
    <t>20214.5892509889</t>
  </si>
  <si>
    <t>16850.1</t>
  </si>
  <si>
    <t>35856.9</t>
  </si>
  <si>
    <t>7372.7</t>
  </si>
  <si>
    <t>19.9188384941253</t>
  </si>
  <si>
    <t>2208.84134168505</t>
  </si>
  <si>
    <t>2016 Q3</t>
  </si>
  <si>
    <t>46.7</t>
  </si>
  <si>
    <t>7372.103</t>
  </si>
  <si>
    <t>6.51666666666668</t>
  </si>
  <si>
    <t>53.8148610476727</t>
  </si>
  <si>
    <t>1256.697711</t>
  </si>
  <si>
    <t>1073410.9</t>
  </si>
  <si>
    <t>152096.25</t>
  </si>
  <si>
    <t>2237.005</t>
  </si>
  <si>
    <t>-1.91596517272175</t>
  </si>
  <si>
    <t>0.185989023978172</t>
  </si>
  <si>
    <t>0.819381782429321</t>
  </si>
  <si>
    <t>0.647104104344089</t>
  </si>
  <si>
    <t>0.720989091800006</t>
  </si>
  <si>
    <t>19179.1803182357</t>
  </si>
  <si>
    <t>16523.7</t>
  </si>
  <si>
    <t>36148.8</t>
  </si>
  <si>
    <t>7412.2</t>
  </si>
  <si>
    <t>20.3937696410393</t>
  </si>
  <si>
    <t>2401.39244412734</t>
  </si>
  <si>
    <t>2016 Q4</t>
  </si>
  <si>
    <t>7411.714</t>
  </si>
  <si>
    <t>10.6</t>
  </si>
  <si>
    <t>6.37666666666667</t>
  </si>
  <si>
    <t>53.1024738337766</t>
  </si>
  <si>
    <t>1447.044971</t>
  </si>
  <si>
    <t>1077948.4</t>
  </si>
  <si>
    <t>153948.9</t>
  </si>
  <si>
    <t>2253.16</t>
  </si>
  <si>
    <t>-1.89233127835322</t>
  </si>
  <si>
    <t>0.199122822031013</t>
  </si>
  <si>
    <t>0.919840141839169</t>
  </si>
  <si>
    <t>0.750966892770879</t>
  </si>
  <si>
    <t>5.36666666666667</t>
  </si>
  <si>
    <t>1.27537956799999</t>
  </si>
  <si>
    <t>21099.2923924539</t>
  </si>
  <si>
    <t>17642.4</t>
  </si>
  <si>
    <t>38418</t>
  </si>
  <si>
    <t>7714.8</t>
  </si>
  <si>
    <t>19.292295278255</t>
  </si>
  <si>
    <t>2548.62296209265</t>
  </si>
  <si>
    <t>2017 Q1</t>
  </si>
  <si>
    <t>7714.352</t>
  </si>
  <si>
    <t>6.23666666666667</t>
  </si>
  <si>
    <t>52.8460047516608</t>
  </si>
  <si>
    <t>6.5</t>
  </si>
  <si>
    <t>1361.577606</t>
  </si>
  <si>
    <t>1080737.475</t>
  </si>
  <si>
    <t>154378.925</t>
  </si>
  <si>
    <t>2334.62</t>
  </si>
  <si>
    <t>-1.85577219302815</t>
  </si>
  <si>
    <t>0.151649024720714</t>
  </si>
  <si>
    <t>0.899655705017599</t>
  </si>
  <si>
    <t>1.00152787886498</t>
  </si>
  <si>
    <t>0.972457773199986</t>
  </si>
  <si>
    <t>18880.6722159795</t>
  </si>
  <si>
    <t>17305.9</t>
  </si>
  <si>
    <t>38555.2</t>
  </si>
  <si>
    <t>7610.3</t>
  </si>
  <si>
    <t>20.0085902809478</t>
  </si>
  <si>
    <t>2264.47309664106</t>
  </si>
  <si>
    <t>2017 Q2</t>
  </si>
  <si>
    <t>49.6</t>
  </si>
  <si>
    <t>7609.904</t>
  </si>
  <si>
    <t>6.01666666666667</t>
  </si>
  <si>
    <t>52.589535669545</t>
  </si>
  <si>
    <t>6.3</t>
  </si>
  <si>
    <t>1496.010543</t>
  </si>
  <si>
    <t>1083526.55</t>
  </si>
  <si>
    <t>154808.95</t>
  </si>
  <si>
    <t>2416.08</t>
  </si>
  <si>
    <t>-1.81921310770307</t>
  </si>
  <si>
    <t>0.104175227410414</t>
  </si>
  <si>
    <t>1.0110025311254</t>
  </si>
  <si>
    <t>1.25208886495908</t>
  </si>
  <si>
    <t>1.31549844810002</t>
  </si>
  <si>
    <t>20769.2617960671</t>
  </si>
  <si>
    <t>18040.5</t>
  </si>
  <si>
    <t>39623.1</t>
  </si>
  <si>
    <t>7946.9</t>
  </si>
  <si>
    <t>19.2057259527902</t>
  </si>
  <si>
    <t>2389.01554130504</t>
  </si>
  <si>
    <t>2017 Q3</t>
  </si>
  <si>
    <t>7946.316</t>
  </si>
  <si>
    <t>10.7</t>
  </si>
  <si>
    <t>5.81666666666667</t>
  </si>
  <si>
    <t>52.3330665874292</t>
  </si>
  <si>
    <t>6.1</t>
  </si>
  <si>
    <t>1310.716762</t>
  </si>
  <si>
    <t>1086315.625</t>
  </si>
  <si>
    <t>155238.975</t>
  </si>
  <si>
    <t>2497.54</t>
  </si>
  <si>
    <t>-1.782654022378</t>
  </si>
  <si>
    <t>0.0567014301001153</t>
  </si>
  <si>
    <t>1.16597934209887</t>
  </si>
  <si>
    <t>1.50264985105318</t>
  </si>
  <si>
    <t>-0.619672432999996</t>
  </si>
  <si>
    <t>19658.4828558383</t>
  </si>
  <si>
    <t>18009.3</t>
  </si>
  <si>
    <t>39571</t>
  </si>
  <si>
    <t>8089.5</t>
  </si>
  <si>
    <t>20.081160445781</t>
  </si>
  <si>
    <t>2537.84912811191</t>
  </si>
  <si>
    <t>2017 Q4</t>
  </si>
  <si>
    <t>8089.067</t>
  </si>
  <si>
    <t>5.37333333333334</t>
  </si>
  <si>
    <t>52.0765975053134</t>
  </si>
  <si>
    <t>5.9</t>
  </si>
  <si>
    <t>1610.398256</t>
  </si>
  <si>
    <t>1089104.7</t>
  </si>
  <si>
    <t>155669</t>
  </si>
  <si>
    <t>2579</t>
  </si>
  <si>
    <t>-1.74609493705293</t>
  </si>
  <si>
    <t>0.00922763278981593</t>
  </si>
  <si>
    <t>1.3106417558764</t>
  </si>
  <si>
    <t>1.75321083714728</t>
  </si>
  <si>
    <t>5.06666666666667</t>
  </si>
  <si>
    <t>0.842205847999988</t>
  </si>
  <si>
    <t>22116.4167141508</t>
  </si>
  <si>
    <t>19508.9</t>
  </si>
  <si>
    <t>42442.2</t>
  </si>
  <si>
    <t>8446</t>
  </si>
  <si>
    <t>19.0590190894911</t>
  </si>
  <si>
    <t>2792.71573051757</t>
  </si>
  <si>
    <t>2018 Q1</t>
  </si>
  <si>
    <t>8445.609</t>
  </si>
  <si>
    <t>11.6</t>
  </si>
  <si>
    <t>5.46</t>
  </si>
  <si>
    <t>51.8682818298404</t>
  </si>
  <si>
    <t>1538.540123</t>
  </si>
  <si>
    <t>1093862.025</t>
  </si>
  <si>
    <t>156578.075</t>
  </si>
  <si>
    <t>2579.75</t>
  </si>
  <si>
    <t>-1.72791772849647</t>
  </si>
  <si>
    <t>-0.00582381646322299</t>
  </si>
  <si>
    <t>1.28833732789118</t>
  </si>
  <si>
    <t>1.76611875028991</t>
  </si>
  <si>
    <t>0.812160887899993</t>
  </si>
  <si>
    <t>20858.682647656</t>
  </si>
  <si>
    <t>19347.7</t>
  </si>
  <si>
    <t>42377</t>
  </si>
  <si>
    <t>8442.6</t>
  </si>
  <si>
    <t>19.9297000731529</t>
  </si>
  <si>
    <t>2607.03785796785</t>
  </si>
  <si>
    <t>2018 Q2</t>
  </si>
  <si>
    <t>8442.083</t>
  </si>
  <si>
    <t>5.26</t>
  </si>
  <si>
    <t>51.6599661543673</t>
  </si>
  <si>
    <t>1615.02368</t>
  </si>
  <si>
    <t>1098619.35</t>
  </si>
  <si>
    <t>157487.15</t>
  </si>
  <si>
    <t>2580.5</t>
  </si>
  <si>
    <t>-1.70974051994002</t>
  </si>
  <si>
    <t>-0.0208752657162619</t>
  </si>
  <si>
    <t>1.41334916154549</t>
  </si>
  <si>
    <t>1.77902666343253</t>
  </si>
  <si>
    <t>4.76666666666667</t>
  </si>
  <si>
    <t>1.2551750756</t>
  </si>
  <si>
    <t>22516.8052135475</t>
  </si>
  <si>
    <t>20604.4</t>
  </si>
  <si>
    <t>44126.7</t>
  </si>
  <si>
    <t>8945.5</t>
  </si>
  <si>
    <t>19.1314623572576</t>
  </si>
  <si>
    <t>2971.40133347656</t>
  </si>
  <si>
    <t>2018 Q3</t>
  </si>
  <si>
    <t>42.7</t>
  </si>
  <si>
    <t>8944.979</t>
  </si>
  <si>
    <t>11.7</t>
  </si>
  <si>
    <t>5.05333333333333</t>
  </si>
  <si>
    <t>51.4516504788943</t>
  </si>
  <si>
    <t>1579.152193</t>
  </si>
  <si>
    <t>1103376.675</t>
  </si>
  <si>
    <t>158396.225</t>
  </si>
  <si>
    <t>2581.25</t>
  </si>
  <si>
    <t>-1.69156331138357</t>
  </si>
  <si>
    <t>-0.0359267149693008</t>
  </si>
  <si>
    <t>1.39219326820227</t>
  </si>
  <si>
    <t>1.79193457657515</t>
  </si>
  <si>
    <t>4.6</t>
  </si>
  <si>
    <t>0.440475043199995</t>
  </si>
  <si>
    <t>21083.8729845743</t>
  </si>
  <si>
    <t>20575.5</t>
  </si>
  <si>
    <t>44254.7</t>
  </si>
  <si>
    <t>9138.7</t>
  </si>
  <si>
    <t>20.2124949440398</t>
  </si>
  <si>
    <t>3182.03069534547</t>
  </si>
  <si>
    <t>2018 Q4</t>
  </si>
  <si>
    <t>9138.168</t>
  </si>
  <si>
    <t>5.68333333333333</t>
  </si>
  <si>
    <t>51.2433348034213</t>
  </si>
  <si>
    <t>2024.726262</t>
  </si>
  <si>
    <t>1108134</t>
  </si>
  <si>
    <t>159305.3</t>
  </si>
  <si>
    <t>2582</t>
  </si>
  <si>
    <t>-1.67338610282711</t>
  </si>
  <si>
    <t>-0.0509781642223397</t>
  </si>
  <si>
    <t>1.49590594492015</t>
  </si>
  <si>
    <t>1.80484248971778</t>
  </si>
  <si>
    <t>1.69890469999998</t>
  </si>
  <si>
    <t>23219.6594714886</t>
  </si>
  <si>
    <t>21624.1</t>
  </si>
  <si>
    <t>47109.3</t>
  </si>
  <si>
    <t>9339</t>
  </si>
  <si>
    <t>19.3978004343091</t>
  </si>
  <si>
    <t>3418.80834455578</t>
  </si>
  <si>
    <t>2019 Q1</t>
  </si>
  <si>
    <t>46.2</t>
  </si>
  <si>
    <t>9338.551</t>
  </si>
  <si>
    <t>11.8</t>
  </si>
  <si>
    <t>6.06666666666669</t>
  </si>
  <si>
    <t>51.6169752949885</t>
  </si>
  <si>
    <t>5.875</t>
  </si>
  <si>
    <t>1690.700551</t>
  </si>
  <si>
    <t>1108613.075</t>
  </si>
  <si>
    <t>159698.425</t>
  </si>
  <si>
    <t>2596.5</t>
  </si>
  <si>
    <t>-1.65283416794892</t>
  </si>
  <si>
    <t>-0.0109017410884084</t>
  </si>
  <si>
    <t>1.44832217857041</t>
  </si>
  <si>
    <t>2.14298808396358</t>
  </si>
  <si>
    <t>4.83333333333333</t>
  </si>
  <si>
    <t>1.7790982208</t>
  </si>
  <si>
    <t>21398.6925241017</t>
  </si>
  <si>
    <t>20810.6</t>
  </si>
  <si>
    <t>46141.2</t>
  </si>
  <si>
    <t>8980.6</t>
  </si>
  <si>
    <t>20.239072672579</t>
  </si>
  <si>
    <t>2897.14564681406</t>
  </si>
  <si>
    <t>2019 Q2</t>
  </si>
  <si>
    <t>8979.985</t>
  </si>
  <si>
    <t>11.3</t>
  </si>
  <si>
    <t>5.69</t>
  </si>
  <si>
    <t>51.9906157865558</t>
  </si>
  <si>
    <t>5.85</t>
  </si>
  <si>
    <t>1874.774653</t>
  </si>
  <si>
    <t>1109092.15</t>
  </si>
  <si>
    <t>160091.55</t>
  </si>
  <si>
    <t>2611</t>
  </si>
  <si>
    <t>-1.63228223307073</t>
  </si>
  <si>
    <t>0.029174682045523</t>
  </si>
  <si>
    <t>1.52181509092558</t>
  </si>
  <si>
    <t>2.48113367820939</t>
  </si>
  <si>
    <t>4.53333333333333</t>
  </si>
  <si>
    <t>0.671238394399998</t>
  </si>
  <si>
    <t>23437.0482022191</t>
  </si>
  <si>
    <t>21717.7</t>
  </si>
  <si>
    <t>47349.4</t>
  </si>
  <si>
    <t>9192.8</t>
  </si>
  <si>
    <t>18.965361757488</t>
  </si>
  <si>
    <t>3002.1309467435</t>
  </si>
  <si>
    <t>2019 Q3</t>
  </si>
  <si>
    <t>9192.298</t>
  </si>
  <si>
    <t>5.18000000000001</t>
  </si>
  <si>
    <t>52.3642562781231</t>
  </si>
  <si>
    <t>5.825</t>
  </si>
  <si>
    <t>1738.303312</t>
  </si>
  <si>
    <t>1109571.225</t>
  </si>
  <si>
    <t>160484.675</t>
  </si>
  <si>
    <t>2625.5</t>
  </si>
  <si>
    <t>-1.61173029819253</t>
  </si>
  <si>
    <t>0.0692511051794543</t>
  </si>
  <si>
    <t>1.64896774404987</t>
  </si>
  <si>
    <t>2.8192792724552</t>
  </si>
  <si>
    <t>4.43333333333333</t>
  </si>
  <si>
    <t>-0.200415232000006</t>
  </si>
  <si>
    <t>22162.3964292801</t>
  </si>
  <si>
    <t>22430</t>
  </si>
  <si>
    <t>48266.8</t>
  </si>
  <si>
    <t>9411.9</t>
  </si>
  <si>
    <t>19.0447636884981</t>
  </si>
  <si>
    <t>3107.00590657661</t>
  </si>
  <si>
    <t>2019 Q4</t>
  </si>
  <si>
    <t>42.9</t>
  </si>
  <si>
    <t>9411.341</t>
  </si>
  <si>
    <t>4.68</t>
  </si>
  <si>
    <t>52.7378967696903</t>
  </si>
  <si>
    <t>5.8</t>
  </si>
  <si>
    <t>2009.520868</t>
  </si>
  <si>
    <t>1110050.3</t>
  </si>
  <si>
    <t>160877.8</t>
  </si>
  <si>
    <t>2640</t>
  </si>
  <si>
    <t>-1.59117836331434</t>
  </si>
  <si>
    <t>0.109327528313386</t>
  </si>
  <si>
    <t>1.83249774225165</t>
  </si>
  <si>
    <t>3.15742486670101</t>
  </si>
  <si>
    <t>0.771841310400023</t>
  </si>
  <si>
    <t>24858.2430932516</t>
  </si>
  <si>
    <t>23861.7</t>
  </si>
  <si>
    <t>51660.3</t>
  </si>
  <si>
    <t>9658.4</t>
  </si>
  <si>
    <t>18.217743605825</t>
  </si>
  <si>
    <t>3286.40575018929</t>
  </si>
  <si>
    <t>2020 Q1</t>
  </si>
  <si>
    <t>9657.863</t>
  </si>
  <si>
    <t>4.29999999999999</t>
  </si>
  <si>
    <t>54.5455053431292</t>
  </si>
  <si>
    <t>1781.778104</t>
  </si>
  <si>
    <t>1103799</t>
  </si>
  <si>
    <t>161514.375</t>
  </si>
  <si>
    <t>2645.25</t>
  </si>
  <si>
    <t>-1.63178835792694</t>
  </si>
  <si>
    <t>0.110452094200647</t>
  </si>
  <si>
    <t>1.95478906108039</t>
  </si>
  <si>
    <t>2.84688729680003</t>
  </si>
  <si>
    <t>4.66666666666667</t>
  </si>
  <si>
    <t>1.28534226000001</t>
  </si>
  <si>
    <t>22978.5878219004</t>
  </si>
  <si>
    <t>25136.4</t>
  </si>
  <si>
    <t>52327</t>
  </si>
  <si>
    <t>10241</t>
  </si>
  <si>
    <t>18.4567489059185</t>
  </si>
  <si>
    <t>2797.50864588032</t>
  </si>
  <si>
    <t>2020 Q2</t>
  </si>
  <si>
    <t>52.3</t>
  </si>
  <si>
    <t>10240.118</t>
  </si>
  <si>
    <t>4.20666666666667</t>
  </si>
  <si>
    <t>56.353113916568</t>
  </si>
  <si>
    <t>1532.151962</t>
  </si>
  <si>
    <t>1097547.7</t>
  </si>
  <si>
    <t>162150.95</t>
  </si>
  <si>
    <t>2650.5</t>
  </si>
  <si>
    <t>-1.67239835253955</t>
  </si>
  <si>
    <t>0.111576660087907</t>
  </si>
  <si>
    <t>2.04313730744887</t>
  </si>
  <si>
    <t>2.53634972689904</t>
  </si>
  <si>
    <t>6.03333333333333</t>
  </si>
  <si>
    <t>1.32466593019998</t>
  </si>
  <si>
    <t>23800.1359317238</t>
  </si>
  <si>
    <t>27817.3</t>
  </si>
  <si>
    <t>54392.6</t>
  </si>
  <si>
    <t>11516.4</t>
  </si>
  <si>
    <t>18.826307255031</t>
  </si>
  <si>
    <t>2579.14979553925</t>
  </si>
  <si>
    <t>2020 Q3</t>
  </si>
  <si>
    <t>44.9</t>
  </si>
  <si>
    <t>11515.359</t>
  </si>
  <si>
    <t>10.1</t>
  </si>
  <si>
    <t>3.29333333333333</t>
  </si>
  <si>
    <t>58.1607224900069</t>
  </si>
  <si>
    <t>5.95</t>
  </si>
  <si>
    <t>1715.093027</t>
  </si>
  <si>
    <t>1091296.4</t>
  </si>
  <si>
    <t>162787.525</t>
  </si>
  <si>
    <t>2655.75</t>
  </si>
  <si>
    <t>-1.71300834715216</t>
  </si>
  <si>
    <t>0.112701225975168</t>
  </si>
  <si>
    <t>2.20083943355914</t>
  </si>
  <si>
    <t>2.22581215699806</t>
  </si>
  <si>
    <t>6.33333333333333</t>
  </si>
  <si>
    <t>0.23964309800002</t>
  </si>
  <si>
    <t>22918.9747998167</t>
  </si>
  <si>
    <t>29513.5</t>
  </si>
  <si>
    <t>56023.9</t>
  </si>
  <si>
    <t>12072.8</t>
  </si>
  <si>
    <t>20.5543687604754</t>
  </si>
  <si>
    <t>2785.66427326006</t>
  </si>
  <si>
    <t>2020 Q4</t>
  </si>
  <si>
    <t>12071.694</t>
  </si>
  <si>
    <t>11.4</t>
  </si>
  <si>
    <t>3.27666666666666</t>
  </si>
  <si>
    <t>59.9683310634457</t>
  </si>
  <si>
    <t>2149.62983</t>
  </si>
  <si>
    <t>1085045.1</t>
  </si>
  <si>
    <t>163424.1</t>
  </si>
  <si>
    <t>2661</t>
  </si>
  <si>
    <t>-1.75361834176476</t>
  </si>
  <si>
    <t>0.113825791862429</t>
  </si>
  <si>
    <t>2.40110393488196</t>
  </si>
  <si>
    <t>1.91527458709708</t>
  </si>
  <si>
    <t>1.98254033990002</t>
  </si>
  <si>
    <t>25693.0888814514</t>
  </si>
  <si>
    <t>31785.6</t>
  </si>
  <si>
    <t>58652.1</t>
  </si>
  <si>
    <t>12523.9</t>
  </si>
  <si>
    <t>20.5818615190249</t>
  </si>
  <si>
    <t>3530.35047575219</t>
  </si>
  <si>
    <t>SIDinGDP</t>
  </si>
  <si>
    <t>Коэфф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</si>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</sst>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0.0;[Red]#,##0.0;&quot;..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indexed="12"/>
      <name val="Arial Cyr"/>
      <charset val="204"/>
    </font>
    <font>
      <sz val="11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0"/>
      <color rgb="FF000000"/>
      <name val="Arial"/>
      <family val="2"/>
      <charset val="204"/>
    </font>
    <font>
      <sz val="11"/>
      <color rgb="FF2B2E33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theme="1"/>
      <name val="Arial Cyr"/>
      <charset val="204"/>
    </font>
    <font>
      <sz val="12"/>
      <color theme="1"/>
      <name val="Times New Roman"/>
      <family val="2"/>
      <charset val="204"/>
    </font>
    <font>
      <sz val="10"/>
      <color theme="1"/>
      <name val="Times New Roman"/>
      <family val="1"/>
      <charset val="204"/>
    </font>
    <font>
      <sz val="9.1999999999999993"/>
      <color indexed="8"/>
      <name val="Arial"/>
      <family val="2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0" borderId="0">
      <protection locked="0"/>
    </xf>
    <xf numFmtId="0" fontId="9" fillId="0" borderId="0"/>
    <xf numFmtId="0" fontId="10" fillId="0" borderId="0"/>
    <xf numFmtId="0" fontId="1" fillId="0" borderId="0"/>
    <xf numFmtId="0" fontId="10" fillId="0" borderId="0">
      <alignment horizontal="center" vertical="center" wrapText="1"/>
    </xf>
    <xf numFmtId="0" fontId="10" fillId="0" borderId="0"/>
    <xf numFmtId="0" fontId="1" fillId="0" borderId="0"/>
    <xf numFmtId="0" fontId="12" fillId="0" borderId="0"/>
  </cellStyleXfs>
  <cellXfs count="83">
    <xf numFmtId="0" fontId="0" fillId="0" borderId="0" xfId="0"/>
    <xf numFmtId="0" fontId="0" fillId="0" borderId="1" xfId="0" applyBorder="1"/>
    <xf numFmtId="0" fontId="7" fillId="0" borderId="1" xfId="6" applyBorder="1">
      <protection locked="0"/>
    </xf>
    <xf numFmtId="164" fontId="6" fillId="4" borderId="1" xfId="4" applyNumberFormat="1" applyBorder="1" applyAlignment="1">
      <alignment horizontal="center" vertical="center"/>
    </xf>
    <xf numFmtId="0" fontId="1" fillId="2" borderId="1" xfId="1" applyBorder="1" applyProtection="1">
      <protection locked="0"/>
    </xf>
    <xf numFmtId="0" fontId="6" fillId="4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6" fillId="4" borderId="1" xfId="4" applyBorder="1" applyAlignment="1" applyProtection="1">
      <alignment horizontal="center" vertical="center"/>
      <protection locked="0"/>
    </xf>
    <xf numFmtId="0" fontId="7" fillId="0" borderId="1" xfId="6" applyBorder="1" applyAlignment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 wrapText="1"/>
    </xf>
    <xf numFmtId="0" fontId="6" fillId="4" borderId="1" xfId="4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65" fontId="6" fillId="4" borderId="1" xfId="4" applyNumberFormat="1" applyBorder="1" applyAlignment="1">
      <alignment horizontal="center" vertical="center"/>
    </xf>
    <xf numFmtId="166" fontId="6" fillId="4" borderId="1" xfId="4" applyNumberFormat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5" fillId="0" borderId="1" xfId="3" applyFont="1" applyBorder="1" applyAlignment="1" applyProtection="1">
      <alignment vertical="center"/>
    </xf>
    <xf numFmtId="0" fontId="2" fillId="0" borderId="1" xfId="2" applyBorder="1" applyAlignment="1">
      <alignment wrapText="1"/>
    </xf>
    <xf numFmtId="0" fontId="3" fillId="3" borderId="1" xfId="2" applyFont="1" applyFill="1" applyBorder="1" applyAlignment="1">
      <alignment horizontal="center" vertical="center" wrapText="1"/>
    </xf>
    <xf numFmtId="0" fontId="6" fillId="4" borderId="0" xfId="4" applyAlignment="1">
      <alignment wrapText="1"/>
    </xf>
    <xf numFmtId="14" fontId="0" fillId="0" borderId="0" xfId="0" applyNumberFormat="1"/>
    <xf numFmtId="14" fontId="7" fillId="0" borderId="1" xfId="6" applyNumberFormat="1" applyBorder="1">
      <protection locked="0"/>
    </xf>
    <xf numFmtId="14" fontId="1" fillId="2" borderId="1" xfId="1" applyNumberFormat="1" applyBorder="1" applyProtection="1">
      <protection locked="0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1" xfId="3" applyFont="1" applyBorder="1" applyAlignment="1" applyProtection="1">
      <alignment wrapText="1"/>
    </xf>
    <xf numFmtId="0" fontId="0" fillId="0" borderId="0" xfId="0" applyFill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9" applyBorder="1" applyAlignment="1">
      <alignment horizontal="left" vertical="center"/>
    </xf>
    <xf numFmtId="49" fontId="6" fillId="4" borderId="1" xfId="4" applyNumberFormat="1" applyBorder="1" applyAlignment="1">
      <alignment horizontal="left" vertical="center"/>
    </xf>
    <xf numFmtId="49" fontId="6" fillId="5" borderId="1" xfId="5" applyNumberFormat="1" applyBorder="1" applyAlignment="1">
      <alignment horizontal="left" vertical="center"/>
    </xf>
    <xf numFmtId="0" fontId="7" fillId="0" borderId="1" xfId="6" applyBorder="1" applyAlignment="1">
      <alignment horizontal="left" vertical="center"/>
      <protection locked="0"/>
    </xf>
    <xf numFmtId="0" fontId="6" fillId="4" borderId="1" xfId="4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" fillId="2" borderId="3" xfId="1" applyBorder="1" applyAlignment="1" applyProtection="1">
      <alignment horizontal="center" vertical="center"/>
      <protection locked="0"/>
    </xf>
    <xf numFmtId="0" fontId="6" fillId="4" borderId="1" xfId="4" applyBorder="1" applyAlignment="1">
      <alignment horizontal="left" vertical="center"/>
    </xf>
    <xf numFmtId="0" fontId="6" fillId="4" borderId="0" xfId="4"/>
    <xf numFmtId="0" fontId="1" fillId="2" borderId="4" xfId="1" applyBorder="1" applyAlignment="1" applyProtection="1">
      <alignment horizontal="center" vertical="center"/>
      <protection locked="0"/>
    </xf>
    <xf numFmtId="0" fontId="0" fillId="0" borderId="4" xfId="0" applyBorder="1"/>
    <xf numFmtId="0" fontId="6" fillId="4" borderId="4" xfId="4" applyBorder="1" applyAlignment="1">
      <alignment wrapText="1"/>
    </xf>
    <xf numFmtId="0" fontId="6" fillId="4" borderId="4" xfId="4" applyBorder="1" applyAlignment="1">
      <alignment horizontal="right" wrapText="1"/>
    </xf>
    <xf numFmtId="0" fontId="6" fillId="4" borderId="4" xfId="4" applyBorder="1"/>
    <xf numFmtId="0" fontId="6" fillId="4" borderId="4" xfId="4" applyBorder="1" applyAlignment="1">
      <alignment horizontal="right" vertical="center" wrapText="1"/>
    </xf>
    <xf numFmtId="165" fontId="6" fillId="4" borderId="4" xfId="4" applyNumberFormat="1" applyBorder="1" applyAlignment="1">
      <alignment wrapText="1"/>
    </xf>
    <xf numFmtId="165" fontId="6" fillId="4" borderId="4" xfId="4" applyNumberFormat="1" applyBorder="1" applyAlignment="1">
      <alignment horizontal="right" wrapText="1"/>
    </xf>
    <xf numFmtId="0" fontId="6" fillId="4" borderId="4" xfId="4" applyBorder="1" applyAlignment="1">
      <alignment horizontal="right" vertical="top" wrapText="1"/>
    </xf>
    <xf numFmtId="165" fontId="6" fillId="4" borderId="4" xfId="4" applyNumberFormat="1" applyBorder="1" applyAlignment="1">
      <alignment horizontal="right" vertical="top" wrapText="1"/>
    </xf>
    <xf numFmtId="165" fontId="6" fillId="4" borderId="4" xfId="4" applyNumberFormat="1" applyBorder="1" applyAlignment="1">
      <alignment horizontal="right" vertical="center" wrapText="1"/>
    </xf>
    <xf numFmtId="0" fontId="7" fillId="0" borderId="4" xfId="6" applyBorder="1">
      <protection locked="0"/>
    </xf>
    <xf numFmtId="0" fontId="0" fillId="0" borderId="4" xfId="0" applyFill="1" applyBorder="1"/>
    <xf numFmtId="1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wrapText="1"/>
    </xf>
    <xf numFmtId="1" fontId="12" fillId="0" borderId="4" xfId="13" applyNumberFormat="1" applyBorder="1" applyAlignment="1">
      <alignment horizontal="right"/>
    </xf>
    <xf numFmtId="0" fontId="1" fillId="2" borderId="4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4" xfId="0" applyBorder="1" applyAlignment="1">
      <alignment wrapText="1"/>
    </xf>
    <xf numFmtId="0" fontId="0" fillId="0" borderId="4" xfId="0" applyFill="1" applyBorder="1" applyAlignment="1">
      <alignment wrapText="1"/>
    </xf>
    <xf numFmtId="0" fontId="4" fillId="0" borderId="1" xfId="3" applyBorder="1" applyAlignment="1" applyProtection="1"/>
    <xf numFmtId="0" fontId="10" fillId="0" borderId="4" xfId="3" applyFont="1" applyBorder="1" applyAlignment="1" applyProtection="1"/>
    <xf numFmtId="0" fontId="1" fillId="2" borderId="4" xfId="1" applyBorder="1" applyProtection="1">
      <protection locked="0"/>
    </xf>
    <xf numFmtId="2" fontId="0" fillId="0" borderId="4" xfId="0" applyNumberFormat="1" applyBorder="1"/>
    <xf numFmtId="0" fontId="4" fillId="0" borderId="4" xfId="3" applyBorder="1" applyAlignment="1" applyProtection="1"/>
    <xf numFmtId="0" fontId="13" fillId="0" borderId="4" xfId="0" applyFont="1" applyBorder="1" applyAlignment="1">
      <alignment horizontal="center" vertical="center" wrapText="1"/>
    </xf>
    <xf numFmtId="0" fontId="0" fillId="0" borderId="3" xfId="0" applyFill="1" applyBorder="1"/>
    <xf numFmtId="164" fontId="14" fillId="0" borderId="4" xfId="0" applyNumberFormat="1" applyFont="1" applyBorder="1" applyAlignment="1">
      <alignment horizontal="center" vertical="top" wrapText="1"/>
    </xf>
    <xf numFmtId="3" fontId="15" fillId="0" borderId="4" xfId="0" applyNumberFormat="1" applyFont="1" applyBorder="1"/>
    <xf numFmtId="0" fontId="1" fillId="2" borderId="3" xfId="1" applyBorder="1" applyProtection="1">
      <protection locked="0"/>
    </xf>
    <xf numFmtId="164" fontId="16" fillId="0" borderId="4" xfId="0" applyNumberFormat="1" applyFont="1" applyBorder="1" applyAlignment="1">
      <alignment horizontal="center"/>
    </xf>
    <xf numFmtId="164" fontId="16" fillId="0" borderId="6" xfId="0" applyNumberFormat="1" applyFont="1" applyBorder="1" applyAlignment="1">
      <alignment horizontal="center"/>
    </xf>
    <xf numFmtId="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0" borderId="0" xfId="0" applyFont="1"/>
  </cellXfs>
  <cellStyles count="14">
    <cellStyle name="60% — акцент3" xfId="1" builtinId="40"/>
    <cellStyle name="Normal" xfId="6" xr:uid="{7958DEA0-DDC9-4EC0-B01E-8A90BD3B6135}"/>
    <cellStyle name="Акцент1 2" xfId="4" xr:uid="{A4654E44-4884-4B7B-B027-C3495CA17D7F}"/>
    <cellStyle name="Акцент6 2" xfId="5" xr:uid="{55AF5811-D3FA-451D-80AE-0C99B011218C}"/>
    <cellStyle name="Гиперссылка" xfId="3" builtinId="8"/>
    <cellStyle name="Обычный" xfId="0" builtinId="0"/>
    <cellStyle name="Обычный 10 14" xfId="9" xr:uid="{748D6080-38C2-47FE-BFC4-5A463EF4B60D}"/>
    <cellStyle name="Обычный 190" xfId="10" xr:uid="{2A2DD5A4-72BC-40F9-9B21-8C23F64CE308}"/>
    <cellStyle name="Обычный 2" xfId="7" xr:uid="{A4ECB72A-4635-47E2-899C-4B2400917F07}"/>
    <cellStyle name="Обычный 2 2" xfId="12" xr:uid="{82203D98-18A5-4BBB-899F-540098A873BD}"/>
    <cellStyle name="Обычный 2 3" xfId="8" xr:uid="{861CD8D7-EE0C-4A74-A585-D742D92E9297}"/>
    <cellStyle name="Обычный 3" xfId="11" xr:uid="{A7088E5F-471B-4AAF-B437-824F5430CF63}"/>
    <cellStyle name="Обычный 3 2" xfId="13" xr:uid="{4803F80B-9EF5-4A89-87DF-D3F3EB767213}"/>
    <cellStyle name="Обычный 5" xfId="2" xr:uid="{3BCC127B-2A97-4065-A109-F6222250B6F2}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3E1235-F73B-4859-BE5E-BDB0FB1E71A5}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Date" tableColumnId="1"/>
      <queryTableField id="2" name="NGDP" tableColumnId="2"/>
      <queryTableField id="3" name="WSGDP" tableColumnId="3"/>
      <queryTableField id="4" name="COFS" tableColumnId="4"/>
      <queryTableField id="5" name="Tax" tableColumnId="5"/>
      <queryTableField id="6" name="DR" tableColumnId="6"/>
      <queryTableField id="7" name="DCPS" tableColumnId="7"/>
      <queryTableField id="8" name="AGRO" tableColumnId="8"/>
      <queryTableField id="9" name="GREV" tableColumnId="9"/>
      <queryTableField id="10" name="GEXP" tableColumnId="10"/>
      <queryTableField id="11" name="taxProfit" tableColumnId="11"/>
      <queryTableField id="12" name="energyTotal" tableColumnId="12"/>
      <queryTableField id="13" name="energyPopul" tableColumnId="13"/>
      <queryTableField id="14" name="energyPrice" tableColumnId="14"/>
      <queryTableField id="15" name="indexInstitute" tableColumnId="15"/>
      <queryTableField id="16" name="indexBureau" tableColumnId="16"/>
      <queryTableField id="17" name="indexPayment" tableColumnId="17"/>
      <queryTableField id="18" name="indexDemocracy" tableColumnId="18"/>
      <queryTableField id="19" name="UNEMPL" tableColumnId="19"/>
      <queryTableField id="20" name="INFL" tableColumnId="20"/>
      <queryTableField id="21" name="RealInc" tableColumnId="21"/>
      <queryTableField id="22" name="bvQ1" tableColumnId="22"/>
      <queryTableField id="23" name="bvQ2" tableColumnId="23"/>
      <queryTableField id="24" name="bvQ3" tableColumnId="24"/>
      <queryTableField id="25" name="bvCrisis" tableColumnId="25"/>
      <queryTableField id="26" name="M1" tableColumnId="26"/>
      <queryTableField id="27" name="M2" tableColumnId="27"/>
      <queryTableField id="28" name="M0" tableColumnId="28"/>
      <queryTableField id="29" name="CH" tableColumnId="29"/>
      <queryTableField id="30" name="NPLa" tableColumnId="30"/>
      <queryTableField id="31" name="NPLp" tableColumnId="31"/>
      <queryTableField id="32" name="SID" tableColumnId="32"/>
      <queryTableField id="33" name="CM" tableColumnId="33"/>
      <queryTableField id="34" name="vTax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F5D9B1-560C-4682-93BF-FF17DEE9DFDA}" name="dataRF" displayName="dataRF" ref="A1:AI49" tableType="queryTable" totalsRowShown="0">
  <autoFilter ref="A1:AI49" xr:uid="{97F5D9B1-560C-4682-93BF-FF17DEE9DFDA}"/>
  <tableColumns count="35">
    <tableColumn id="1" xr3:uid="{6EC87478-851A-48E9-862E-008F1A10C917}" uniqueName="1" name="Date" queryTableFieldId="1" dataDxfId="29"/>
    <tableColumn id="2" xr3:uid="{BE31590E-1BF6-4665-A673-EF4BCE68EA3C}" uniqueName="2" name="NGDP" queryTableFieldId="2" dataDxfId="28"/>
    <tableColumn id="3" xr3:uid="{D3501EB9-B33F-413A-8226-A505E4612E9E}" uniqueName="3" name="WSGDP" queryTableFieldId="3" dataDxfId="27"/>
    <tableColumn id="4" xr3:uid="{D2EF3AD3-1A4E-4821-BABD-DF6EA0EAE58A}" uniqueName="4" name="COFS" queryTableFieldId="4" dataDxfId="26"/>
    <tableColumn id="5" xr3:uid="{B89B2DC9-B067-4140-96F2-0214FDC135CE}" uniqueName="5" name="Tax" queryTableFieldId="5" dataDxfId="25"/>
    <tableColumn id="6" xr3:uid="{4F9D980B-E39A-4300-B70D-99C92B992BF3}" uniqueName="6" name="DR" queryTableFieldId="6" dataDxfId="24"/>
    <tableColumn id="7" xr3:uid="{C32B766E-D34F-4DFA-850A-A1E86848183F}" uniqueName="7" name="DCPS" queryTableFieldId="7" dataDxfId="23"/>
    <tableColumn id="8" xr3:uid="{01D39E69-715F-4322-A2B1-EB848C982807}" uniqueName="8" name="AGRO" queryTableFieldId="8" dataDxfId="22"/>
    <tableColumn id="9" xr3:uid="{61FDAB92-362C-4F2A-B21F-015082E76D46}" uniqueName="9" name="GREV" queryTableFieldId="9" dataDxfId="21"/>
    <tableColumn id="10" xr3:uid="{2292ED05-AECF-47D3-905F-5477D90C474D}" uniqueName="10" name="GEXP" queryTableFieldId="10" dataDxfId="20"/>
    <tableColumn id="11" xr3:uid="{C0E201B1-1CC6-4A57-BA92-07BA5C4C8019}" uniqueName="11" name="taxProfit" queryTableFieldId="11" dataDxfId="19"/>
    <tableColumn id="12" xr3:uid="{7D9741B2-D53A-4793-BC1F-18B1C5024873}" uniqueName="12" name="energyTotal" queryTableFieldId="12" dataDxfId="18"/>
    <tableColumn id="13" xr3:uid="{9375DFD0-4B26-4178-B52E-EF5DF957970A}" uniqueName="13" name="energyPopul" queryTableFieldId="13" dataDxfId="17"/>
    <tableColumn id="14" xr3:uid="{79F0B1A6-DBAE-492D-B34D-67D990CC3CB3}" uniqueName="14" name="energyPrice" queryTableFieldId="14" dataDxfId="16"/>
    <tableColumn id="15" xr3:uid="{232B76EA-AF3C-41DA-9381-42B171379756}" uniqueName="15" name="indexInstitute" queryTableFieldId="15" dataDxfId="15"/>
    <tableColumn id="16" xr3:uid="{9DEAED1A-45FD-4491-8DD4-25011490199D}" uniqueName="16" name="indexBureau" queryTableFieldId="16" dataDxfId="14"/>
    <tableColumn id="17" xr3:uid="{16095E3B-D749-41CF-A44C-8A54EBA6ADFF}" uniqueName="17" name="indexPayment" queryTableFieldId="17" dataDxfId="13"/>
    <tableColumn id="18" xr3:uid="{5E25A1F6-4C56-4729-A639-4C3265883EE2}" uniqueName="18" name="indexDemocracy" queryTableFieldId="18" dataDxfId="12"/>
    <tableColumn id="19" xr3:uid="{5750C922-66B2-4853-A11D-B1A5645A691C}" uniqueName="19" name="UNEMPL" queryTableFieldId="19" dataDxfId="11"/>
    <tableColumn id="20" xr3:uid="{2DD094F4-3B1B-4111-885D-84AFBC585AF9}" uniqueName="20" name="INFL" queryTableFieldId="20" dataDxfId="10"/>
    <tableColumn id="21" xr3:uid="{C110D731-8907-4F54-9335-CF191E351101}" uniqueName="21" name="RealInc" queryTableFieldId="21" dataDxfId="9"/>
    <tableColumn id="22" xr3:uid="{D2F38859-581B-4574-BE39-C49810613DD4}" uniqueName="22" name="bvQ1" queryTableFieldId="22"/>
    <tableColumn id="23" xr3:uid="{4235AA7D-0F87-4B7A-A438-4B0E33374A8F}" uniqueName="23" name="bvQ2" queryTableFieldId="23"/>
    <tableColumn id="24" xr3:uid="{53A754BE-D878-47BA-9601-5840EE20E40F}" uniqueName="24" name="bvQ3" queryTableFieldId="24"/>
    <tableColumn id="25" xr3:uid="{BFD11A31-4593-4980-8A08-9FC7A31DE139}" uniqueName="25" name="bvCrisis" queryTableFieldId="25"/>
    <tableColumn id="26" xr3:uid="{8B17EA2D-F954-4813-9EC2-471E89DEF892}" uniqueName="26" name="M1" queryTableFieldId="26" dataDxfId="8"/>
    <tableColumn id="27" xr3:uid="{1C8F121A-9054-4FE1-A1C5-4A41B6761A9C}" uniqueName="27" name="M2" queryTableFieldId="27" dataDxfId="7"/>
    <tableColumn id="28" xr3:uid="{BE5A570B-966F-4A96-9955-0F33E313A1DC}" uniqueName="28" name="M0" queryTableFieldId="28" dataDxfId="6"/>
    <tableColumn id="29" xr3:uid="{8A3DCCCC-6FBF-429A-8E48-0018C036EA07}" uniqueName="29" name="CH" queryTableFieldId="29"/>
    <tableColumn id="30" xr3:uid="{66D21F17-1ED2-4576-9F3C-9268D9CA77CC}" uniqueName="30" name="NPLa" queryTableFieldId="30" dataDxfId="5"/>
    <tableColumn id="31" xr3:uid="{CC082BC2-0628-4F44-9980-090ECBD517EA}" uniqueName="31" name="NPLp" queryTableFieldId="31" dataDxfId="4"/>
    <tableColumn id="32" xr3:uid="{5EA1EFB3-E8D6-45C0-B677-56F751798BB0}" uniqueName="32" name="SID" queryTableFieldId="32" dataDxfId="3"/>
    <tableColumn id="33" xr3:uid="{CD82E4FC-AAF5-4344-ACD3-ACF58470C187}" uniqueName="33" name="CM" queryTableFieldId="33" dataDxfId="2"/>
    <tableColumn id="34" xr3:uid="{65C67D66-3946-494B-AD1E-F48CE815FCCE}" uniqueName="34" name="vTax" queryTableFieldId="34" dataDxfId="1"/>
    <tableColumn id="35" xr3:uid="{CD68B805-92D3-4600-B5D1-DD2FACEB00B1}" uniqueName="35" name="SIDinGDP" queryTableFieldId="35" dataDxfId="0">
      <calculatedColumnFormula>dataRF[[#This Row],[SID]]/(dataRF[[#This Row],[NGDP]]*4) 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atbureau.org/ru/russia/inflation-tables" TargetMode="External"/><Relationship Id="rId3" Type="http://schemas.openxmlformats.org/officeDocument/2006/relationships/hyperlink" Target="https://www.cbr.ru/statistics/bank_sector/review/" TargetMode="External"/><Relationship Id="rId7" Type="http://schemas.openxmlformats.org/officeDocument/2006/relationships/hyperlink" Target="https://www.cbr.ru/statistics/macro_itm/dkfs/" TargetMode="External"/><Relationship Id="rId2" Type="http://schemas.openxmlformats.org/officeDocument/2006/relationships/hyperlink" Target="https://data.worldbank.org/indicator/FS.AST.PRVT.GD.ZS?locations=RU" TargetMode="External"/><Relationship Id="rId1" Type="http://schemas.openxmlformats.org/officeDocument/2006/relationships/hyperlink" Target="https://databank.worldbank.org/source/worldwide-governance-indicators" TargetMode="External"/><Relationship Id="rId6" Type="http://schemas.openxmlformats.org/officeDocument/2006/relationships/hyperlink" Target="https://rosstat.gov.ru/labor_market_employment_salaries" TargetMode="External"/><Relationship Id="rId5" Type="http://schemas.openxmlformats.org/officeDocument/2006/relationships/hyperlink" Target="https://www.cbr.ru/statistics/bank_sector/int_rat/" TargetMode="External"/><Relationship Id="rId4" Type="http://schemas.openxmlformats.org/officeDocument/2006/relationships/hyperlink" Target="https://www.cbr.ru/statistics/bank_sector/int_rat/" TargetMode="External"/><Relationship Id="rId9" Type="http://schemas.openxmlformats.org/officeDocument/2006/relationships/hyperlink" Target="https://rosstat.gov.ru/accou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05D52-0AF8-4142-9D3E-2643BCAE6851}">
  <dimension ref="B2:H47"/>
  <sheetViews>
    <sheetView topLeftCell="A4" zoomScale="55" zoomScaleNormal="55" workbookViewId="0">
      <selection activeCell="F48" sqref="F48"/>
    </sheetView>
  </sheetViews>
  <sheetFormatPr defaultRowHeight="14.4" x14ac:dyDescent="0.3"/>
  <cols>
    <col min="2" max="2" width="20.109375" customWidth="1"/>
    <col min="3" max="3" width="46.6640625" customWidth="1"/>
    <col min="4" max="4" width="41.109375" customWidth="1"/>
    <col min="5" max="5" width="17.88671875" customWidth="1"/>
    <col min="6" max="6" width="26.33203125" customWidth="1"/>
    <col min="8" max="8" width="27.21875" customWidth="1"/>
  </cols>
  <sheetData>
    <row r="2" spans="2:8" x14ac:dyDescent="0.3">
      <c r="B2" s="16" t="s">
        <v>0</v>
      </c>
      <c r="C2" s="16" t="s">
        <v>1</v>
      </c>
      <c r="D2" s="16" t="s">
        <v>2</v>
      </c>
      <c r="E2" s="16" t="s">
        <v>3</v>
      </c>
      <c r="F2" s="22" t="s">
        <v>87</v>
      </c>
      <c r="H2" s="23" t="s">
        <v>88</v>
      </c>
    </row>
    <row r="3" spans="2:8" x14ac:dyDescent="0.3">
      <c r="B3" s="32" t="s">
        <v>4</v>
      </c>
      <c r="C3" s="17" t="s">
        <v>5</v>
      </c>
      <c r="D3" s="1" t="s">
        <v>6</v>
      </c>
      <c r="E3" s="1" t="s">
        <v>7</v>
      </c>
      <c r="F3" s="1" t="s">
        <v>8</v>
      </c>
    </row>
    <row r="4" spans="2:8" x14ac:dyDescent="0.3">
      <c r="B4" s="32" t="s">
        <v>9</v>
      </c>
      <c r="C4" s="17" t="s">
        <v>10</v>
      </c>
      <c r="D4" s="1" t="s">
        <v>11</v>
      </c>
      <c r="E4" s="65" t="s">
        <v>7</v>
      </c>
      <c r="F4" s="1" t="s">
        <v>8</v>
      </c>
    </row>
    <row r="5" spans="2:8" ht="28.8" x14ac:dyDescent="0.3">
      <c r="B5" s="32" t="s">
        <v>12</v>
      </c>
      <c r="C5" s="17" t="s">
        <v>13</v>
      </c>
      <c r="D5" s="1" t="s">
        <v>14</v>
      </c>
      <c r="E5" s="18" t="s">
        <v>15</v>
      </c>
      <c r="F5" s="1" t="s">
        <v>8</v>
      </c>
    </row>
    <row r="6" spans="2:8" x14ac:dyDescent="0.3">
      <c r="B6" s="32" t="s">
        <v>16</v>
      </c>
      <c r="C6" s="17" t="s">
        <v>17</v>
      </c>
      <c r="D6" s="1" t="s">
        <v>6</v>
      </c>
      <c r="E6" s="1" t="s">
        <v>15</v>
      </c>
      <c r="F6" s="1" t="s">
        <v>8</v>
      </c>
    </row>
    <row r="7" spans="2:8" x14ac:dyDescent="0.3">
      <c r="B7" s="32" t="s">
        <v>18</v>
      </c>
      <c r="C7" s="17" t="s">
        <v>19</v>
      </c>
      <c r="D7" s="1" t="s">
        <v>6</v>
      </c>
      <c r="E7" s="1" t="s">
        <v>15</v>
      </c>
      <c r="F7" s="1" t="s">
        <v>8</v>
      </c>
    </row>
    <row r="8" spans="2:8" ht="28.8" x14ac:dyDescent="0.3">
      <c r="B8" s="32" t="s">
        <v>93</v>
      </c>
      <c r="C8" s="19" t="s">
        <v>20</v>
      </c>
      <c r="D8" s="1" t="s">
        <v>11</v>
      </c>
      <c r="E8" s="18" t="s">
        <v>7</v>
      </c>
      <c r="F8" s="1" t="s">
        <v>8</v>
      </c>
    </row>
    <row r="9" spans="2:8" x14ac:dyDescent="0.3">
      <c r="B9" s="32" t="s">
        <v>21</v>
      </c>
      <c r="C9" s="17" t="s">
        <v>22</v>
      </c>
      <c r="D9" s="1" t="s">
        <v>23</v>
      </c>
      <c r="E9" s="20" t="s">
        <v>24</v>
      </c>
      <c r="F9" s="1" t="s">
        <v>8</v>
      </c>
    </row>
    <row r="10" spans="2:8" ht="27" x14ac:dyDescent="0.3">
      <c r="B10" s="33" t="s">
        <v>25</v>
      </c>
      <c r="C10" s="27" t="s">
        <v>26</v>
      </c>
      <c r="D10" s="28" t="s">
        <v>11</v>
      </c>
      <c r="E10" s="28" t="s">
        <v>27</v>
      </c>
      <c r="F10" s="29" t="s">
        <v>109</v>
      </c>
    </row>
    <row r="11" spans="2:8" x14ac:dyDescent="0.3">
      <c r="B11" s="34" t="s">
        <v>28</v>
      </c>
      <c r="C11" s="21" t="s">
        <v>29</v>
      </c>
      <c r="D11" s="1" t="s">
        <v>30</v>
      </c>
      <c r="E11" s="65" t="s">
        <v>31</v>
      </c>
      <c r="F11" s="1" t="s">
        <v>8</v>
      </c>
    </row>
    <row r="12" spans="2:8" x14ac:dyDescent="0.3">
      <c r="B12" s="34" t="s">
        <v>32</v>
      </c>
      <c r="C12" s="17" t="s">
        <v>33</v>
      </c>
      <c r="D12" s="1" t="s">
        <v>30</v>
      </c>
      <c r="E12" s="30" t="s">
        <v>31</v>
      </c>
      <c r="F12" s="1" t="s">
        <v>8</v>
      </c>
    </row>
    <row r="13" spans="2:8" x14ac:dyDescent="0.3">
      <c r="B13" s="34" t="s">
        <v>34</v>
      </c>
      <c r="C13" s="17" t="s">
        <v>35</v>
      </c>
      <c r="D13" s="1" t="s">
        <v>30</v>
      </c>
      <c r="E13" s="1" t="s">
        <v>31</v>
      </c>
      <c r="F13" s="1" t="s">
        <v>8</v>
      </c>
    </row>
    <row r="14" spans="2:8" x14ac:dyDescent="0.3">
      <c r="B14" s="34" t="s">
        <v>36</v>
      </c>
      <c r="C14" s="17" t="s">
        <v>37</v>
      </c>
      <c r="D14" s="1" t="s">
        <v>30</v>
      </c>
      <c r="E14" s="1" t="s">
        <v>31</v>
      </c>
      <c r="F14" s="1" t="s">
        <v>8</v>
      </c>
    </row>
    <row r="15" spans="2:8" x14ac:dyDescent="0.3">
      <c r="B15" s="34" t="s">
        <v>38</v>
      </c>
      <c r="C15" s="17" t="s">
        <v>39</v>
      </c>
      <c r="D15" s="1" t="s">
        <v>30</v>
      </c>
      <c r="E15" s="1" t="s">
        <v>31</v>
      </c>
      <c r="F15" s="1" t="s">
        <v>8</v>
      </c>
    </row>
    <row r="16" spans="2:8" x14ac:dyDescent="0.3">
      <c r="B16" s="34" t="s">
        <v>40</v>
      </c>
      <c r="C16" s="17" t="s">
        <v>41</v>
      </c>
      <c r="D16" s="1" t="s">
        <v>30</v>
      </c>
      <c r="E16" s="1" t="s">
        <v>31</v>
      </c>
      <c r="F16" s="1" t="s">
        <v>8</v>
      </c>
    </row>
    <row r="17" spans="2:6" x14ac:dyDescent="0.3">
      <c r="B17" s="35" t="s">
        <v>42</v>
      </c>
      <c r="C17" s="17" t="s">
        <v>43</v>
      </c>
      <c r="D17" s="1" t="s">
        <v>44</v>
      </c>
      <c r="E17" s="18" t="s">
        <v>45</v>
      </c>
      <c r="F17" s="1" t="s">
        <v>8</v>
      </c>
    </row>
    <row r="18" spans="2:6" x14ac:dyDescent="0.3">
      <c r="B18" s="35" t="s">
        <v>46</v>
      </c>
      <c r="C18" s="17" t="s">
        <v>47</v>
      </c>
      <c r="D18" s="1" t="s">
        <v>44</v>
      </c>
      <c r="E18" s="18" t="s">
        <v>45</v>
      </c>
      <c r="F18" s="1" t="s">
        <v>8</v>
      </c>
    </row>
    <row r="19" spans="2:6" ht="28.8" x14ac:dyDescent="0.3">
      <c r="B19" s="35" t="s">
        <v>48</v>
      </c>
      <c r="C19" s="17" t="s">
        <v>49</v>
      </c>
      <c r="D19" s="1" t="s">
        <v>50</v>
      </c>
      <c r="E19" s="30" t="s">
        <v>45</v>
      </c>
      <c r="F19" s="1" t="s">
        <v>8</v>
      </c>
    </row>
    <row r="20" spans="2:6" x14ac:dyDescent="0.3">
      <c r="B20" s="35" t="s">
        <v>51</v>
      </c>
      <c r="C20" s="17" t="s">
        <v>52</v>
      </c>
      <c r="D20" s="1" t="s">
        <v>50</v>
      </c>
      <c r="E20" s="18" t="s">
        <v>45</v>
      </c>
      <c r="F20" s="1" t="s">
        <v>8</v>
      </c>
    </row>
    <row r="21" spans="2:6" x14ac:dyDescent="0.3">
      <c r="B21" s="35" t="s">
        <v>91</v>
      </c>
      <c r="C21" s="17" t="s">
        <v>53</v>
      </c>
      <c r="D21" s="1" t="s">
        <v>50</v>
      </c>
      <c r="E21" s="18" t="s">
        <v>45</v>
      </c>
      <c r="F21" s="1" t="s">
        <v>8</v>
      </c>
    </row>
    <row r="22" spans="2:6" ht="28.8" x14ac:dyDescent="0.3">
      <c r="B22" s="36" t="s">
        <v>54</v>
      </c>
      <c r="C22" s="17" t="s">
        <v>55</v>
      </c>
      <c r="D22" s="1" t="s">
        <v>11</v>
      </c>
      <c r="E22" s="65" t="s">
        <v>56</v>
      </c>
      <c r="F22" s="78" t="s">
        <v>57</v>
      </c>
    </row>
    <row r="23" spans="2:6" ht="28.8" x14ac:dyDescent="0.3">
      <c r="B23" s="36" t="s">
        <v>58</v>
      </c>
      <c r="C23" s="17" t="s">
        <v>59</v>
      </c>
      <c r="D23" s="1" t="s">
        <v>11</v>
      </c>
      <c r="E23" s="1" t="s">
        <v>56</v>
      </c>
      <c r="F23" s="78"/>
    </row>
    <row r="24" spans="2:6" ht="28.8" x14ac:dyDescent="0.3">
      <c r="B24" s="36" t="s">
        <v>60</v>
      </c>
      <c r="C24" s="17" t="s">
        <v>61</v>
      </c>
      <c r="D24" s="1" t="s">
        <v>11</v>
      </c>
      <c r="E24" s="1" t="s">
        <v>56</v>
      </c>
      <c r="F24" s="78"/>
    </row>
    <row r="25" spans="2:6" ht="28.8" x14ac:dyDescent="0.3">
      <c r="B25" s="36" t="s">
        <v>62</v>
      </c>
      <c r="C25" s="17" t="s">
        <v>63</v>
      </c>
      <c r="D25" s="1" t="s">
        <v>11</v>
      </c>
      <c r="E25" s="1" t="s">
        <v>56</v>
      </c>
      <c r="F25" s="78"/>
    </row>
    <row r="26" spans="2:6" ht="57.6" x14ac:dyDescent="0.3">
      <c r="B26" s="36" t="s">
        <v>64</v>
      </c>
      <c r="C26" s="17" t="s">
        <v>65</v>
      </c>
      <c r="D26" s="1" t="s">
        <v>11</v>
      </c>
      <c r="E26" s="65" t="s">
        <v>56</v>
      </c>
      <c r="F26" s="78"/>
    </row>
    <row r="27" spans="2:6" x14ac:dyDescent="0.3">
      <c r="B27" s="36" t="s">
        <v>66</v>
      </c>
      <c r="C27" s="17" t="s">
        <v>198</v>
      </c>
      <c r="D27" s="1" t="s">
        <v>11</v>
      </c>
      <c r="E27" s="65" t="s">
        <v>67</v>
      </c>
      <c r="F27" s="79" t="s">
        <v>68</v>
      </c>
    </row>
    <row r="28" spans="2:6" x14ac:dyDescent="0.3">
      <c r="B28" s="36" t="s">
        <v>90</v>
      </c>
      <c r="C28" s="17" t="s">
        <v>69</v>
      </c>
      <c r="D28" s="1" t="s">
        <v>11</v>
      </c>
      <c r="E28" s="1" t="s">
        <v>67</v>
      </c>
      <c r="F28" s="79"/>
    </row>
    <row r="29" spans="2:6" x14ac:dyDescent="0.3">
      <c r="B29" s="37" t="s">
        <v>70</v>
      </c>
      <c r="C29" s="1" t="s">
        <v>71</v>
      </c>
      <c r="D29" s="1" t="s">
        <v>11</v>
      </c>
      <c r="E29" s="65" t="s">
        <v>72</v>
      </c>
      <c r="F29" s="1" t="s">
        <v>8</v>
      </c>
    </row>
    <row r="30" spans="2:6" ht="28.8" x14ac:dyDescent="0.3">
      <c r="B30" s="37" t="s">
        <v>73</v>
      </c>
      <c r="C30" s="17" t="s">
        <v>74</v>
      </c>
      <c r="D30" s="1" t="s">
        <v>11</v>
      </c>
      <c r="E30" s="1" t="s">
        <v>75</v>
      </c>
      <c r="F30" s="1" t="s">
        <v>8</v>
      </c>
    </row>
    <row r="31" spans="2:6" x14ac:dyDescent="0.3">
      <c r="B31" s="36" t="s">
        <v>197</v>
      </c>
      <c r="C31" s="17" t="s">
        <v>76</v>
      </c>
      <c r="D31" s="1" t="s">
        <v>6</v>
      </c>
      <c r="E31" s="1" t="s">
        <v>77</v>
      </c>
      <c r="F31" s="1" t="s">
        <v>8</v>
      </c>
    </row>
    <row r="32" spans="2:6" x14ac:dyDescent="0.3">
      <c r="B32" s="36" t="s">
        <v>78</v>
      </c>
      <c r="C32" s="1" t="s">
        <v>79</v>
      </c>
      <c r="D32" s="1" t="s">
        <v>6</v>
      </c>
      <c r="E32" s="1" t="s">
        <v>80</v>
      </c>
      <c r="F32" s="80" t="s">
        <v>206</v>
      </c>
    </row>
    <row r="33" spans="2:6" x14ac:dyDescent="0.3">
      <c r="B33" s="36" t="s">
        <v>81</v>
      </c>
      <c r="C33" s="1" t="s">
        <v>82</v>
      </c>
      <c r="D33" s="1" t="s">
        <v>11</v>
      </c>
      <c r="E33" s="65" t="s">
        <v>80</v>
      </c>
      <c r="F33" s="81"/>
    </row>
    <row r="34" spans="2:6" x14ac:dyDescent="0.3">
      <c r="B34" s="37" t="s">
        <v>83</v>
      </c>
      <c r="C34" s="1" t="s">
        <v>84</v>
      </c>
      <c r="D34" s="1" t="s">
        <v>6</v>
      </c>
      <c r="E34" s="1"/>
      <c r="F34" s="1"/>
    </row>
    <row r="35" spans="2:6" x14ac:dyDescent="0.3">
      <c r="B35" s="37" t="s">
        <v>85</v>
      </c>
      <c r="C35" s="1" t="s">
        <v>86</v>
      </c>
      <c r="D35" s="1" t="s">
        <v>6</v>
      </c>
      <c r="E35" s="1"/>
      <c r="F35" s="1"/>
    </row>
    <row r="36" spans="2:6" ht="57.6" x14ac:dyDescent="0.3">
      <c r="B36" s="32" t="s">
        <v>92</v>
      </c>
      <c r="C36" s="38" t="s">
        <v>94</v>
      </c>
      <c r="D36" s="32" t="s">
        <v>6</v>
      </c>
      <c r="E36" s="8" t="s">
        <v>95</v>
      </c>
      <c r="F36" s="31" t="s">
        <v>97</v>
      </c>
    </row>
    <row r="37" spans="2:6" x14ac:dyDescent="0.3">
      <c r="B37" s="40" t="s">
        <v>98</v>
      </c>
      <c r="C37" s="1" t="s">
        <v>100</v>
      </c>
      <c r="D37" s="1" t="s">
        <v>103</v>
      </c>
      <c r="E37" s="43" t="s">
        <v>102</v>
      </c>
      <c r="F37" s="43" t="s">
        <v>8</v>
      </c>
    </row>
    <row r="38" spans="2:6" x14ac:dyDescent="0.3">
      <c r="B38" s="41" t="s">
        <v>99</v>
      </c>
      <c r="C38" s="61" t="s">
        <v>101</v>
      </c>
      <c r="D38" s="61" t="s">
        <v>103</v>
      </c>
      <c r="E38" s="61" t="s">
        <v>104</v>
      </c>
      <c r="F38" s="62" t="s">
        <v>8</v>
      </c>
    </row>
    <row r="39" spans="2:6" ht="28.8" x14ac:dyDescent="0.3">
      <c r="B39" s="53" t="s">
        <v>105</v>
      </c>
      <c r="C39" s="63" t="s">
        <v>108</v>
      </c>
      <c r="D39" s="54" t="s">
        <v>96</v>
      </c>
      <c r="E39" s="54" t="s">
        <v>107</v>
      </c>
      <c r="F39" s="64" t="s">
        <v>106</v>
      </c>
    </row>
    <row r="40" spans="2:6" x14ac:dyDescent="0.3">
      <c r="B40" s="43" t="s">
        <v>200</v>
      </c>
      <c r="C40" s="43" t="s">
        <v>199</v>
      </c>
      <c r="D40" s="54" t="s">
        <v>30</v>
      </c>
      <c r="E40" s="54" t="s">
        <v>208</v>
      </c>
      <c r="F40" s="54" t="s">
        <v>8</v>
      </c>
    </row>
    <row r="41" spans="2:6" x14ac:dyDescent="0.3">
      <c r="B41" s="43" t="s">
        <v>202</v>
      </c>
      <c r="C41" s="43" t="s">
        <v>201</v>
      </c>
      <c r="D41" s="54" t="s">
        <v>30</v>
      </c>
      <c r="E41" s="66" t="s">
        <v>207</v>
      </c>
      <c r="F41" s="54" t="s">
        <v>8</v>
      </c>
    </row>
    <row r="42" spans="2:6" x14ac:dyDescent="0.3">
      <c r="B42" s="43" t="s">
        <v>205</v>
      </c>
      <c r="C42" s="43" t="s">
        <v>204</v>
      </c>
      <c r="D42" s="54" t="s">
        <v>30</v>
      </c>
      <c r="E42" s="43" t="s">
        <v>203</v>
      </c>
      <c r="F42" s="54" t="s">
        <v>8</v>
      </c>
    </row>
    <row r="43" spans="2:6" ht="57.6" x14ac:dyDescent="0.3">
      <c r="B43" s="43" t="s">
        <v>209</v>
      </c>
      <c r="C43" s="63" t="s">
        <v>210</v>
      </c>
      <c r="D43" s="43" t="s">
        <v>211</v>
      </c>
      <c r="E43" s="69" t="s">
        <v>213</v>
      </c>
      <c r="F43" s="43" t="s">
        <v>212</v>
      </c>
    </row>
    <row r="44" spans="2:6" x14ac:dyDescent="0.3">
      <c r="B44" s="71" t="s">
        <v>214</v>
      </c>
      <c r="C44" s="71" t="s">
        <v>215</v>
      </c>
      <c r="D44" s="71" t="s">
        <v>211</v>
      </c>
      <c r="E44" s="43"/>
      <c r="F44" s="43"/>
    </row>
    <row r="45" spans="2:6" x14ac:dyDescent="0.3">
      <c r="B45" s="32" t="s">
        <v>216</v>
      </c>
      <c r="C45" s="17" t="s">
        <v>217</v>
      </c>
      <c r="D45" s="1" t="s">
        <v>6</v>
      </c>
      <c r="E45" s="69" t="s">
        <v>15</v>
      </c>
      <c r="F45" s="43" t="s">
        <v>8</v>
      </c>
    </row>
    <row r="46" spans="2:6" x14ac:dyDescent="0.3">
      <c r="B46" s="71" t="s">
        <v>218</v>
      </c>
      <c r="C46" s="71" t="s">
        <v>219</v>
      </c>
      <c r="D46" t="s">
        <v>220</v>
      </c>
      <c r="E46" t="s">
        <v>221</v>
      </c>
      <c r="F46" s="71" t="s">
        <v>8</v>
      </c>
    </row>
    <row r="47" spans="2:6" x14ac:dyDescent="0.3">
      <c r="B47" s="71" t="s">
        <v>222</v>
      </c>
      <c r="C47" s="71" t="s">
        <v>219</v>
      </c>
      <c r="D47" t="s">
        <v>6</v>
      </c>
      <c r="F47" s="71" t="s">
        <v>223</v>
      </c>
    </row>
  </sheetData>
  <mergeCells count="3">
    <mergeCell ref="F22:F26"/>
    <mergeCell ref="F27:F28"/>
    <mergeCell ref="F32:F33"/>
  </mergeCells>
  <hyperlinks>
    <hyperlink ref="E11" r:id="rId1" xr:uid="{DA3116EE-3084-4BB4-8644-0F08AE2ACCB0}"/>
    <hyperlink ref="E29" r:id="rId2" xr:uid="{196E5503-FDE4-44B6-83A0-7986E8F9C547}"/>
    <hyperlink ref="E33" r:id="rId3" xr:uid="{8FFAD4E6-D741-4321-B8B4-446FDDF2DE53}"/>
    <hyperlink ref="E26" r:id="rId4" xr:uid="{496E3BF6-C968-4651-8F15-4EA3C9139273}"/>
    <hyperlink ref="E22" r:id="rId5" xr:uid="{6B3A6AAF-703E-4970-BDD8-858D8E9EE986}"/>
    <hyperlink ref="E43" r:id="rId6" xr:uid="{3703A2E1-5A63-42D5-9FB3-4FA7C0E870F8}"/>
    <hyperlink ref="E45" r:id="rId7" xr:uid="{E23A2902-D696-41F0-B222-F8808F3DBB0F}"/>
    <hyperlink ref="E27" r:id="rId8" xr:uid="{96F90CEB-B836-4317-BA7F-CACE94B8C305}"/>
    <hyperlink ref="E4" r:id="rId9" xr:uid="{4FFE1158-84D4-4CC4-826A-50A576764C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ABEE-1749-4691-9AD2-B5746DFD0CCF}">
  <dimension ref="A1:AF88"/>
  <sheetViews>
    <sheetView zoomScale="70" zoomScaleNormal="70" workbookViewId="0">
      <pane ySplit="1" topLeftCell="A52" activePane="bottomLeft" state="frozen"/>
      <selection pane="bottomLeft" activeCell="A5" sqref="A5:A85"/>
    </sheetView>
  </sheetViews>
  <sheetFormatPr defaultRowHeight="14.4" x14ac:dyDescent="0.3"/>
  <cols>
    <col min="16" max="16" width="10.44140625" bestFit="1" customWidth="1"/>
    <col min="20" max="20" width="11.44140625" bestFit="1" customWidth="1"/>
    <col min="21" max="21" width="11.5546875" bestFit="1" customWidth="1"/>
    <col min="22" max="22" width="11" bestFit="1" customWidth="1"/>
    <col min="23" max="23" width="10.44140625" customWidth="1"/>
    <col min="24" max="24" width="12.33203125" customWidth="1"/>
    <col min="25" max="25" width="12.5546875" customWidth="1"/>
    <col min="31" max="31" width="11.5546875" customWidth="1"/>
  </cols>
  <sheetData>
    <row r="1" spans="1:32" x14ac:dyDescent="0.3">
      <c r="A1" s="6" t="s">
        <v>89</v>
      </c>
      <c r="B1" s="6" t="s">
        <v>4</v>
      </c>
      <c r="C1" s="6" t="s">
        <v>9</v>
      </c>
      <c r="D1" s="6" t="s">
        <v>12</v>
      </c>
      <c r="E1" s="6" t="s">
        <v>93</v>
      </c>
      <c r="F1" s="7" t="s">
        <v>28</v>
      </c>
      <c r="G1" s="7" t="s">
        <v>32</v>
      </c>
      <c r="H1" s="7" t="s">
        <v>34</v>
      </c>
      <c r="I1" s="7" t="s">
        <v>36</v>
      </c>
      <c r="J1" s="7" t="s">
        <v>38</v>
      </c>
      <c r="K1" s="7" t="s">
        <v>40</v>
      </c>
      <c r="L1" s="6" t="s">
        <v>42</v>
      </c>
      <c r="M1" s="6" t="s">
        <v>46</v>
      </c>
      <c r="N1" s="6" t="s">
        <v>48</v>
      </c>
      <c r="O1" s="6" t="s">
        <v>51</v>
      </c>
      <c r="P1" s="6" t="s">
        <v>91</v>
      </c>
      <c r="Q1" s="6" t="s">
        <v>64</v>
      </c>
      <c r="R1" s="7" t="s">
        <v>70</v>
      </c>
      <c r="S1" s="7" t="s">
        <v>73</v>
      </c>
      <c r="T1" s="7" t="s">
        <v>83</v>
      </c>
      <c r="U1" s="7" t="s">
        <v>85</v>
      </c>
      <c r="V1" s="4" t="s">
        <v>92</v>
      </c>
      <c r="W1" s="42" t="s">
        <v>98</v>
      </c>
      <c r="X1" s="42" t="s">
        <v>99</v>
      </c>
      <c r="Y1" s="39" t="s">
        <v>105</v>
      </c>
      <c r="Z1" s="59" t="s">
        <v>25</v>
      </c>
      <c r="AA1" s="59" t="s">
        <v>66</v>
      </c>
      <c r="AB1" s="39" t="s">
        <v>200</v>
      </c>
      <c r="AC1" s="39" t="s">
        <v>202</v>
      </c>
      <c r="AD1" s="42" t="s">
        <v>205</v>
      </c>
      <c r="AE1" s="39" t="s">
        <v>209</v>
      </c>
      <c r="AF1" s="39" t="s">
        <v>214</v>
      </c>
    </row>
    <row r="2" spans="1:32" x14ac:dyDescent="0.3">
      <c r="A2" s="8" t="s">
        <v>110</v>
      </c>
      <c r="B2" s="8">
        <v>1527.4226999999994</v>
      </c>
      <c r="C2" s="8">
        <v>39.8894052241236</v>
      </c>
      <c r="D2" s="8"/>
      <c r="E2" s="8">
        <v>15.339384145806706</v>
      </c>
      <c r="F2" s="43"/>
      <c r="G2" s="43"/>
      <c r="H2" s="43"/>
      <c r="I2" s="43"/>
      <c r="J2" s="43"/>
      <c r="K2" s="43"/>
      <c r="L2" s="8"/>
      <c r="M2" s="8"/>
      <c r="N2" s="8"/>
      <c r="O2" s="8"/>
      <c r="P2" s="8"/>
      <c r="Q2" s="8">
        <v>9.6</v>
      </c>
      <c r="R2" s="43"/>
      <c r="S2" s="43"/>
      <c r="T2" s="43"/>
      <c r="U2" s="43"/>
      <c r="V2" s="43"/>
      <c r="W2" s="43"/>
      <c r="X2" s="43"/>
      <c r="Y2" s="43"/>
      <c r="Z2" s="60"/>
      <c r="AA2" s="43">
        <v>4.0559550847999892</v>
      </c>
      <c r="AB2" s="43"/>
      <c r="AC2" s="43"/>
      <c r="AD2" s="43"/>
    </row>
    <row r="3" spans="1:32" x14ac:dyDescent="0.3">
      <c r="A3" s="8" t="s">
        <v>111</v>
      </c>
      <c r="B3" s="8">
        <v>1696.6486000000002</v>
      </c>
      <c r="C3" s="8">
        <v>40.567336745592407</v>
      </c>
      <c r="D3" s="8"/>
      <c r="E3" s="8">
        <v>19.441923798124193</v>
      </c>
      <c r="F3" s="43"/>
      <c r="G3" s="43"/>
      <c r="H3" s="43"/>
      <c r="I3" s="43"/>
      <c r="J3" s="43"/>
      <c r="K3" s="43"/>
      <c r="L3" s="8"/>
      <c r="M3" s="8"/>
      <c r="N3" s="8"/>
      <c r="O3" s="8"/>
      <c r="P3" s="8"/>
      <c r="Q3" s="8">
        <v>6.6</v>
      </c>
      <c r="R3" s="43"/>
      <c r="S3" s="43"/>
      <c r="T3" s="43"/>
      <c r="U3" s="43"/>
      <c r="V3" s="43"/>
      <c r="W3" s="43"/>
      <c r="X3" s="43"/>
      <c r="Y3" s="43"/>
      <c r="Z3" s="60"/>
      <c r="AA3" s="43">
        <v>5.2732921625000095</v>
      </c>
      <c r="AB3" s="43"/>
      <c r="AC3" s="43"/>
      <c r="AD3" s="43"/>
    </row>
    <row r="4" spans="1:32" x14ac:dyDescent="0.3">
      <c r="A4" s="8" t="s">
        <v>112</v>
      </c>
      <c r="B4" s="8">
        <v>2037.845</v>
      </c>
      <c r="C4" s="8">
        <v>37.841159097139965</v>
      </c>
      <c r="D4" s="8"/>
      <c r="E4" s="8">
        <v>16.00351688105631</v>
      </c>
      <c r="F4" s="43"/>
      <c r="G4" s="43"/>
      <c r="H4" s="43"/>
      <c r="I4" s="43"/>
      <c r="J4" s="43"/>
      <c r="K4" s="43"/>
      <c r="L4" s="8"/>
      <c r="M4" s="8"/>
      <c r="N4" s="8"/>
      <c r="O4" s="8"/>
      <c r="P4" s="8"/>
      <c r="Q4" s="8">
        <v>5.4</v>
      </c>
      <c r="R4" s="43"/>
      <c r="S4" s="43"/>
      <c r="T4" s="43"/>
      <c r="U4" s="43"/>
      <c r="V4" s="43"/>
      <c r="W4" s="43"/>
      <c r="X4" s="43"/>
      <c r="Y4" s="43"/>
      <c r="Z4" s="60"/>
      <c r="AA4" s="43">
        <v>4.1443375544000016</v>
      </c>
      <c r="AB4" s="43"/>
      <c r="AC4" s="43"/>
      <c r="AD4" s="43"/>
    </row>
    <row r="5" spans="1:32" x14ac:dyDescent="0.3">
      <c r="A5" s="8" t="s">
        <v>113</v>
      </c>
      <c r="B5" s="8">
        <v>2043.7299999999998</v>
      </c>
      <c r="C5" s="8">
        <v>42.496839691334124</v>
      </c>
      <c r="D5" s="8"/>
      <c r="E5" s="8">
        <v>17.526716916975033</v>
      </c>
      <c r="F5" s="9">
        <v>-0.72000319999999995</v>
      </c>
      <c r="G5" s="9">
        <v>-0.99524190000000001</v>
      </c>
      <c r="H5" s="9">
        <v>-1.3967719999999999</v>
      </c>
      <c r="I5" s="9">
        <v>-0.57937930000000004</v>
      </c>
      <c r="J5" s="9">
        <v>-1.097559</v>
      </c>
      <c r="K5" s="9">
        <v>-0.34627039999999998</v>
      </c>
      <c r="L5" s="8"/>
      <c r="M5" s="8"/>
      <c r="N5" s="8"/>
      <c r="O5" s="8"/>
      <c r="P5" s="8"/>
      <c r="Q5" s="8">
        <v>4.4000000000000004</v>
      </c>
      <c r="R5" s="8"/>
      <c r="S5" s="8"/>
      <c r="T5" s="5">
        <v>1132.082611</v>
      </c>
      <c r="U5" s="3">
        <v>1029.1840804000001</v>
      </c>
      <c r="V5" s="43"/>
      <c r="W5" s="43"/>
      <c r="X5" s="43"/>
      <c r="Y5" s="57">
        <v>410</v>
      </c>
      <c r="Z5" s="60"/>
      <c r="AA5" s="43">
        <v>5.36212998079999</v>
      </c>
      <c r="AB5" s="43"/>
      <c r="AC5" s="43"/>
      <c r="AD5" s="43"/>
    </row>
    <row r="6" spans="1:32" x14ac:dyDescent="0.3">
      <c r="A6" s="8" t="s">
        <v>114</v>
      </c>
      <c r="B6" s="8">
        <v>1900.8727999999999</v>
      </c>
      <c r="C6" s="8">
        <v>40.32298914890918</v>
      </c>
      <c r="D6" s="8"/>
      <c r="E6" s="8">
        <v>14.93121080283942</v>
      </c>
      <c r="F6" s="10"/>
      <c r="G6" s="10"/>
      <c r="H6" s="10"/>
      <c r="I6" s="10"/>
      <c r="J6" s="10"/>
      <c r="K6" s="10"/>
      <c r="L6" s="8"/>
      <c r="M6" s="8"/>
      <c r="N6" s="8"/>
      <c r="O6" s="8"/>
      <c r="P6" s="8"/>
      <c r="Q6" s="8">
        <v>4.4000000000000004</v>
      </c>
      <c r="R6" s="8"/>
      <c r="S6" s="8"/>
      <c r="T6" s="8"/>
      <c r="U6" s="8"/>
      <c r="V6" s="43"/>
      <c r="W6" s="43"/>
      <c r="X6" s="43"/>
      <c r="Y6" s="43"/>
      <c r="Z6" s="60"/>
      <c r="AA6" s="43">
        <v>7.0578424608000123</v>
      </c>
      <c r="AB6" s="43"/>
      <c r="AC6" s="43"/>
      <c r="AD6" s="43"/>
    </row>
    <row r="7" spans="1:32" x14ac:dyDescent="0.3">
      <c r="A7" s="8" t="s">
        <v>115</v>
      </c>
      <c r="B7" s="8">
        <v>2105.0056999999993</v>
      </c>
      <c r="C7" s="8">
        <v>44.431527727136036</v>
      </c>
      <c r="D7" s="8"/>
      <c r="E7" s="8">
        <v>17.989232000661978</v>
      </c>
      <c r="F7" s="10"/>
      <c r="G7" s="10"/>
      <c r="H7" s="10"/>
      <c r="I7" s="10"/>
      <c r="J7" s="10"/>
      <c r="K7" s="10"/>
      <c r="L7" s="8"/>
      <c r="M7" s="8"/>
      <c r="N7" s="8"/>
      <c r="O7" s="8"/>
      <c r="P7" s="8"/>
      <c r="Q7" s="8">
        <v>4.8</v>
      </c>
      <c r="R7" s="8"/>
      <c r="S7" s="8"/>
      <c r="T7" s="11"/>
      <c r="U7" s="11"/>
      <c r="V7" s="43"/>
      <c r="W7" s="43"/>
      <c r="X7" s="43"/>
      <c r="Y7" s="43"/>
      <c r="Z7" s="60"/>
      <c r="AA7" s="43">
        <v>5.2802121644</v>
      </c>
      <c r="AB7" s="43"/>
      <c r="AC7" s="43"/>
      <c r="AD7" s="43"/>
    </row>
    <row r="8" spans="1:32" x14ac:dyDescent="0.3">
      <c r="A8" s="8" t="s">
        <v>116</v>
      </c>
      <c r="B8" s="8">
        <v>2487.8722000000002</v>
      </c>
      <c r="C8" s="8">
        <v>41.287348946638033</v>
      </c>
      <c r="D8" s="8"/>
      <c r="E8" s="8">
        <v>13.11262555431024</v>
      </c>
      <c r="F8" s="10"/>
      <c r="G8" s="10"/>
      <c r="H8" s="10"/>
      <c r="I8" s="10"/>
      <c r="J8" s="10"/>
      <c r="K8" s="10"/>
      <c r="L8" s="8"/>
      <c r="M8" s="8"/>
      <c r="N8" s="8"/>
      <c r="O8" s="8"/>
      <c r="P8" s="8"/>
      <c r="Q8" s="8">
        <v>5</v>
      </c>
      <c r="R8" s="8"/>
      <c r="S8" s="8"/>
      <c r="T8" s="11"/>
      <c r="U8" s="11"/>
      <c r="V8" s="43"/>
      <c r="W8" s="43"/>
      <c r="X8" s="43"/>
      <c r="Y8" s="43"/>
      <c r="Z8" s="60"/>
      <c r="AA8" s="43">
        <v>1.0628052699999779</v>
      </c>
      <c r="AB8" s="43"/>
      <c r="AC8" s="43"/>
      <c r="AD8" s="43"/>
    </row>
    <row r="9" spans="1:32" x14ac:dyDescent="0.3">
      <c r="A9" s="8" t="s">
        <v>117</v>
      </c>
      <c r="B9" s="8">
        <v>2449.8317000000002</v>
      </c>
      <c r="C9" s="8">
        <v>45.694859041435471</v>
      </c>
      <c r="D9" s="8"/>
      <c r="E9" s="8">
        <v>16.893380062892685</v>
      </c>
      <c r="F9" s="10"/>
      <c r="G9" s="10"/>
      <c r="H9" s="10"/>
      <c r="I9" s="10"/>
      <c r="J9" s="10"/>
      <c r="K9" s="10"/>
      <c r="L9" s="8"/>
      <c r="M9" s="8"/>
      <c r="N9" s="8"/>
      <c r="O9" s="8"/>
      <c r="P9" s="8"/>
      <c r="Q9" s="8">
        <v>5.2</v>
      </c>
      <c r="R9" s="5">
        <v>16.837771853032852</v>
      </c>
      <c r="S9" s="8"/>
      <c r="T9" s="12">
        <v>1593.9781221000001</v>
      </c>
      <c r="U9" s="12">
        <v>1321.9026845999999</v>
      </c>
      <c r="V9" s="43"/>
      <c r="W9" s="43"/>
      <c r="X9" s="43"/>
      <c r="Y9" s="57">
        <v>525</v>
      </c>
      <c r="Z9" s="60"/>
      <c r="AA9" s="43">
        <v>4.1042611839999799</v>
      </c>
      <c r="AB9" s="43"/>
      <c r="AC9" s="43"/>
      <c r="AD9" s="43"/>
    </row>
    <row r="10" spans="1:32" x14ac:dyDescent="0.3">
      <c r="A10" s="8" t="s">
        <v>118</v>
      </c>
      <c r="B10" s="8">
        <v>2262.1866084403609</v>
      </c>
      <c r="C10" s="8">
        <v>48.107422787363554</v>
      </c>
      <c r="D10" s="8"/>
      <c r="E10" s="8">
        <v>15.742733063631862</v>
      </c>
      <c r="F10" s="10"/>
      <c r="G10" s="10"/>
      <c r="H10" s="10"/>
      <c r="I10" s="10"/>
      <c r="J10" s="10"/>
      <c r="K10" s="10"/>
      <c r="L10" s="8"/>
      <c r="M10" s="8"/>
      <c r="N10" s="8"/>
      <c r="O10" s="8"/>
      <c r="P10" s="8"/>
      <c r="Q10" s="8">
        <v>5.0999999999999996</v>
      </c>
      <c r="R10" s="8"/>
      <c r="S10" s="8"/>
      <c r="T10" s="13"/>
      <c r="U10" s="8"/>
      <c r="V10" s="43"/>
      <c r="W10" s="43"/>
      <c r="X10" s="43"/>
      <c r="Y10" s="43"/>
      <c r="Z10" s="60"/>
      <c r="AA10" s="43">
        <v>5.4121311152000029</v>
      </c>
      <c r="AB10" s="43"/>
      <c r="AC10" s="43"/>
      <c r="AD10" s="43"/>
    </row>
    <row r="11" spans="1:32" x14ac:dyDescent="0.3">
      <c r="A11" s="8" t="s">
        <v>119</v>
      </c>
      <c r="B11" s="8">
        <v>2528.6709777063229</v>
      </c>
      <c r="C11" s="8">
        <v>47.736136698278187</v>
      </c>
      <c r="D11" s="8"/>
      <c r="E11" s="8">
        <v>19.335057994156486</v>
      </c>
      <c r="F11" s="10"/>
      <c r="G11" s="10"/>
      <c r="H11" s="10"/>
      <c r="I11" s="10"/>
      <c r="J11" s="10"/>
      <c r="K11" s="10"/>
      <c r="L11" s="8"/>
      <c r="M11" s="8"/>
      <c r="N11" s="8"/>
      <c r="O11" s="8"/>
      <c r="P11" s="8"/>
      <c r="Q11" s="8">
        <v>5.3</v>
      </c>
      <c r="R11" s="8"/>
      <c r="S11" s="8"/>
      <c r="T11" s="8"/>
      <c r="U11" s="8"/>
      <c r="V11" s="43"/>
      <c r="W11" s="43"/>
      <c r="X11" s="43"/>
      <c r="Y11" s="43"/>
      <c r="Z11" s="60"/>
      <c r="AA11" s="43">
        <v>3.4148129012000039</v>
      </c>
      <c r="AB11" s="43"/>
      <c r="AC11" s="43"/>
      <c r="AD11" s="43"/>
    </row>
    <row r="12" spans="1:32" x14ac:dyDescent="0.3">
      <c r="A12" s="8" t="s">
        <v>120</v>
      </c>
      <c r="B12" s="8">
        <v>3012.8060670376435</v>
      </c>
      <c r="C12" s="8">
        <v>44.375281130266245</v>
      </c>
      <c r="D12" s="8"/>
      <c r="E12" s="8">
        <v>16.331024162485676</v>
      </c>
      <c r="F12" s="10"/>
      <c r="G12" s="10"/>
      <c r="H12" s="10"/>
      <c r="I12" s="10"/>
      <c r="J12" s="10"/>
      <c r="K12" s="10"/>
      <c r="L12" s="8"/>
      <c r="M12" s="8"/>
      <c r="N12" s="8"/>
      <c r="O12" s="8"/>
      <c r="P12" s="8"/>
      <c r="Q12" s="8">
        <v>4.5999999999999996</v>
      </c>
      <c r="R12" s="8"/>
      <c r="S12" s="8"/>
      <c r="T12" s="8"/>
      <c r="U12" s="8"/>
      <c r="V12" s="43"/>
      <c r="W12" s="43"/>
      <c r="X12" s="43"/>
      <c r="Y12" s="43"/>
      <c r="Z12" s="60"/>
      <c r="AA12" s="43">
        <v>1.2138905919999887</v>
      </c>
      <c r="AB12" s="43"/>
      <c r="AC12" s="43"/>
      <c r="AD12" s="43"/>
    </row>
    <row r="13" spans="1:32" x14ac:dyDescent="0.3">
      <c r="A13" s="8" t="s">
        <v>121</v>
      </c>
      <c r="B13" s="8">
        <v>3026.8712612516092</v>
      </c>
      <c r="C13" s="8">
        <v>47.335674485236204</v>
      </c>
      <c r="D13" s="8"/>
      <c r="E13" s="8">
        <v>16.806043935412955</v>
      </c>
      <c r="F13" s="9">
        <v>-0.31022880000000003</v>
      </c>
      <c r="G13" s="9">
        <v>-0.92936819999999998</v>
      </c>
      <c r="H13" s="9">
        <v>-0.72118349999999998</v>
      </c>
      <c r="I13" s="9">
        <v>-0.24487980000000001</v>
      </c>
      <c r="J13" s="9">
        <v>-0.83924100000000001</v>
      </c>
      <c r="K13" s="9">
        <v>-0.4444901</v>
      </c>
      <c r="L13" s="8"/>
      <c r="M13" s="8"/>
      <c r="N13" s="8"/>
      <c r="O13" s="8"/>
      <c r="P13" s="8"/>
      <c r="Q13" s="8">
        <v>4.9000000000000004</v>
      </c>
      <c r="R13" s="5">
        <v>17.972392779650061</v>
      </c>
      <c r="S13" s="8"/>
      <c r="T13" s="5">
        <v>2204.7282702000002</v>
      </c>
      <c r="U13" s="5">
        <v>2054.1939929999999</v>
      </c>
      <c r="V13" s="43"/>
      <c r="W13" s="43"/>
      <c r="X13" s="43"/>
      <c r="Y13" s="57">
        <v>713</v>
      </c>
      <c r="Z13" s="60"/>
      <c r="AA13" s="43">
        <v>4.2787642958000083</v>
      </c>
      <c r="AB13" s="43"/>
      <c r="AC13" s="43"/>
      <c r="AD13" s="43"/>
    </row>
    <row r="14" spans="1:32" x14ac:dyDescent="0.3">
      <c r="A14" s="8" t="s">
        <v>122</v>
      </c>
      <c r="B14" s="8">
        <v>2851.1054914710994</v>
      </c>
      <c r="C14" s="8">
        <v>47</v>
      </c>
      <c r="D14" s="8"/>
      <c r="E14" s="8">
        <v>15.5</v>
      </c>
      <c r="F14" s="10"/>
      <c r="G14" s="10"/>
      <c r="H14" s="10"/>
      <c r="I14" s="10"/>
      <c r="J14" s="10"/>
      <c r="K14" s="10"/>
      <c r="L14" s="8"/>
      <c r="M14" s="8"/>
      <c r="N14" s="8"/>
      <c r="O14" s="8"/>
      <c r="P14" s="8"/>
      <c r="Q14" s="8">
        <v>4.4000000000000004</v>
      </c>
      <c r="R14" s="8"/>
      <c r="S14" s="8"/>
      <c r="T14" s="13"/>
      <c r="U14" s="8"/>
      <c r="V14" s="43"/>
      <c r="W14" s="43"/>
      <c r="X14" s="43"/>
      <c r="Y14" s="43"/>
      <c r="Z14" s="60"/>
      <c r="AA14" s="43">
        <v>5.1618457599999834</v>
      </c>
      <c r="AB14" s="43"/>
      <c r="AC14" s="43"/>
      <c r="AD14" s="43"/>
    </row>
    <row r="15" spans="1:32" x14ac:dyDescent="0.3">
      <c r="A15" s="8" t="s">
        <v>123</v>
      </c>
      <c r="B15" s="8">
        <v>3101.6935991534233</v>
      </c>
      <c r="C15" s="8">
        <v>48.6</v>
      </c>
      <c r="D15" s="8"/>
      <c r="E15" s="8">
        <v>17.7</v>
      </c>
      <c r="F15" s="10"/>
      <c r="G15" s="10"/>
      <c r="H15" s="10"/>
      <c r="I15" s="10"/>
      <c r="J15" s="10"/>
      <c r="K15" s="10"/>
      <c r="L15" s="8"/>
      <c r="M15" s="8"/>
      <c r="N15" s="8"/>
      <c r="O15" s="8"/>
      <c r="P15" s="8"/>
      <c r="Q15" s="8">
        <v>4.5999999999999996</v>
      </c>
      <c r="R15" s="8"/>
      <c r="S15" s="8"/>
      <c r="T15" s="13"/>
      <c r="U15" s="8"/>
      <c r="V15" s="43"/>
      <c r="W15" s="43"/>
      <c r="X15" s="43"/>
      <c r="Y15" s="43"/>
      <c r="Z15" s="60"/>
      <c r="AA15" s="43">
        <v>2.6427852799999929</v>
      </c>
      <c r="AB15" s="43"/>
      <c r="AC15" s="43"/>
      <c r="AD15" s="43"/>
    </row>
    <row r="16" spans="1:32" x14ac:dyDescent="0.3">
      <c r="A16" s="8" t="s">
        <v>124</v>
      </c>
      <c r="B16" s="8">
        <v>3600.220823900323</v>
      </c>
      <c r="C16" s="8">
        <v>45.3</v>
      </c>
      <c r="D16" s="8"/>
      <c r="E16" s="8">
        <v>15.6</v>
      </c>
      <c r="F16" s="10"/>
      <c r="G16" s="10"/>
      <c r="H16" s="10"/>
      <c r="I16" s="10"/>
      <c r="J16" s="10"/>
      <c r="K16" s="10"/>
      <c r="L16" s="8"/>
      <c r="M16" s="8"/>
      <c r="N16" s="8"/>
      <c r="O16" s="8"/>
      <c r="P16" s="8"/>
      <c r="Q16" s="8">
        <v>4.5</v>
      </c>
      <c r="R16" s="8"/>
      <c r="S16" s="8"/>
      <c r="T16" s="8"/>
      <c r="U16" s="8"/>
      <c r="V16" s="43"/>
      <c r="W16" s="43"/>
      <c r="X16" s="43"/>
      <c r="Y16" s="43"/>
      <c r="Z16" s="60"/>
      <c r="AA16" s="43">
        <v>0.63809910260002045</v>
      </c>
      <c r="AB16" s="43"/>
      <c r="AC16" s="43"/>
      <c r="AD16" s="43"/>
    </row>
    <row r="17" spans="1:31" x14ac:dyDescent="0.3">
      <c r="A17" s="8" t="s">
        <v>125</v>
      </c>
      <c r="B17" s="8">
        <v>3655.2138648971186</v>
      </c>
      <c r="C17" s="8">
        <v>47.8</v>
      </c>
      <c r="D17" s="8"/>
      <c r="E17" s="8">
        <v>15.5</v>
      </c>
      <c r="F17" s="9">
        <v>-0.40120939999999999</v>
      </c>
      <c r="G17" s="9">
        <v>-0.7613105</v>
      </c>
      <c r="H17" s="9">
        <v>-1.1915560000000001</v>
      </c>
      <c r="I17" s="9">
        <v>-0.1538669</v>
      </c>
      <c r="J17" s="9">
        <v>-0.91066290000000005</v>
      </c>
      <c r="K17" s="9">
        <v>-0.53560289999999999</v>
      </c>
      <c r="L17" s="8"/>
      <c r="M17" s="8"/>
      <c r="N17" s="8"/>
      <c r="O17" s="8"/>
      <c r="P17" s="8"/>
      <c r="Q17" s="8">
        <v>4.4000000000000004</v>
      </c>
      <c r="R17" s="5">
        <v>21.243567057371578</v>
      </c>
      <c r="S17" s="8"/>
      <c r="T17" s="5">
        <v>2586.1912004000001</v>
      </c>
      <c r="U17" s="5">
        <v>2358.5463003999998</v>
      </c>
      <c r="V17" s="43"/>
      <c r="W17" s="43"/>
      <c r="X17" s="43"/>
      <c r="Y17" s="57">
        <v>761</v>
      </c>
      <c r="Z17" s="60"/>
      <c r="AA17" s="43">
        <v>3.0912656000000149</v>
      </c>
      <c r="AB17" s="43"/>
      <c r="AC17" s="43"/>
      <c r="AD17" s="43"/>
    </row>
    <row r="18" spans="1:31" x14ac:dyDescent="0.3">
      <c r="A18" s="8" t="s">
        <v>126</v>
      </c>
      <c r="B18" s="8">
        <v>3515.656534454914</v>
      </c>
      <c r="C18" s="8">
        <v>49.2</v>
      </c>
      <c r="D18" s="8"/>
      <c r="E18" s="8">
        <v>14.7</v>
      </c>
      <c r="F18" s="10"/>
      <c r="G18" s="10"/>
      <c r="H18" s="10"/>
      <c r="I18" s="10"/>
      <c r="J18" s="10"/>
      <c r="K18" s="10"/>
      <c r="L18" s="8"/>
      <c r="M18" s="8"/>
      <c r="N18" s="8"/>
      <c r="O18" s="8"/>
      <c r="P18" s="8"/>
      <c r="Q18" s="8">
        <v>4.3</v>
      </c>
      <c r="R18" s="8"/>
      <c r="S18" s="8"/>
      <c r="T18" s="8"/>
      <c r="U18" s="8"/>
      <c r="V18" s="43"/>
      <c r="W18" s="43"/>
      <c r="X18" s="43"/>
      <c r="Y18" s="43"/>
      <c r="Z18" s="43">
        <v>9.1664997254609855</v>
      </c>
      <c r="AA18" s="43">
        <v>3.5280049375000067</v>
      </c>
      <c r="AB18" s="43"/>
      <c r="AC18" s="43"/>
      <c r="AD18" s="43"/>
    </row>
    <row r="19" spans="1:31" x14ac:dyDescent="0.3">
      <c r="A19" s="8" t="s">
        <v>127</v>
      </c>
      <c r="B19" s="8">
        <v>3971.6079652659473</v>
      </c>
      <c r="C19" s="8">
        <v>48.8</v>
      </c>
      <c r="D19" s="8"/>
      <c r="E19" s="8">
        <v>17</v>
      </c>
      <c r="F19" s="10"/>
      <c r="G19" s="10"/>
      <c r="H19" s="10"/>
      <c r="I19" s="10"/>
      <c r="J19" s="10"/>
      <c r="K19" s="10"/>
      <c r="L19" s="8"/>
      <c r="M19" s="8"/>
      <c r="N19" s="8"/>
      <c r="O19" s="8"/>
      <c r="P19" s="8"/>
      <c r="Q19" s="8">
        <v>3.7</v>
      </c>
      <c r="R19" s="8"/>
      <c r="S19" s="8"/>
      <c r="T19" s="8"/>
      <c r="U19" s="8"/>
      <c r="V19" s="43"/>
      <c r="W19" s="43"/>
      <c r="X19" s="43"/>
      <c r="Y19" s="43"/>
      <c r="Z19" s="43">
        <v>7.7560345102711672</v>
      </c>
      <c r="AA19" s="43">
        <v>2.5308771428000032</v>
      </c>
      <c r="AB19" s="43"/>
      <c r="AC19" s="43"/>
      <c r="AD19" s="43"/>
    </row>
    <row r="20" spans="1:31" x14ac:dyDescent="0.3">
      <c r="A20" s="8" t="s">
        <v>128</v>
      </c>
      <c r="B20" s="8">
        <v>4594.0223040986384</v>
      </c>
      <c r="C20" s="8">
        <v>44</v>
      </c>
      <c r="D20" s="8"/>
      <c r="E20" s="8">
        <v>16.399999999999999</v>
      </c>
      <c r="F20" s="10"/>
      <c r="G20" s="10"/>
      <c r="H20" s="10"/>
      <c r="I20" s="10"/>
      <c r="J20" s="10"/>
      <c r="K20" s="10"/>
      <c r="L20" s="8"/>
      <c r="M20" s="8"/>
      <c r="N20" s="8"/>
      <c r="O20" s="8"/>
      <c r="P20" s="8"/>
      <c r="Q20" s="8">
        <v>3.4</v>
      </c>
      <c r="R20" s="8"/>
      <c r="S20" s="8"/>
      <c r="T20" s="8"/>
      <c r="U20" s="8"/>
      <c r="V20" s="43"/>
      <c r="W20" s="43"/>
      <c r="X20" s="43"/>
      <c r="Y20" s="43"/>
      <c r="Z20" s="43">
        <v>7.4810216965334115</v>
      </c>
      <c r="AA20" s="43">
        <v>1.7796426152000056</v>
      </c>
      <c r="AB20" s="43"/>
      <c r="AC20" s="43"/>
      <c r="AD20" s="43"/>
    </row>
    <row r="21" spans="1:31" x14ac:dyDescent="0.3">
      <c r="A21" s="8" t="s">
        <v>129</v>
      </c>
      <c r="B21" s="8">
        <v>4945.904056180495</v>
      </c>
      <c r="C21" s="8">
        <v>43.5</v>
      </c>
      <c r="D21" s="8"/>
      <c r="E21" s="8">
        <v>18.7</v>
      </c>
      <c r="F21" s="9">
        <v>-0.44068239999999997</v>
      </c>
      <c r="G21" s="9">
        <v>-0.79826589999999997</v>
      </c>
      <c r="H21" s="9">
        <v>-1.5133509999999999</v>
      </c>
      <c r="I21" s="9">
        <v>-0.11786240000000001</v>
      </c>
      <c r="J21" s="9">
        <v>-0.88547560000000003</v>
      </c>
      <c r="K21" s="9">
        <v>-0.57161139999999999</v>
      </c>
      <c r="L21" s="8"/>
      <c r="M21" s="8"/>
      <c r="N21" s="8"/>
      <c r="O21" s="8"/>
      <c r="P21" s="8"/>
      <c r="Q21" s="8">
        <v>3.8</v>
      </c>
      <c r="R21" s="5">
        <v>24.316400949340451</v>
      </c>
      <c r="S21" s="8"/>
      <c r="T21" s="5">
        <v>3428.8734765999998</v>
      </c>
      <c r="U21" s="5">
        <v>2698.8671629</v>
      </c>
      <c r="V21" s="43"/>
      <c r="W21" s="43"/>
      <c r="X21" s="43"/>
      <c r="Y21" s="57">
        <v>845</v>
      </c>
      <c r="Z21" s="43">
        <v>8.2200881280522307</v>
      </c>
      <c r="AA21" s="43">
        <v>3.4284482556000251</v>
      </c>
      <c r="AB21" s="43"/>
      <c r="AC21" s="43"/>
      <c r="AD21" s="43"/>
    </row>
    <row r="22" spans="1:31" x14ac:dyDescent="0.3">
      <c r="A22" s="8" t="s">
        <v>130</v>
      </c>
      <c r="B22" s="8">
        <v>4458.6089739829531</v>
      </c>
      <c r="C22" s="8">
        <v>47.9</v>
      </c>
      <c r="D22" s="8"/>
      <c r="E22" s="8">
        <v>19.600000000000001</v>
      </c>
      <c r="F22" s="10"/>
      <c r="G22" s="10"/>
      <c r="H22" s="10"/>
      <c r="I22" s="10"/>
      <c r="J22" s="10"/>
      <c r="K22" s="10"/>
      <c r="L22" s="8"/>
      <c r="M22" s="8"/>
      <c r="N22" s="8"/>
      <c r="O22" s="8"/>
      <c r="P22" s="8"/>
      <c r="Q22" s="8">
        <v>4.3</v>
      </c>
      <c r="R22" s="8"/>
      <c r="S22" s="8"/>
      <c r="T22" s="8"/>
      <c r="U22" s="8"/>
      <c r="V22" s="43"/>
      <c r="W22" s="43"/>
      <c r="X22" s="43"/>
      <c r="Y22" s="43"/>
      <c r="Z22" s="43">
        <v>8.1698408141129946</v>
      </c>
      <c r="AA22" s="43">
        <v>5.2742478284000027</v>
      </c>
      <c r="AB22" s="43"/>
      <c r="AC22" s="43"/>
      <c r="AD22" s="43"/>
    </row>
    <row r="23" spans="1:31" x14ac:dyDescent="0.3">
      <c r="A23" s="8" t="s">
        <v>131</v>
      </c>
      <c r="B23" s="8">
        <v>5077.8685073150136</v>
      </c>
      <c r="C23" s="8">
        <v>45.4</v>
      </c>
      <c r="D23" s="8"/>
      <c r="E23" s="8">
        <v>19.8</v>
      </c>
      <c r="F23" s="10"/>
      <c r="G23" s="10"/>
      <c r="H23" s="10"/>
      <c r="I23" s="10"/>
      <c r="J23" s="10"/>
      <c r="K23" s="10"/>
      <c r="L23" s="8"/>
      <c r="M23" s="8"/>
      <c r="N23" s="8"/>
      <c r="O23" s="8"/>
      <c r="P23" s="8"/>
      <c r="Q23" s="8">
        <v>4</v>
      </c>
      <c r="R23" s="8"/>
      <c r="S23" s="8"/>
      <c r="T23" s="8"/>
      <c r="U23" s="8"/>
      <c r="V23" s="43"/>
      <c r="W23" s="43"/>
      <c r="X23" s="43"/>
      <c r="Y23" s="43"/>
      <c r="Z23" s="43">
        <v>7.4179088156883104</v>
      </c>
      <c r="AA23" s="43">
        <v>2.5813053440000067</v>
      </c>
      <c r="AB23" s="43"/>
      <c r="AC23" s="43"/>
      <c r="AD23" s="43"/>
    </row>
    <row r="24" spans="1:31" x14ac:dyDescent="0.3">
      <c r="A24" s="8" t="s">
        <v>132</v>
      </c>
      <c r="B24" s="8">
        <v>5845.237908965355</v>
      </c>
      <c r="C24" s="8">
        <v>40.9</v>
      </c>
      <c r="D24" s="8"/>
      <c r="E24" s="8">
        <v>19.5</v>
      </c>
      <c r="F24" s="10"/>
      <c r="G24" s="10"/>
      <c r="H24" s="10"/>
      <c r="I24" s="10"/>
      <c r="J24" s="10"/>
      <c r="K24" s="10"/>
      <c r="L24" s="8"/>
      <c r="M24" s="8"/>
      <c r="N24" s="8"/>
      <c r="O24" s="8"/>
      <c r="P24" s="8"/>
      <c r="Q24" s="8">
        <v>3.9</v>
      </c>
      <c r="R24" s="8"/>
      <c r="S24" s="8"/>
      <c r="T24" s="8"/>
      <c r="U24" s="8"/>
      <c r="V24" s="43"/>
      <c r="W24" s="43"/>
      <c r="X24" s="43"/>
      <c r="Y24" s="43"/>
      <c r="Z24" s="43">
        <v>7.2515870515972765</v>
      </c>
      <c r="AA24" s="43">
        <v>0.57015438999998835</v>
      </c>
      <c r="AB24" s="43"/>
      <c r="AC24" s="43"/>
      <c r="AD24" s="43"/>
    </row>
    <row r="25" spans="1:31" x14ac:dyDescent="0.3">
      <c r="A25" s="8" t="s">
        <v>133</v>
      </c>
      <c r="B25" s="8">
        <v>6228.0500985636545</v>
      </c>
      <c r="C25" s="8">
        <v>42.5</v>
      </c>
      <c r="D25" s="8"/>
      <c r="E25" s="8">
        <v>19.8</v>
      </c>
      <c r="F25" s="9">
        <v>-0.50049480000000002</v>
      </c>
      <c r="G25" s="9">
        <v>-0.82323020000000002</v>
      </c>
      <c r="H25" s="9">
        <v>-1.268546</v>
      </c>
      <c r="I25" s="9">
        <v>-0.13153290000000001</v>
      </c>
      <c r="J25" s="9">
        <v>-0.92731359999999996</v>
      </c>
      <c r="K25" s="9">
        <v>-0.65150359999999996</v>
      </c>
      <c r="L25" s="8"/>
      <c r="M25" s="8"/>
      <c r="N25" s="8"/>
      <c r="O25" s="8"/>
      <c r="P25" s="8"/>
      <c r="Q25" s="8">
        <v>3.8</v>
      </c>
      <c r="R25" s="5">
        <v>25.92253952396527</v>
      </c>
      <c r="S25" s="14">
        <v>10.1</v>
      </c>
      <c r="T25" s="5">
        <v>5127.2289338999999</v>
      </c>
      <c r="U25" s="12">
        <v>3115.9979693</v>
      </c>
      <c r="V25" s="43"/>
      <c r="W25" s="44">
        <v>940702.7</v>
      </c>
      <c r="X25" s="44">
        <v>108923.8</v>
      </c>
      <c r="Y25" s="57">
        <v>914</v>
      </c>
      <c r="Z25" s="43">
        <v>7.4991994773395367</v>
      </c>
      <c r="AA25" s="43">
        <v>2.1246813740000148</v>
      </c>
      <c r="AB25" s="43"/>
      <c r="AC25" s="43"/>
      <c r="AD25" s="43">
        <v>27</v>
      </c>
    </row>
    <row r="26" spans="1:31" x14ac:dyDescent="0.3">
      <c r="A26" s="8" t="s">
        <v>134</v>
      </c>
      <c r="B26" s="8">
        <v>5792.9485048857468</v>
      </c>
      <c r="C26" s="8">
        <v>45.9</v>
      </c>
      <c r="D26" s="8">
        <v>1994513</v>
      </c>
      <c r="E26" s="8">
        <v>20.9</v>
      </c>
      <c r="F26" s="10"/>
      <c r="G26" s="10"/>
      <c r="H26" s="10"/>
      <c r="I26" s="10"/>
      <c r="J26" s="10"/>
      <c r="K26" s="10"/>
      <c r="L26" s="8"/>
      <c r="M26" s="8"/>
      <c r="N26" s="8"/>
      <c r="O26" s="8"/>
      <c r="P26" s="8"/>
      <c r="Q26" s="8">
        <v>3.9</v>
      </c>
      <c r="R26" s="8"/>
      <c r="S26" s="8"/>
      <c r="T26" s="8"/>
      <c r="U26" s="8"/>
      <c r="V26" s="43"/>
      <c r="W26" s="43"/>
      <c r="X26" s="43"/>
      <c r="Y26" s="43"/>
      <c r="Z26" s="43">
        <v>7.7935098540426209</v>
      </c>
      <c r="AA26" s="43">
        <v>4.9842067716000082</v>
      </c>
      <c r="AB26" s="43"/>
      <c r="AC26" s="43"/>
      <c r="AD26" s="43"/>
    </row>
    <row r="27" spans="1:31" x14ac:dyDescent="0.3">
      <c r="A27" s="8" t="s">
        <v>135</v>
      </c>
      <c r="B27" s="8">
        <v>6368.0703292722728</v>
      </c>
      <c r="C27" s="8">
        <v>46.2</v>
      </c>
      <c r="D27" s="8">
        <v>1914461</v>
      </c>
      <c r="E27" s="8">
        <v>20.6</v>
      </c>
      <c r="F27" s="10"/>
      <c r="G27" s="10"/>
      <c r="H27" s="10"/>
      <c r="I27" s="10"/>
      <c r="J27" s="10"/>
      <c r="K27" s="10"/>
      <c r="L27" s="8"/>
      <c r="M27" s="8"/>
      <c r="N27" s="8"/>
      <c r="O27" s="8"/>
      <c r="P27" s="8"/>
      <c r="Q27" s="8">
        <v>4.3</v>
      </c>
      <c r="R27" s="8"/>
      <c r="S27" s="8"/>
      <c r="T27" s="8"/>
      <c r="U27" s="8"/>
      <c r="V27" s="43"/>
      <c r="W27" s="43"/>
      <c r="X27" s="43"/>
      <c r="Y27" s="43"/>
      <c r="Z27" s="43">
        <v>7.42302890683776</v>
      </c>
      <c r="AA27" s="43">
        <v>1.1140087040000024</v>
      </c>
      <c r="AB27" s="43"/>
      <c r="AC27" s="43"/>
      <c r="AD27" s="43"/>
    </row>
    <row r="28" spans="1:31" x14ac:dyDescent="0.3">
      <c r="A28" s="8" t="s">
        <v>136</v>
      </c>
      <c r="B28" s="8">
        <v>7275.8471420383112</v>
      </c>
      <c r="C28" s="8">
        <v>41.9</v>
      </c>
      <c r="D28" s="8">
        <v>2220677</v>
      </c>
      <c r="E28" s="8">
        <v>19.600000000000001</v>
      </c>
      <c r="F28" s="10"/>
      <c r="G28" s="10"/>
      <c r="H28" s="10"/>
      <c r="I28" s="10"/>
      <c r="J28" s="10"/>
      <c r="K28" s="10"/>
      <c r="L28" s="8"/>
      <c r="M28" s="8"/>
      <c r="N28" s="8"/>
      <c r="O28" s="8"/>
      <c r="P28" s="8"/>
      <c r="Q28" s="8">
        <v>4</v>
      </c>
      <c r="R28" s="8"/>
      <c r="S28" s="8"/>
      <c r="T28" s="8"/>
      <c r="U28" s="8"/>
      <c r="V28" s="43"/>
      <c r="W28" s="43"/>
      <c r="X28" s="43"/>
      <c r="Y28" s="43"/>
      <c r="Z28" s="43">
        <v>6.6460296068614335</v>
      </c>
      <c r="AA28" s="43">
        <v>0.95204814569997964</v>
      </c>
      <c r="AB28" s="43"/>
      <c r="AC28" s="43"/>
      <c r="AD28" s="43"/>
    </row>
    <row r="29" spans="1:31" x14ac:dyDescent="0.3">
      <c r="A29" s="8" t="s">
        <v>137</v>
      </c>
      <c r="B29" s="8">
        <v>7480.335398903374</v>
      </c>
      <c r="C29" s="8">
        <v>44.6</v>
      </c>
      <c r="D29" s="8">
        <v>2386087</v>
      </c>
      <c r="E29" s="8">
        <v>19.2</v>
      </c>
      <c r="F29" s="9">
        <v>-0.43804549999999998</v>
      </c>
      <c r="G29" s="9">
        <v>-0.91089450000000005</v>
      </c>
      <c r="H29" s="9">
        <v>-0.90779319999999997</v>
      </c>
      <c r="I29" s="9">
        <v>-0.40425630000000001</v>
      </c>
      <c r="J29" s="9">
        <v>-0.95335570000000003</v>
      </c>
      <c r="K29" s="9">
        <v>-0.92055370000000003</v>
      </c>
      <c r="L29" s="8"/>
      <c r="M29" s="8"/>
      <c r="N29" s="8"/>
      <c r="O29" s="8"/>
      <c r="P29" s="8"/>
      <c r="Q29" s="8">
        <v>4.0999999999999996</v>
      </c>
      <c r="R29" s="5">
        <v>30.941924028196105</v>
      </c>
      <c r="S29" s="14">
        <v>9.9</v>
      </c>
      <c r="T29" s="3">
        <v>6278.88840543065</v>
      </c>
      <c r="U29" s="3">
        <v>4284.8033002307602</v>
      </c>
      <c r="V29" s="43">
        <v>522.62188824999998</v>
      </c>
      <c r="W29" s="45">
        <v>979982.6</v>
      </c>
      <c r="X29" s="44">
        <v>112526.8</v>
      </c>
      <c r="Y29" s="57">
        <v>1016</v>
      </c>
      <c r="Z29" s="43">
        <v>6.7743463949604603</v>
      </c>
      <c r="AA29" s="43">
        <v>1.708966935599987</v>
      </c>
      <c r="AB29" s="43">
        <v>6</v>
      </c>
      <c r="AC29" s="43">
        <v>5</v>
      </c>
      <c r="AD29" s="43">
        <v>28</v>
      </c>
    </row>
    <row r="30" spans="1:31" x14ac:dyDescent="0.3">
      <c r="A30" s="8" t="s">
        <v>138</v>
      </c>
      <c r="B30" s="8">
        <v>6780.2228485849164</v>
      </c>
      <c r="C30" s="8">
        <v>50.9</v>
      </c>
      <c r="D30" s="8">
        <v>2766490</v>
      </c>
      <c r="E30" s="8">
        <v>19.399999999999999</v>
      </c>
      <c r="F30" s="10"/>
      <c r="G30" s="10"/>
      <c r="H30" s="10"/>
      <c r="I30" s="10"/>
      <c r="J30" s="10"/>
      <c r="K30" s="10"/>
      <c r="L30" s="8"/>
      <c r="M30" s="8"/>
      <c r="N30" s="8"/>
      <c r="O30" s="8"/>
      <c r="P30" s="8"/>
      <c r="Q30" s="8">
        <v>5</v>
      </c>
      <c r="R30" s="8"/>
      <c r="S30" s="8"/>
      <c r="T30" s="8"/>
      <c r="U30" s="8"/>
      <c r="V30" s="43">
        <v>566.77406356250003</v>
      </c>
      <c r="W30" s="43"/>
      <c r="X30" s="43"/>
      <c r="Y30" s="43"/>
      <c r="Z30" s="43">
        <v>7.0601478767612127</v>
      </c>
      <c r="AA30" s="43">
        <v>3.4152190232000113</v>
      </c>
      <c r="AB30" s="43"/>
      <c r="AC30" s="43"/>
      <c r="AD30" s="43"/>
      <c r="AE30" s="70">
        <v>11876</v>
      </c>
    </row>
    <row r="31" spans="1:31" x14ac:dyDescent="0.3">
      <c r="A31" s="8" t="s">
        <v>139</v>
      </c>
      <c r="B31" s="8">
        <v>7767.5171267478645</v>
      </c>
      <c r="C31" s="8">
        <v>48.2</v>
      </c>
      <c r="D31" s="8">
        <v>2725259</v>
      </c>
      <c r="E31" s="8">
        <v>19</v>
      </c>
      <c r="F31" s="10"/>
      <c r="G31" s="10"/>
      <c r="H31" s="10"/>
      <c r="I31" s="10"/>
      <c r="J31" s="10"/>
      <c r="K31" s="10"/>
      <c r="L31" s="8"/>
      <c r="M31" s="8"/>
      <c r="N31" s="8"/>
      <c r="O31" s="8"/>
      <c r="P31" s="8"/>
      <c r="Q31" s="8">
        <v>5.2</v>
      </c>
      <c r="R31" s="8"/>
      <c r="S31" s="8"/>
      <c r="T31" s="8"/>
      <c r="U31" s="8"/>
      <c r="V31" s="43">
        <v>610.92623887499997</v>
      </c>
      <c r="W31" s="43"/>
      <c r="X31" s="43"/>
      <c r="Y31" s="43"/>
      <c r="Z31" s="43">
        <v>6.0786997151144559</v>
      </c>
      <c r="AA31" s="43">
        <v>2.1650251145000077</v>
      </c>
      <c r="AB31" s="43"/>
      <c r="AC31" s="43"/>
      <c r="AD31" s="43"/>
      <c r="AE31" s="70">
        <v>12993</v>
      </c>
    </row>
    <row r="32" spans="1:31" x14ac:dyDescent="0.3">
      <c r="A32" s="8" t="s">
        <v>140</v>
      </c>
      <c r="B32" s="8">
        <v>8902.7336504636969</v>
      </c>
      <c r="C32" s="8">
        <v>44.4</v>
      </c>
      <c r="D32" s="8">
        <v>3007896</v>
      </c>
      <c r="E32" s="8">
        <v>18.2</v>
      </c>
      <c r="F32" s="10"/>
      <c r="G32" s="10"/>
      <c r="H32" s="10"/>
      <c r="I32" s="10"/>
      <c r="J32" s="10"/>
      <c r="K32" s="10"/>
      <c r="L32" s="8"/>
      <c r="M32" s="8"/>
      <c r="N32" s="8"/>
      <c r="O32" s="8"/>
      <c r="P32" s="8"/>
      <c r="Q32" s="8">
        <v>5.0999999999999996</v>
      </c>
      <c r="R32" s="8"/>
      <c r="S32" s="8"/>
      <c r="T32" s="8"/>
      <c r="U32" s="8"/>
      <c r="V32" s="43">
        <v>655.07841418750002</v>
      </c>
      <c r="W32" s="43"/>
      <c r="X32" s="43"/>
      <c r="Y32" s="43"/>
      <c r="Z32" s="43">
        <v>5.6803368397571292</v>
      </c>
      <c r="AA32" s="43">
        <v>1.7583731856999796</v>
      </c>
      <c r="AB32" s="43"/>
      <c r="AC32" s="43"/>
      <c r="AD32" s="43"/>
      <c r="AE32" s="70">
        <v>13494</v>
      </c>
    </row>
    <row r="33" spans="1:32" x14ac:dyDescent="0.3">
      <c r="A33" s="8" t="s">
        <v>141</v>
      </c>
      <c r="B33" s="8">
        <v>9797.039602958921</v>
      </c>
      <c r="C33" s="8">
        <v>44.7</v>
      </c>
      <c r="D33" s="8">
        <v>3203107</v>
      </c>
      <c r="E33" s="8">
        <v>19.600000000000001</v>
      </c>
      <c r="F33" s="9">
        <v>-0.38746150000000001</v>
      </c>
      <c r="G33" s="9">
        <v>-1.01379</v>
      </c>
      <c r="H33" s="9">
        <v>-0.86134169999999999</v>
      </c>
      <c r="I33" s="9">
        <v>-0.29623149999999998</v>
      </c>
      <c r="J33" s="9">
        <v>-0.97011539999999996</v>
      </c>
      <c r="K33" s="9">
        <v>-0.91640410000000005</v>
      </c>
      <c r="L33" s="8">
        <v>103041</v>
      </c>
      <c r="M33" s="8">
        <v>94097</v>
      </c>
      <c r="N33" s="8">
        <v>239419</v>
      </c>
      <c r="O33" s="8"/>
      <c r="P33" s="8"/>
      <c r="Q33" s="8">
        <v>5.3</v>
      </c>
      <c r="R33" s="5">
        <v>37.783577717681247</v>
      </c>
      <c r="S33" s="14">
        <v>8.9</v>
      </c>
      <c r="T33" s="3">
        <v>7781.1197837442896</v>
      </c>
      <c r="U33" s="3">
        <v>5986.5618313855293</v>
      </c>
      <c r="V33" s="43">
        <v>699.23058949999995</v>
      </c>
      <c r="W33" s="46">
        <v>1002535</v>
      </c>
      <c r="X33" s="47">
        <v>115929.5</v>
      </c>
      <c r="Y33" s="57">
        <v>1009</v>
      </c>
      <c r="Z33" s="43">
        <v>5.8146082337317395</v>
      </c>
      <c r="AA33" s="43">
        <v>4.0528309436000054</v>
      </c>
      <c r="AB33" s="43">
        <v>6</v>
      </c>
      <c r="AC33" s="43">
        <v>5</v>
      </c>
      <c r="AD33" s="43">
        <v>24</v>
      </c>
      <c r="AE33" s="70">
        <v>15742</v>
      </c>
    </row>
    <row r="34" spans="1:32" x14ac:dyDescent="0.3">
      <c r="A34" s="8" t="s">
        <v>142</v>
      </c>
      <c r="B34" s="8">
        <v>8877.6533542806683</v>
      </c>
      <c r="C34" s="8">
        <v>50.1</v>
      </c>
      <c r="D34" s="8">
        <v>3681944</v>
      </c>
      <c r="E34" s="8">
        <v>19.5</v>
      </c>
      <c r="F34" s="10"/>
      <c r="G34" s="10"/>
      <c r="H34" s="10"/>
      <c r="I34" s="10"/>
      <c r="J34" s="10"/>
      <c r="K34" s="10"/>
      <c r="L34" s="8">
        <v>106887</v>
      </c>
      <c r="M34" s="8">
        <v>98033</v>
      </c>
      <c r="N34" s="8">
        <v>266462</v>
      </c>
      <c r="O34" s="8">
        <v>9502</v>
      </c>
      <c r="P34" s="8">
        <v>65104</v>
      </c>
      <c r="Q34" s="8">
        <v>5.3</v>
      </c>
      <c r="R34" s="8"/>
      <c r="S34" s="8"/>
      <c r="T34" s="8"/>
      <c r="U34" s="8"/>
      <c r="V34" s="43">
        <v>738.01791231250002</v>
      </c>
      <c r="W34" s="43"/>
      <c r="X34" s="43"/>
      <c r="Y34" s="43"/>
      <c r="Z34" s="43">
        <v>6.7333333333333334</v>
      </c>
      <c r="AA34" s="43">
        <v>4.7801726399999911</v>
      </c>
      <c r="AB34" s="43"/>
      <c r="AC34" s="43"/>
      <c r="AD34" s="43"/>
      <c r="AE34" s="70">
        <v>15424</v>
      </c>
    </row>
    <row r="35" spans="1:32" x14ac:dyDescent="0.3">
      <c r="A35" s="8" t="s">
        <v>143</v>
      </c>
      <c r="B35" s="8">
        <v>10238.280014139516</v>
      </c>
      <c r="C35" s="8">
        <v>47.2</v>
      </c>
      <c r="D35" s="8">
        <v>3456071</v>
      </c>
      <c r="E35" s="8">
        <v>20.6</v>
      </c>
      <c r="F35" s="10"/>
      <c r="G35" s="10"/>
      <c r="H35" s="10"/>
      <c r="I35" s="10"/>
      <c r="J35" s="10"/>
      <c r="K35" s="10"/>
      <c r="L35" s="8">
        <v>111353</v>
      </c>
      <c r="M35" s="8">
        <v>102769</v>
      </c>
      <c r="N35" s="8">
        <v>301612</v>
      </c>
      <c r="O35" s="8">
        <v>10274</v>
      </c>
      <c r="P35" s="8">
        <v>69814</v>
      </c>
      <c r="Q35" s="8">
        <v>5.4</v>
      </c>
      <c r="R35" s="8"/>
      <c r="S35" s="8"/>
      <c r="T35" s="8"/>
      <c r="U35" s="8"/>
      <c r="V35" s="43">
        <v>776.80523512499997</v>
      </c>
      <c r="W35" s="43"/>
      <c r="X35" s="43"/>
      <c r="Y35" s="43"/>
      <c r="Z35" s="43">
        <v>5.666666666666667</v>
      </c>
      <c r="AA35" s="43">
        <v>3.7862249490000055</v>
      </c>
      <c r="AB35" s="43"/>
      <c r="AC35" s="43"/>
      <c r="AD35" s="43"/>
      <c r="AE35" s="70">
        <v>16962</v>
      </c>
    </row>
    <row r="36" spans="1:32" x14ac:dyDescent="0.3">
      <c r="A36" s="8" t="s">
        <v>144</v>
      </c>
      <c r="B36" s="8">
        <v>11542.047548388042</v>
      </c>
      <c r="C36" s="8">
        <v>44</v>
      </c>
      <c r="D36" s="8">
        <v>3700070</v>
      </c>
      <c r="E36" s="8">
        <v>20.2</v>
      </c>
      <c r="F36" s="10"/>
      <c r="G36" s="10"/>
      <c r="H36" s="10"/>
      <c r="I36" s="10"/>
      <c r="J36" s="10"/>
      <c r="K36" s="10"/>
      <c r="L36" s="8">
        <v>118101</v>
      </c>
      <c r="M36" s="8">
        <v>108616</v>
      </c>
      <c r="N36" s="8">
        <v>325485</v>
      </c>
      <c r="O36" s="8">
        <v>11557</v>
      </c>
      <c r="P36" s="8">
        <v>75329</v>
      </c>
      <c r="Q36" s="8">
        <v>5.7</v>
      </c>
      <c r="R36" s="8"/>
      <c r="S36" s="8"/>
      <c r="T36" s="8"/>
      <c r="U36" s="8"/>
      <c r="V36" s="43">
        <v>815.59255793750003</v>
      </c>
      <c r="W36" s="43"/>
      <c r="X36" s="43"/>
      <c r="Y36" s="43"/>
      <c r="Z36" s="43">
        <v>5.8999999999999995</v>
      </c>
      <c r="AA36" s="43">
        <v>1.6788106880000209</v>
      </c>
      <c r="AB36" s="43"/>
      <c r="AC36" s="43"/>
      <c r="AD36" s="43"/>
      <c r="AE36" s="70">
        <v>17556</v>
      </c>
    </row>
    <row r="37" spans="1:32" x14ac:dyDescent="0.3">
      <c r="A37" s="8" t="s">
        <v>145</v>
      </c>
      <c r="B37" s="8">
        <v>10618.868270134297</v>
      </c>
      <c r="C37" s="8">
        <v>49</v>
      </c>
      <c r="D37" s="8">
        <v>3880622</v>
      </c>
      <c r="E37" s="8">
        <v>19.100000000000001</v>
      </c>
      <c r="F37" s="9">
        <v>-0.36227680000000001</v>
      </c>
      <c r="G37" s="9">
        <v>-1.1149990000000001</v>
      </c>
      <c r="H37" s="9">
        <v>-0.74936930000000002</v>
      </c>
      <c r="I37" s="9">
        <v>-0.39105250000000003</v>
      </c>
      <c r="J37" s="9">
        <v>-0.95510200000000001</v>
      </c>
      <c r="K37" s="9">
        <v>-0.87099360000000003</v>
      </c>
      <c r="L37" s="8">
        <v>118630.34</v>
      </c>
      <c r="M37" s="8">
        <v>109334.542</v>
      </c>
      <c r="N37" s="8">
        <v>333247</v>
      </c>
      <c r="O37" s="8">
        <v>13903</v>
      </c>
      <c r="P37" s="8">
        <v>79376</v>
      </c>
      <c r="Q37" s="8">
        <v>6.7</v>
      </c>
      <c r="R37" s="5">
        <v>41.554043823194789</v>
      </c>
      <c r="S37" s="14">
        <v>8.5</v>
      </c>
      <c r="T37" s="3">
        <v>9275.9313100922409</v>
      </c>
      <c r="U37" s="3">
        <v>7570.8789239733705</v>
      </c>
      <c r="V37" s="43">
        <v>854.37988074999998</v>
      </c>
      <c r="W37" s="48">
        <v>1022746.2</v>
      </c>
      <c r="X37" s="46">
        <v>117134</v>
      </c>
      <c r="Y37" s="57">
        <v>1284</v>
      </c>
      <c r="Z37" s="43">
        <v>7.1333333333333329</v>
      </c>
      <c r="AA37" s="43">
        <v>2.44961111569999</v>
      </c>
      <c r="AB37" s="43">
        <v>6</v>
      </c>
      <c r="AC37" s="43">
        <v>5</v>
      </c>
      <c r="AD37" s="43">
        <v>25</v>
      </c>
      <c r="AE37" s="70">
        <v>18966</v>
      </c>
    </row>
    <row r="38" spans="1:32" x14ac:dyDescent="0.3">
      <c r="A38" s="8" t="s">
        <v>146</v>
      </c>
      <c r="B38" s="8">
        <v>8334.6327818815698</v>
      </c>
      <c r="C38" s="8">
        <v>58</v>
      </c>
      <c r="D38" s="8">
        <v>3777956</v>
      </c>
      <c r="E38" s="8">
        <v>14.7</v>
      </c>
      <c r="F38" s="10"/>
      <c r="G38" s="10"/>
      <c r="H38" s="10"/>
      <c r="I38" s="10"/>
      <c r="J38" s="10"/>
      <c r="K38" s="10"/>
      <c r="L38" s="8">
        <v>120213.908</v>
      </c>
      <c r="M38" s="8">
        <v>111004.89599999999</v>
      </c>
      <c r="N38" s="8">
        <v>320258</v>
      </c>
      <c r="O38" s="8">
        <v>17712</v>
      </c>
      <c r="P38" s="8">
        <v>81119</v>
      </c>
      <c r="Q38" s="8">
        <v>7.8</v>
      </c>
      <c r="R38" s="8"/>
      <c r="S38" s="8"/>
      <c r="T38" s="8"/>
      <c r="U38" s="8"/>
      <c r="V38" s="1">
        <v>811.66485118749995</v>
      </c>
      <c r="W38" s="43"/>
      <c r="X38" s="43"/>
      <c r="Y38" s="43"/>
      <c r="Z38" s="43">
        <v>9.1</v>
      </c>
      <c r="AA38" s="43">
        <v>5.4222792755000082</v>
      </c>
      <c r="AB38" s="43"/>
      <c r="AC38" s="43"/>
      <c r="AD38" s="43"/>
      <c r="AE38" s="68">
        <v>17441</v>
      </c>
      <c r="AF38">
        <v>16543.941299562914</v>
      </c>
    </row>
    <row r="39" spans="1:32" x14ac:dyDescent="0.3">
      <c r="A39" s="8" t="s">
        <v>147</v>
      </c>
      <c r="B39" s="8">
        <v>9244.8288207423739</v>
      </c>
      <c r="C39" s="8">
        <v>54.5</v>
      </c>
      <c r="D39" s="8">
        <v>3258771</v>
      </c>
      <c r="E39" s="8">
        <v>15.9</v>
      </c>
      <c r="F39" s="10"/>
      <c r="G39" s="10"/>
      <c r="H39" s="10"/>
      <c r="I39" s="10"/>
      <c r="J39" s="10"/>
      <c r="K39" s="10"/>
      <c r="L39" s="8">
        <v>119434.29700000001</v>
      </c>
      <c r="M39" s="8">
        <v>110932.963</v>
      </c>
      <c r="N39" s="8">
        <v>313434</v>
      </c>
      <c r="O39" s="8">
        <v>15607</v>
      </c>
      <c r="P39" s="8">
        <v>82999</v>
      </c>
      <c r="Q39" s="8">
        <v>8.6999999999999993</v>
      </c>
      <c r="R39" s="8"/>
      <c r="S39" s="8"/>
      <c r="T39" s="8"/>
      <c r="U39" s="8"/>
      <c r="V39" s="1">
        <v>768.94982162500003</v>
      </c>
      <c r="W39" s="43"/>
      <c r="X39" s="43"/>
      <c r="Y39" s="43"/>
      <c r="Z39" s="43">
        <v>8.5333333333333332</v>
      </c>
      <c r="AA39" s="43">
        <v>1.8715165979999782</v>
      </c>
      <c r="AB39" s="43"/>
      <c r="AC39" s="43"/>
      <c r="AD39" s="43"/>
      <c r="AE39" s="68">
        <v>18419</v>
      </c>
      <c r="AF39">
        <v>17150.661466516416</v>
      </c>
    </row>
    <row r="40" spans="1:32" x14ac:dyDescent="0.3">
      <c r="A40" s="8" t="s">
        <v>148</v>
      </c>
      <c r="B40" s="8">
        <v>10411.333955988388</v>
      </c>
      <c r="C40" s="8">
        <v>49.2</v>
      </c>
      <c r="D40" s="8">
        <v>3507605</v>
      </c>
      <c r="E40" s="8">
        <v>17.7</v>
      </c>
      <c r="F40" s="10"/>
      <c r="G40" s="10"/>
      <c r="H40" s="10"/>
      <c r="I40" s="10"/>
      <c r="J40" s="10"/>
      <c r="K40" s="10"/>
      <c r="L40" s="8">
        <v>119788.772</v>
      </c>
      <c r="M40" s="8">
        <v>112154.504</v>
      </c>
      <c r="N40" s="8">
        <v>334414</v>
      </c>
      <c r="O40" s="8">
        <v>16172</v>
      </c>
      <c r="P40" s="8">
        <v>88833</v>
      </c>
      <c r="Q40" s="8">
        <v>9</v>
      </c>
      <c r="R40" s="8"/>
      <c r="S40" s="8"/>
      <c r="T40" s="8"/>
      <c r="U40" s="8"/>
      <c r="V40" s="1">
        <v>726.23479206249999</v>
      </c>
      <c r="W40" s="43"/>
      <c r="X40" s="43"/>
      <c r="Y40" s="43"/>
      <c r="Z40" s="43">
        <v>7.833333333333333</v>
      </c>
      <c r="AA40" s="43">
        <v>0.59981099999999454</v>
      </c>
      <c r="AB40" s="43"/>
      <c r="AC40" s="43"/>
      <c r="AD40" s="43"/>
      <c r="AE40" s="68">
        <v>18673</v>
      </c>
      <c r="AF40">
        <v>17283.502591379231</v>
      </c>
    </row>
    <row r="41" spans="1:32" x14ac:dyDescent="0.3">
      <c r="A41" s="8" t="s">
        <v>149</v>
      </c>
      <c r="B41" s="8">
        <v>10816.423016343833</v>
      </c>
      <c r="C41" s="8">
        <v>50.1</v>
      </c>
      <c r="D41" s="8">
        <v>3470534</v>
      </c>
      <c r="E41" s="8">
        <v>18.100000000000001</v>
      </c>
      <c r="F41" s="9">
        <v>-0.41345199999999999</v>
      </c>
      <c r="G41" s="9">
        <v>-1.1320479999999999</v>
      </c>
      <c r="H41" s="9">
        <v>-0.96845669999999995</v>
      </c>
      <c r="I41" s="9">
        <v>-0.33598699999999998</v>
      </c>
      <c r="J41" s="9">
        <v>-0.7763293</v>
      </c>
      <c r="K41" s="9">
        <v>-0.89988579999999996</v>
      </c>
      <c r="L41" s="8">
        <v>123990.527</v>
      </c>
      <c r="M41" s="8">
        <v>115389.984</v>
      </c>
      <c r="N41" s="8">
        <v>354391</v>
      </c>
      <c r="O41" s="8">
        <v>16955</v>
      </c>
      <c r="P41" s="8">
        <v>92530</v>
      </c>
      <c r="Q41" s="8">
        <v>8.6999999999999993</v>
      </c>
      <c r="R41" s="5">
        <v>45.260909297441252</v>
      </c>
      <c r="S41" s="14">
        <v>8.3000000000000007</v>
      </c>
      <c r="T41" s="3">
        <v>7337.7505216338704</v>
      </c>
      <c r="U41" s="3">
        <v>9660.0610136306495</v>
      </c>
      <c r="V41" s="1">
        <v>683.51976249999996</v>
      </c>
      <c r="W41" s="48">
        <v>977122.4</v>
      </c>
      <c r="X41" s="46">
        <v>121123.7</v>
      </c>
      <c r="Y41" s="56">
        <v>1551</v>
      </c>
      <c r="Z41" s="43">
        <v>8.0333333333333332</v>
      </c>
      <c r="AA41" s="43">
        <v>0.70118899999997986</v>
      </c>
      <c r="AB41" s="43">
        <v>6</v>
      </c>
      <c r="AC41" s="43">
        <v>5</v>
      </c>
      <c r="AD41" s="43">
        <v>23</v>
      </c>
      <c r="AE41" s="68">
        <v>20670</v>
      </c>
      <c r="AF41">
        <v>18998.684910566724</v>
      </c>
    </row>
    <row r="42" spans="1:32" x14ac:dyDescent="0.3">
      <c r="A42" s="8" t="s">
        <v>150</v>
      </c>
      <c r="B42" s="8">
        <v>9995.7582587564557</v>
      </c>
      <c r="C42" s="8">
        <v>52.9</v>
      </c>
      <c r="D42" s="8">
        <v>4023385</v>
      </c>
      <c r="E42" s="8">
        <v>17.600000000000001</v>
      </c>
      <c r="F42" s="10"/>
      <c r="G42" s="10"/>
      <c r="H42" s="10"/>
      <c r="I42" s="10"/>
      <c r="J42" s="10"/>
      <c r="K42" s="10"/>
      <c r="L42" s="8">
        <v>125831</v>
      </c>
      <c r="M42" s="8">
        <v>117743</v>
      </c>
      <c r="N42" s="8">
        <v>369508</v>
      </c>
      <c r="O42" s="8">
        <v>17894</v>
      </c>
      <c r="P42" s="8">
        <v>97175</v>
      </c>
      <c r="Q42" s="8">
        <v>7.4</v>
      </c>
      <c r="R42" s="8"/>
      <c r="S42" s="8"/>
      <c r="T42" s="8"/>
      <c r="U42" s="8"/>
      <c r="V42" s="1">
        <v>719.45246925000004</v>
      </c>
      <c r="W42" s="43"/>
      <c r="X42" s="43"/>
      <c r="Y42" s="43"/>
      <c r="Z42" s="43">
        <v>8.7999999999999989</v>
      </c>
      <c r="AA42" s="43">
        <v>3.159942855199982</v>
      </c>
      <c r="AB42" s="43"/>
      <c r="AC42" s="43"/>
      <c r="AD42" s="43"/>
      <c r="AE42" s="68">
        <v>19485</v>
      </c>
      <c r="AF42">
        <v>17360.905804561509</v>
      </c>
    </row>
    <row r="43" spans="1:32" x14ac:dyDescent="0.3">
      <c r="A43" s="8" t="s">
        <v>151</v>
      </c>
      <c r="B43" s="8">
        <v>10977.035260722871</v>
      </c>
      <c r="C43" s="8">
        <v>51.3</v>
      </c>
      <c r="D43" s="8">
        <v>3969341</v>
      </c>
      <c r="E43" s="8">
        <v>18.3</v>
      </c>
      <c r="F43" s="10"/>
      <c r="G43" s="10"/>
      <c r="H43" s="10"/>
      <c r="I43" s="10"/>
      <c r="J43" s="10"/>
      <c r="K43" s="10"/>
      <c r="L43" s="8">
        <v>126280</v>
      </c>
      <c r="M43" s="8">
        <v>117625</v>
      </c>
      <c r="N43" s="8">
        <v>381462</v>
      </c>
      <c r="O43" s="8">
        <v>12500</v>
      </c>
      <c r="P43" s="8">
        <v>138954</v>
      </c>
      <c r="Q43" s="8">
        <v>6.2</v>
      </c>
      <c r="R43" s="8"/>
      <c r="S43" s="8"/>
      <c r="T43" s="8"/>
      <c r="U43" s="8"/>
      <c r="V43" s="1">
        <v>755.385176</v>
      </c>
      <c r="W43" s="43"/>
      <c r="X43" s="43"/>
      <c r="Y43" s="43"/>
      <c r="Z43" s="43">
        <v>7.4333333333333336</v>
      </c>
      <c r="AA43" s="43">
        <v>1.1845366549999792</v>
      </c>
      <c r="AB43" s="43"/>
      <c r="AC43" s="43"/>
      <c r="AD43" s="43"/>
      <c r="AE43" s="68">
        <v>20809</v>
      </c>
      <c r="AF43">
        <v>18323.525356463575</v>
      </c>
    </row>
    <row r="44" spans="1:32" x14ac:dyDescent="0.3">
      <c r="A44" s="8" t="s">
        <v>152</v>
      </c>
      <c r="B44" s="8">
        <v>12086.463958780156</v>
      </c>
      <c r="C44" s="8">
        <v>48</v>
      </c>
      <c r="D44" s="8">
        <v>4351504</v>
      </c>
      <c r="E44" s="8">
        <v>17.600000000000001</v>
      </c>
      <c r="F44" s="10"/>
      <c r="G44" s="10"/>
      <c r="H44" s="10"/>
      <c r="I44" s="10"/>
      <c r="J44" s="10"/>
      <c r="K44" s="10"/>
      <c r="L44" s="8">
        <v>131920</v>
      </c>
      <c r="M44" s="8">
        <v>122786</v>
      </c>
      <c r="N44" s="8">
        <v>406484</v>
      </c>
      <c r="O44" s="8">
        <v>9379</v>
      </c>
      <c r="P44" s="8">
        <v>155161</v>
      </c>
      <c r="Q44" s="8">
        <v>5.4</v>
      </c>
      <c r="R44" s="8"/>
      <c r="S44" s="8"/>
      <c r="T44" s="8"/>
      <c r="U44" s="8"/>
      <c r="V44" s="1">
        <v>791.31788274999997</v>
      </c>
      <c r="W44" s="43"/>
      <c r="X44" s="43"/>
      <c r="Y44" s="43"/>
      <c r="Z44" s="43">
        <v>6.8</v>
      </c>
      <c r="AA44" s="43">
        <v>1.7596406320000035</v>
      </c>
      <c r="AB44" s="43"/>
      <c r="AC44" s="43"/>
      <c r="AD44" s="43"/>
      <c r="AE44" s="68">
        <v>21031</v>
      </c>
      <c r="AF44">
        <v>18198.776108816197</v>
      </c>
    </row>
    <row r="45" spans="1:32" x14ac:dyDescent="0.3">
      <c r="A45" s="8" t="s">
        <v>153</v>
      </c>
      <c r="B45" s="8">
        <v>13249.283711436283</v>
      </c>
      <c r="C45" s="8">
        <v>47.4</v>
      </c>
      <c r="D45" s="8">
        <v>4509157</v>
      </c>
      <c r="E45" s="8">
        <v>17.7</v>
      </c>
      <c r="F45" s="9">
        <v>-0.46881139999999999</v>
      </c>
      <c r="G45" s="9">
        <v>-1.0905309999999999</v>
      </c>
      <c r="H45" s="9">
        <v>-0.92945869999999997</v>
      </c>
      <c r="I45" s="9">
        <v>-0.35328880000000001</v>
      </c>
      <c r="J45" s="9">
        <v>-0.76493180000000005</v>
      </c>
      <c r="K45" s="9">
        <v>-0.88897280000000001</v>
      </c>
      <c r="L45" s="8">
        <v>137834</v>
      </c>
      <c r="M45" s="8">
        <v>127787</v>
      </c>
      <c r="N45" s="8">
        <v>434518</v>
      </c>
      <c r="O45" s="8">
        <v>8850</v>
      </c>
      <c r="P45" s="8">
        <v>156631</v>
      </c>
      <c r="Q45" s="8">
        <v>5</v>
      </c>
      <c r="R45" s="5">
        <v>42.840045249205225</v>
      </c>
      <c r="S45" s="14">
        <v>7.7</v>
      </c>
      <c r="T45" s="3">
        <v>8305.4143667508597</v>
      </c>
      <c r="U45" s="3">
        <v>10117.454466577301</v>
      </c>
      <c r="V45" s="1">
        <v>827.25058950000005</v>
      </c>
      <c r="W45" s="48">
        <v>1020632.5</v>
      </c>
      <c r="X45" s="46">
        <v>127094.5</v>
      </c>
      <c r="Y45" s="55">
        <v>1539</v>
      </c>
      <c r="Z45" s="43">
        <v>6.8999999999999995</v>
      </c>
      <c r="AA45" s="43">
        <v>2.4082417399999834</v>
      </c>
      <c r="AB45" s="43">
        <v>6</v>
      </c>
      <c r="AC45" s="43">
        <v>5</v>
      </c>
      <c r="AD45" s="43">
        <v>21</v>
      </c>
      <c r="AE45" s="68">
        <v>23491</v>
      </c>
      <c r="AF45">
        <v>19849.467196813952</v>
      </c>
    </row>
    <row r="46" spans="1:32" x14ac:dyDescent="0.3">
      <c r="A46" s="8" t="s">
        <v>154</v>
      </c>
      <c r="B46" s="8">
        <v>13024.799539024814</v>
      </c>
      <c r="C46" s="8">
        <v>46.4</v>
      </c>
      <c r="D46" s="8">
        <v>5049876</v>
      </c>
      <c r="E46" s="8">
        <v>13.9</v>
      </c>
      <c r="F46" s="10"/>
      <c r="G46" s="10"/>
      <c r="H46" s="10"/>
      <c r="I46" s="10"/>
      <c r="J46" s="10"/>
      <c r="K46" s="10"/>
      <c r="L46" s="8">
        <v>139289</v>
      </c>
      <c r="M46" s="8">
        <v>128497</v>
      </c>
      <c r="N46" s="8">
        <v>459246</v>
      </c>
      <c r="O46" s="8">
        <v>9312</v>
      </c>
      <c r="P46" s="8">
        <v>160643</v>
      </c>
      <c r="Q46" s="8">
        <v>4.4000000000000004</v>
      </c>
      <c r="R46" s="8"/>
      <c r="S46" s="8"/>
      <c r="T46" s="8"/>
      <c r="U46" s="8"/>
      <c r="V46" s="1">
        <v>865.59939099999997</v>
      </c>
      <c r="W46" s="43"/>
      <c r="X46" s="43"/>
      <c r="Y46" s="43"/>
      <c r="Z46" s="43">
        <v>7.5</v>
      </c>
      <c r="AA46" s="43">
        <v>3.8081306132000226</v>
      </c>
      <c r="AB46" s="43"/>
      <c r="AC46" s="43"/>
      <c r="AD46" s="43"/>
      <c r="AE46" s="68">
        <v>21354</v>
      </c>
      <c r="AF46">
        <v>17381.818753421936</v>
      </c>
    </row>
    <row r="47" spans="1:32" x14ac:dyDescent="0.3">
      <c r="A47" s="8" t="s">
        <v>155</v>
      </c>
      <c r="B47" s="8">
        <v>14434.822305814265</v>
      </c>
      <c r="C47" s="8">
        <v>44.7</v>
      </c>
      <c r="D47" s="8">
        <v>4903415</v>
      </c>
      <c r="E47" s="8">
        <v>15.3</v>
      </c>
      <c r="F47" s="10"/>
      <c r="G47" s="10"/>
      <c r="H47" s="10"/>
      <c r="I47" s="10"/>
      <c r="J47" s="10"/>
      <c r="K47" s="10"/>
      <c r="L47" s="8">
        <v>147369</v>
      </c>
      <c r="M47" s="8">
        <v>135152</v>
      </c>
      <c r="N47" s="8">
        <v>489611</v>
      </c>
      <c r="O47" s="8">
        <v>10081</v>
      </c>
      <c r="P47" s="8">
        <v>165152</v>
      </c>
      <c r="Q47" s="8">
        <v>4.0999999999999996</v>
      </c>
      <c r="R47" s="8"/>
      <c r="S47" s="8"/>
      <c r="T47" s="8"/>
      <c r="U47" s="8"/>
      <c r="V47" s="1">
        <v>903.9481925</v>
      </c>
      <c r="W47" s="43"/>
      <c r="X47" s="43"/>
      <c r="Y47" s="43"/>
      <c r="Z47" s="43">
        <v>6.5666666666666673</v>
      </c>
      <c r="AA47" s="43">
        <v>1.1441617471999788</v>
      </c>
      <c r="AB47" s="43"/>
      <c r="AC47" s="43"/>
      <c r="AD47" s="43"/>
      <c r="AE47" s="68">
        <v>23154</v>
      </c>
      <c r="AF47">
        <v>18633.789632749555</v>
      </c>
    </row>
    <row r="48" spans="1:32" x14ac:dyDescent="0.3">
      <c r="A48" s="8" t="s">
        <v>156</v>
      </c>
      <c r="B48" s="8">
        <v>15745.583566555269</v>
      </c>
      <c r="C48" s="8">
        <v>42.4</v>
      </c>
      <c r="D48" s="8">
        <v>5178107</v>
      </c>
      <c r="E48" s="8">
        <v>14.5</v>
      </c>
      <c r="F48" s="10"/>
      <c r="G48" s="10"/>
      <c r="H48" s="10"/>
      <c r="I48" s="10"/>
      <c r="J48" s="10"/>
      <c r="K48" s="10"/>
      <c r="L48" s="8">
        <v>154002</v>
      </c>
      <c r="M48" s="8">
        <v>140517</v>
      </c>
      <c r="N48" s="8">
        <v>497685</v>
      </c>
      <c r="O48" s="8">
        <v>10201</v>
      </c>
      <c r="P48" s="8">
        <v>172223</v>
      </c>
      <c r="Q48" s="8">
        <v>4</v>
      </c>
      <c r="R48" s="8"/>
      <c r="S48" s="8"/>
      <c r="T48" s="8"/>
      <c r="U48" s="8"/>
      <c r="V48" s="1">
        <v>942.29699400000004</v>
      </c>
      <c r="W48" s="43"/>
      <c r="X48" s="43"/>
      <c r="Y48" s="43"/>
      <c r="Z48" s="43">
        <v>6.2</v>
      </c>
      <c r="AA48" s="43">
        <v>-0.28987600959998749</v>
      </c>
      <c r="AB48" s="43"/>
      <c r="AC48" s="43"/>
      <c r="AD48" s="43"/>
      <c r="AE48" s="68">
        <v>23352</v>
      </c>
      <c r="AF48">
        <v>18847.770498177859</v>
      </c>
    </row>
    <row r="49" spans="1:32" x14ac:dyDescent="0.3">
      <c r="A49" s="8" t="s">
        <v>157</v>
      </c>
      <c r="B49" s="8">
        <v>16908.795427019773</v>
      </c>
      <c r="C49" s="8">
        <v>42.6</v>
      </c>
      <c r="D49" s="8">
        <v>5406157</v>
      </c>
      <c r="E49" s="8">
        <v>14.5</v>
      </c>
      <c r="F49" s="9">
        <v>-0.4707654</v>
      </c>
      <c r="G49" s="9">
        <v>-1.0650189999999999</v>
      </c>
      <c r="H49" s="9">
        <v>-0.99826210000000004</v>
      </c>
      <c r="I49" s="9">
        <v>-0.34916829999999999</v>
      </c>
      <c r="J49" s="9">
        <v>-0.72572919999999996</v>
      </c>
      <c r="K49" s="9">
        <v>-0.88359390000000004</v>
      </c>
      <c r="L49" s="8">
        <v>162898</v>
      </c>
      <c r="M49" s="8">
        <v>147872</v>
      </c>
      <c r="N49" s="8">
        <v>528511</v>
      </c>
      <c r="O49" s="8">
        <v>15867</v>
      </c>
      <c r="P49" s="8">
        <v>184185</v>
      </c>
      <c r="Q49" s="8">
        <v>5.2</v>
      </c>
      <c r="R49" s="5">
        <v>41.698605981967596</v>
      </c>
      <c r="S49" s="14">
        <v>7.7</v>
      </c>
      <c r="T49" s="3">
        <v>11367.652622657699</v>
      </c>
      <c r="U49" s="3">
        <v>10925.6174183373</v>
      </c>
      <c r="V49" s="1">
        <v>980.64579549999996</v>
      </c>
      <c r="W49" s="48">
        <v>1041122.1</v>
      </c>
      <c r="X49" s="49">
        <v>130889.3</v>
      </c>
      <c r="Y49" s="55">
        <v>1914.11</v>
      </c>
      <c r="Z49" s="43">
        <v>6.2666666666666657</v>
      </c>
      <c r="AA49" s="43">
        <v>1.3459848703999855</v>
      </c>
      <c r="AB49" s="43">
        <v>6</v>
      </c>
      <c r="AC49" s="43">
        <v>5</v>
      </c>
      <c r="AD49" s="43">
        <v>22</v>
      </c>
      <c r="AE49" s="68">
        <v>26905</v>
      </c>
      <c r="AF49">
        <v>21427.048460634091</v>
      </c>
    </row>
    <row r="50" spans="1:32" x14ac:dyDescent="0.3">
      <c r="A50" s="8" t="s">
        <v>158</v>
      </c>
      <c r="B50" s="8">
        <v>15182.776397336605</v>
      </c>
      <c r="C50" s="8">
        <v>46.1</v>
      </c>
      <c r="D50" s="8">
        <v>5921011</v>
      </c>
      <c r="E50" s="8">
        <v>14.5</v>
      </c>
      <c r="F50" s="10"/>
      <c r="G50" s="10"/>
      <c r="H50" s="10"/>
      <c r="I50" s="10"/>
      <c r="J50" s="10"/>
      <c r="K50" s="10"/>
      <c r="L50" s="8">
        <v>169945</v>
      </c>
      <c r="M50" s="8">
        <v>153344</v>
      </c>
      <c r="N50" s="8">
        <v>566481</v>
      </c>
      <c r="O50" s="8">
        <v>17026</v>
      </c>
      <c r="P50" s="8">
        <v>189499</v>
      </c>
      <c r="Q50" s="8">
        <v>5.5</v>
      </c>
      <c r="R50" s="8"/>
      <c r="S50" s="8"/>
      <c r="T50" s="8"/>
      <c r="U50" s="8"/>
      <c r="V50" s="1">
        <v>1000.4799091249999</v>
      </c>
      <c r="W50" s="43"/>
      <c r="X50" s="43"/>
      <c r="Y50" s="55"/>
      <c r="Z50" s="43">
        <v>4.7333333333333334</v>
      </c>
      <c r="AA50" s="43">
        <v>1.4569067299999849</v>
      </c>
      <c r="AB50" s="43"/>
      <c r="AC50" s="43"/>
      <c r="AD50" s="43"/>
      <c r="AE50" s="68">
        <v>24407</v>
      </c>
      <c r="AF50">
        <v>19158.528060630597</v>
      </c>
    </row>
    <row r="51" spans="1:32" x14ac:dyDescent="0.3">
      <c r="A51" s="8" t="s">
        <v>159</v>
      </c>
      <c r="B51" s="8">
        <v>16435.995568837679</v>
      </c>
      <c r="C51" s="8">
        <v>45.3</v>
      </c>
      <c r="D51" s="8">
        <v>5691008</v>
      </c>
      <c r="E51" s="8">
        <v>15.7</v>
      </c>
      <c r="F51" s="10"/>
      <c r="G51" s="10"/>
      <c r="H51" s="10"/>
      <c r="I51" s="10"/>
      <c r="J51" s="10"/>
      <c r="K51" s="10"/>
      <c r="L51" s="8">
        <v>176850.967</v>
      </c>
      <c r="M51" s="8">
        <v>158265</v>
      </c>
      <c r="N51" s="8">
        <v>624342</v>
      </c>
      <c r="O51" s="8">
        <v>17938</v>
      </c>
      <c r="P51" s="8">
        <v>202431</v>
      </c>
      <c r="Q51" s="8">
        <v>5.4</v>
      </c>
      <c r="R51" s="8"/>
      <c r="S51" s="8"/>
      <c r="T51" s="8"/>
      <c r="U51" s="8"/>
      <c r="V51" s="1">
        <v>1020.31402275</v>
      </c>
      <c r="W51" s="43"/>
      <c r="X51" s="43"/>
      <c r="Y51" s="43"/>
      <c r="Z51" s="43">
        <v>4.0666666666666664</v>
      </c>
      <c r="AA51" s="43">
        <v>1.7290133468000013</v>
      </c>
      <c r="AB51" s="43"/>
      <c r="AC51" s="43"/>
      <c r="AD51" s="43"/>
      <c r="AE51" s="68">
        <v>26547</v>
      </c>
      <c r="AF51">
        <v>20484.169259143193</v>
      </c>
    </row>
    <row r="52" spans="1:32" x14ac:dyDescent="0.3">
      <c r="A52" s="8" t="s">
        <v>160</v>
      </c>
      <c r="B52" s="8">
        <v>17715.787935387263</v>
      </c>
      <c r="C52" s="8">
        <v>43</v>
      </c>
      <c r="D52" s="8">
        <v>5989260</v>
      </c>
      <c r="E52" s="8">
        <v>13.7</v>
      </c>
      <c r="F52" s="10"/>
      <c r="G52" s="10"/>
      <c r="H52" s="10"/>
      <c r="I52" s="10"/>
      <c r="J52" s="10"/>
      <c r="K52" s="10"/>
      <c r="L52" s="8">
        <v>185054</v>
      </c>
      <c r="M52" s="8">
        <v>164628</v>
      </c>
      <c r="N52" s="8">
        <v>654952</v>
      </c>
      <c r="O52" s="8">
        <v>18649</v>
      </c>
      <c r="P52" s="8">
        <v>207372</v>
      </c>
      <c r="Q52" s="60">
        <v>5.3</v>
      </c>
      <c r="R52" s="8"/>
      <c r="S52" s="8"/>
      <c r="T52" s="8"/>
      <c r="U52" s="8"/>
      <c r="V52" s="1">
        <v>1040.1481363749999</v>
      </c>
      <c r="W52" s="43"/>
      <c r="X52" s="43"/>
      <c r="Y52" s="43"/>
      <c r="Z52" s="43">
        <v>3.8666666666666667</v>
      </c>
      <c r="AA52" s="43">
        <v>1.8885517650000017</v>
      </c>
      <c r="AB52" s="43"/>
      <c r="AC52" s="43"/>
      <c r="AD52" s="43"/>
      <c r="AE52" s="68">
        <v>26127</v>
      </c>
      <c r="AF52">
        <v>19786.41263929554</v>
      </c>
    </row>
    <row r="53" spans="1:32" ht="15.6" x14ac:dyDescent="0.3">
      <c r="A53" s="8" t="s">
        <v>161</v>
      </c>
      <c r="B53" s="8">
        <v>18768.889727077843</v>
      </c>
      <c r="C53" s="8">
        <v>43.3</v>
      </c>
      <c r="D53" s="8">
        <v>5956183</v>
      </c>
      <c r="E53" s="8">
        <v>14</v>
      </c>
      <c r="F53" s="9">
        <v>-0.42047459999999998</v>
      </c>
      <c r="G53" s="9">
        <v>-1.042335</v>
      </c>
      <c r="H53" s="9">
        <v>-0.81771269999999996</v>
      </c>
      <c r="I53" s="9">
        <v>-0.33813739999999998</v>
      </c>
      <c r="J53" s="9">
        <v>-0.81846940000000001</v>
      </c>
      <c r="K53" s="9">
        <v>-0.97881819999999997</v>
      </c>
      <c r="L53" s="8">
        <v>191496</v>
      </c>
      <c r="M53" s="8">
        <v>169013</v>
      </c>
      <c r="N53" s="8">
        <v>695023</v>
      </c>
      <c r="O53" s="8">
        <v>21372</v>
      </c>
      <c r="P53" s="8">
        <v>220876</v>
      </c>
      <c r="Q53" s="60">
        <v>6</v>
      </c>
      <c r="R53" s="5">
        <v>43.913960242807256</v>
      </c>
      <c r="S53" s="14">
        <v>7.3</v>
      </c>
      <c r="T53" s="3">
        <v>12855.540621119901</v>
      </c>
      <c r="U53" s="3">
        <v>12894.986746668301</v>
      </c>
      <c r="V53" s="1">
        <v>1059.98225</v>
      </c>
      <c r="W53" s="48">
        <v>1063319.5</v>
      </c>
      <c r="X53" s="49">
        <v>137126.6</v>
      </c>
      <c r="Y53" s="58">
        <v>1933.49</v>
      </c>
      <c r="Z53" s="43">
        <v>3.8666666666666667</v>
      </c>
      <c r="AA53" s="43">
        <v>1.3458924456000165</v>
      </c>
      <c r="AB53" s="43">
        <v>6</v>
      </c>
      <c r="AC53" s="43">
        <v>5</v>
      </c>
      <c r="AD53" s="43">
        <v>21</v>
      </c>
      <c r="AE53" s="68">
        <v>30233</v>
      </c>
      <c r="AF53">
        <v>22591.892314680772</v>
      </c>
    </row>
    <row r="54" spans="1:32" x14ac:dyDescent="0.3">
      <c r="A54" s="8" t="s">
        <v>162</v>
      </c>
      <c r="B54" s="8">
        <v>16370.002896506387</v>
      </c>
      <c r="C54" s="8">
        <v>47.8</v>
      </c>
      <c r="D54" s="8">
        <v>6416946</v>
      </c>
      <c r="E54" s="8">
        <v>14.3</v>
      </c>
      <c r="F54" s="10"/>
      <c r="G54" s="10"/>
      <c r="H54" s="10"/>
      <c r="I54" s="10"/>
      <c r="J54" s="10"/>
      <c r="K54" s="10"/>
      <c r="L54" s="8">
        <v>200258</v>
      </c>
      <c r="M54" s="8">
        <v>175564</v>
      </c>
      <c r="N54" s="8">
        <v>746697</v>
      </c>
      <c r="O54" s="8">
        <v>21619</v>
      </c>
      <c r="P54" s="8">
        <v>223863</v>
      </c>
      <c r="Q54" s="43">
        <v>6.1333333333333462</v>
      </c>
      <c r="R54" s="8"/>
      <c r="S54" s="8"/>
      <c r="T54" s="8"/>
      <c r="U54" s="8"/>
      <c r="V54" s="1">
        <v>981.20713899999998</v>
      </c>
      <c r="W54" s="43"/>
      <c r="X54" s="43"/>
      <c r="Y54" s="43"/>
      <c r="Z54" s="43">
        <v>5.833333333333333</v>
      </c>
      <c r="AA54" s="43">
        <v>1.8806524688000259</v>
      </c>
      <c r="AB54" s="43"/>
      <c r="AC54" s="43"/>
      <c r="AD54" s="43"/>
      <c r="AE54" s="68">
        <v>27339</v>
      </c>
      <c r="AF54">
        <v>20052.211311735933</v>
      </c>
    </row>
    <row r="55" spans="1:32" x14ac:dyDescent="0.3">
      <c r="A55" s="8" t="s">
        <v>163</v>
      </c>
      <c r="B55" s="8">
        <v>17507.88178128091</v>
      </c>
      <c r="C55" s="8">
        <v>47.7</v>
      </c>
      <c r="D55" s="8">
        <v>6166627</v>
      </c>
      <c r="E55" s="8">
        <v>14.7</v>
      </c>
      <c r="F55" s="10"/>
      <c r="G55" s="10"/>
      <c r="H55" s="10"/>
      <c r="I55" s="10"/>
      <c r="J55" s="10"/>
      <c r="K55" s="10"/>
      <c r="L55" s="8">
        <v>205052</v>
      </c>
      <c r="M55" s="8">
        <v>178814</v>
      </c>
      <c r="N55" s="8">
        <v>763470</v>
      </c>
      <c r="O55" s="8">
        <v>22933</v>
      </c>
      <c r="P55" s="8">
        <v>232359</v>
      </c>
      <c r="Q55" s="43">
        <v>5.8000000000000052</v>
      </c>
      <c r="R55" s="8"/>
      <c r="S55" s="8"/>
      <c r="T55" s="8"/>
      <c r="U55" s="8"/>
      <c r="V55" s="1">
        <v>972.21374900000001</v>
      </c>
      <c r="W55" s="43"/>
      <c r="X55" s="43"/>
      <c r="Y55" s="43"/>
      <c r="Z55" s="43">
        <v>5.4000000000000012</v>
      </c>
      <c r="AA55" s="43">
        <v>1.598294137200007</v>
      </c>
      <c r="AB55" s="43"/>
      <c r="AC55" s="43"/>
      <c r="AD55" s="43"/>
      <c r="AE55" s="68">
        <v>30245</v>
      </c>
      <c r="AF55">
        <v>21834.679441524699</v>
      </c>
    </row>
    <row r="56" spans="1:32" x14ac:dyDescent="0.3">
      <c r="A56" s="8" t="s">
        <v>164</v>
      </c>
      <c r="B56" s="8">
        <v>19003.469310733559</v>
      </c>
      <c r="C56" s="8">
        <v>45.1</v>
      </c>
      <c r="D56" s="8">
        <v>6456461</v>
      </c>
      <c r="E56" s="8">
        <v>13.3</v>
      </c>
      <c r="F56" s="10"/>
      <c r="G56" s="10"/>
      <c r="H56" s="10"/>
      <c r="I56" s="10"/>
      <c r="J56" s="10"/>
      <c r="K56" s="10"/>
      <c r="L56" s="8">
        <v>211374</v>
      </c>
      <c r="M56" s="8">
        <v>183276</v>
      </c>
      <c r="N56" s="8">
        <v>892057</v>
      </c>
      <c r="O56" s="8">
        <v>21612</v>
      </c>
      <c r="P56" s="8">
        <v>233809</v>
      </c>
      <c r="Q56" s="43">
        <v>5.3666666666666751</v>
      </c>
      <c r="R56" s="8"/>
      <c r="S56" s="8"/>
      <c r="T56" s="8"/>
      <c r="U56" s="8"/>
      <c r="V56" s="1">
        <v>976.75231199999996</v>
      </c>
      <c r="W56" s="43"/>
      <c r="X56" s="43"/>
      <c r="Y56" s="43"/>
      <c r="Z56" s="43">
        <v>5.2666666666666666</v>
      </c>
      <c r="AA56" s="43">
        <v>1.1731664108000084</v>
      </c>
      <c r="AB56" s="43"/>
      <c r="AC56" s="43"/>
      <c r="AD56" s="43"/>
      <c r="AE56" s="68">
        <v>29578</v>
      </c>
      <c r="AF56">
        <v>21105.550956843501</v>
      </c>
    </row>
    <row r="57" spans="1:32" ht="15.6" x14ac:dyDescent="0.3">
      <c r="A57" s="8" t="s">
        <v>165</v>
      </c>
      <c r="B57" s="8">
        <v>20104.347141818405</v>
      </c>
      <c r="C57" s="8">
        <v>45</v>
      </c>
      <c r="D57" s="8">
        <v>6391159</v>
      </c>
      <c r="E57" s="8">
        <v>13.1</v>
      </c>
      <c r="F57" s="9">
        <v>-0.354852</v>
      </c>
      <c r="G57" s="9">
        <v>-1.013369</v>
      </c>
      <c r="H57" s="9">
        <v>-0.73609360000000001</v>
      </c>
      <c r="I57" s="9">
        <v>-0.35168149999999998</v>
      </c>
      <c r="J57" s="9">
        <v>-0.78418949999999998</v>
      </c>
      <c r="K57" s="9">
        <v>-1.0221769999999999</v>
      </c>
      <c r="L57" s="8">
        <v>217463</v>
      </c>
      <c r="M57" s="8">
        <v>188275</v>
      </c>
      <c r="N57" s="8">
        <v>953749</v>
      </c>
      <c r="O57" s="8">
        <v>20720</v>
      </c>
      <c r="P57" s="8">
        <v>237408</v>
      </c>
      <c r="Q57" s="43">
        <v>5.0666666666666638</v>
      </c>
      <c r="R57" s="5">
        <v>48.024750053777659</v>
      </c>
      <c r="S57" s="14">
        <v>7</v>
      </c>
      <c r="T57" s="3">
        <v>13019.9394848755</v>
      </c>
      <c r="U57" s="3">
        <v>13342.9216402732</v>
      </c>
      <c r="V57" s="1">
        <v>1287.064331</v>
      </c>
      <c r="W57" s="48">
        <v>1054822.6000000001</v>
      </c>
      <c r="X57" s="46">
        <v>140971.1</v>
      </c>
      <c r="Y57" s="58">
        <v>2148.6799999999998</v>
      </c>
      <c r="Z57" s="43">
        <v>5.5</v>
      </c>
      <c r="AA57" s="43">
        <v>1.6489712792000288</v>
      </c>
      <c r="AB57" s="43">
        <v>6</v>
      </c>
      <c r="AC57" s="43">
        <v>5</v>
      </c>
      <c r="AD57" s="43">
        <v>24</v>
      </c>
      <c r="AE57" s="68">
        <v>33269</v>
      </c>
      <c r="AF57">
        <v>23354.181360105831</v>
      </c>
    </row>
    <row r="58" spans="1:32" x14ac:dyDescent="0.3">
      <c r="A58" s="8" t="s">
        <v>166</v>
      </c>
      <c r="B58" s="8">
        <v>17311.393635386459</v>
      </c>
      <c r="C58" s="8">
        <v>49.9</v>
      </c>
      <c r="D58" s="8">
        <v>6970309</v>
      </c>
      <c r="E58" s="8">
        <v>14.4</v>
      </c>
      <c r="F58" s="10"/>
      <c r="G58" s="10"/>
      <c r="H58" s="10"/>
      <c r="I58" s="10"/>
      <c r="J58" s="10"/>
      <c r="K58" s="10"/>
      <c r="L58" s="8">
        <v>219196</v>
      </c>
      <c r="M58" s="8">
        <v>189144</v>
      </c>
      <c r="N58" s="8">
        <v>1008366</v>
      </c>
      <c r="O58" s="8">
        <v>20089</v>
      </c>
      <c r="P58" s="8">
        <v>234864</v>
      </c>
      <c r="Q58" s="43">
        <v>5.1533333333333209</v>
      </c>
      <c r="R58" s="8"/>
      <c r="S58" s="8"/>
      <c r="T58" s="8"/>
      <c r="U58" s="8"/>
      <c r="V58" s="1">
        <v>1044.339127</v>
      </c>
      <c r="W58" s="43"/>
      <c r="X58" s="43"/>
      <c r="Y58" s="43"/>
      <c r="Z58" s="43">
        <v>5.5333333333333341</v>
      </c>
      <c r="AA58" s="43">
        <v>2.3273301259999712</v>
      </c>
      <c r="AB58" s="43"/>
      <c r="AC58" s="43"/>
      <c r="AD58" s="43"/>
      <c r="AE58" s="68">
        <v>30057</v>
      </c>
      <c r="AF58">
        <v>20619.536081220962</v>
      </c>
    </row>
    <row r="59" spans="1:32" x14ac:dyDescent="0.3">
      <c r="A59" s="8" t="s">
        <v>167</v>
      </c>
      <c r="B59" s="8">
        <v>19044.189387806189</v>
      </c>
      <c r="C59" s="8">
        <v>48.6</v>
      </c>
      <c r="D59" s="8">
        <v>6591978</v>
      </c>
      <c r="E59" s="8">
        <v>15.1</v>
      </c>
      <c r="F59" s="10"/>
      <c r="G59" s="10"/>
      <c r="H59" s="10"/>
      <c r="I59" s="10"/>
      <c r="J59" s="10"/>
      <c r="K59" s="10"/>
      <c r="L59" s="8">
        <v>219945</v>
      </c>
      <c r="M59" s="8">
        <v>188776</v>
      </c>
      <c r="N59" s="8">
        <v>1016516</v>
      </c>
      <c r="O59" s="8">
        <v>17308</v>
      </c>
      <c r="P59" s="8">
        <v>235505</v>
      </c>
      <c r="Q59" s="43">
        <v>5.2333333333333343</v>
      </c>
      <c r="R59" s="8"/>
      <c r="S59" s="8"/>
      <c r="T59" s="8"/>
      <c r="U59" s="8"/>
      <c r="V59" s="1">
        <v>1125.6710599999999</v>
      </c>
      <c r="W59" s="43"/>
      <c r="X59" s="43"/>
      <c r="Y59" s="43"/>
      <c r="Z59" s="43">
        <v>5.0333333333333332</v>
      </c>
      <c r="AA59" s="43">
        <v>2.4393102199999683</v>
      </c>
      <c r="AB59" s="43"/>
      <c r="AC59" s="43"/>
      <c r="AD59" s="43"/>
      <c r="AE59" s="68">
        <v>32963</v>
      </c>
      <c r="AF59">
        <v>22074.625454738063</v>
      </c>
    </row>
    <row r="60" spans="1:32" x14ac:dyDescent="0.3">
      <c r="A60" s="8" t="s">
        <v>168</v>
      </c>
      <c r="B60" s="8">
        <v>20544.004177204475</v>
      </c>
      <c r="C60" s="8">
        <v>46.1</v>
      </c>
      <c r="D60" s="8">
        <v>6750137</v>
      </c>
      <c r="E60" s="8">
        <v>13.3</v>
      </c>
      <c r="F60" s="10"/>
      <c r="G60" s="10"/>
      <c r="H60" s="10"/>
      <c r="I60" s="10"/>
      <c r="J60" s="10"/>
      <c r="K60" s="10"/>
      <c r="L60" s="8">
        <v>224244</v>
      </c>
      <c r="M60" s="8">
        <v>192415</v>
      </c>
      <c r="N60" s="8">
        <v>1160916</v>
      </c>
      <c r="O60" s="8">
        <v>22723</v>
      </c>
      <c r="P60" s="8">
        <v>230917</v>
      </c>
      <c r="Q60" s="43">
        <v>5.6266666666666687</v>
      </c>
      <c r="R60" s="8"/>
      <c r="S60" s="8"/>
      <c r="T60" s="8"/>
      <c r="U60" s="8"/>
      <c r="V60" s="1">
        <v>1163.1290859999999</v>
      </c>
      <c r="W60" s="43"/>
      <c r="X60" s="43"/>
      <c r="Y60" s="43"/>
      <c r="Z60" s="43">
        <v>4.8666666666666663</v>
      </c>
      <c r="AA60" s="43">
        <v>1.3859286439999785</v>
      </c>
      <c r="AB60" s="43"/>
      <c r="AC60" s="43"/>
      <c r="AD60" s="43"/>
      <c r="AE60" s="68">
        <v>31730</v>
      </c>
      <c r="AF60">
        <v>20958.442320296541</v>
      </c>
    </row>
    <row r="61" spans="1:32" ht="15.6" x14ac:dyDescent="0.3">
      <c r="A61" s="8" t="s">
        <v>169</v>
      </c>
      <c r="B61" s="8">
        <v>22130.452874336857</v>
      </c>
      <c r="C61" s="8">
        <v>45.5</v>
      </c>
      <c r="D61" s="8">
        <v>6949236</v>
      </c>
      <c r="E61" s="8">
        <v>13.1</v>
      </c>
      <c r="F61" s="9">
        <v>-0.109315</v>
      </c>
      <c r="G61" s="9">
        <v>-0.91922590000000004</v>
      </c>
      <c r="H61" s="9">
        <v>-0.9436175</v>
      </c>
      <c r="I61" s="9">
        <v>-0.38862380000000002</v>
      </c>
      <c r="J61" s="9">
        <v>-0.74145539999999999</v>
      </c>
      <c r="K61" s="9">
        <v>-1.0444100000000001</v>
      </c>
      <c r="L61" s="8">
        <v>227666</v>
      </c>
      <c r="M61" s="8">
        <v>195904</v>
      </c>
      <c r="N61" s="8">
        <v>1280205</v>
      </c>
      <c r="O61" s="8">
        <v>19946</v>
      </c>
      <c r="P61" s="8">
        <v>230188</v>
      </c>
      <c r="Q61" s="43">
        <v>8.1566666666666787</v>
      </c>
      <c r="R61" s="5">
        <v>54.832279893711245</v>
      </c>
      <c r="S61" s="14">
        <v>6.7</v>
      </c>
      <c r="T61" s="3">
        <v>14496.880495659301</v>
      </c>
      <c r="U61" s="3">
        <v>14831.5759109634</v>
      </c>
      <c r="V61" s="1">
        <v>1307.8860669999999</v>
      </c>
      <c r="W61" s="48">
        <v>1064956.1000000001</v>
      </c>
      <c r="X61" s="50">
        <v>146182.6</v>
      </c>
      <c r="Y61" s="58">
        <v>2102.6999999999998</v>
      </c>
      <c r="Z61" s="43">
        <v>5.2</v>
      </c>
      <c r="AA61" s="43">
        <v>4.7857909952000011</v>
      </c>
      <c r="AB61" s="43">
        <v>6</v>
      </c>
      <c r="AC61" s="43">
        <v>5</v>
      </c>
      <c r="AD61" s="43">
        <v>22.1</v>
      </c>
      <c r="AE61" s="68">
        <v>35685</v>
      </c>
      <c r="AF61">
        <v>22494.287141289293</v>
      </c>
    </row>
    <row r="62" spans="1:32" x14ac:dyDescent="0.3">
      <c r="A62" s="8" t="s">
        <v>170</v>
      </c>
      <c r="B62" s="8">
        <v>18467.912804445743</v>
      </c>
      <c r="C62" s="8">
        <v>50.2</v>
      </c>
      <c r="D62" s="8">
        <v>7159556</v>
      </c>
      <c r="E62" s="8">
        <v>13.1</v>
      </c>
      <c r="F62" s="10"/>
      <c r="G62" s="10"/>
      <c r="H62" s="10"/>
      <c r="I62" s="10"/>
      <c r="J62" s="10"/>
      <c r="K62" s="10"/>
      <c r="L62" s="8">
        <v>229800.95199999999</v>
      </c>
      <c r="M62" s="8">
        <v>199311.29199999999</v>
      </c>
      <c r="N62" s="8">
        <v>1312141</v>
      </c>
      <c r="O62" s="8">
        <v>16540</v>
      </c>
      <c r="P62" s="8">
        <v>227092</v>
      </c>
      <c r="Q62" s="43">
        <v>11.570000000000014</v>
      </c>
      <c r="R62" s="8"/>
      <c r="S62" s="8"/>
      <c r="T62" s="8"/>
      <c r="U62" s="8"/>
      <c r="V62" s="1">
        <v>1110.5418890000001</v>
      </c>
      <c r="W62" s="43"/>
      <c r="X62" s="43"/>
      <c r="Y62" s="43"/>
      <c r="Z62" s="43">
        <v>5.7333333333333343</v>
      </c>
      <c r="AA62" s="43">
        <v>7.4399511870000046</v>
      </c>
      <c r="AB62" s="43"/>
      <c r="AC62" s="43"/>
      <c r="AD62" s="43"/>
      <c r="AE62" s="68">
        <v>31566</v>
      </c>
      <c r="AF62">
        <v>18519.970193498339</v>
      </c>
    </row>
    <row r="63" spans="1:32" x14ac:dyDescent="0.3">
      <c r="A63" s="8" t="s">
        <v>171</v>
      </c>
      <c r="B63" s="8">
        <v>19751.014987984385</v>
      </c>
      <c r="C63" s="8">
        <v>49.7</v>
      </c>
      <c r="D63" s="8">
        <v>6528027</v>
      </c>
      <c r="E63" s="8">
        <v>10.9</v>
      </c>
      <c r="F63" s="10"/>
      <c r="G63" s="10"/>
      <c r="H63" s="10"/>
      <c r="I63" s="10"/>
      <c r="J63" s="10"/>
      <c r="K63" s="10"/>
      <c r="L63" s="8">
        <v>233674.00599999999</v>
      </c>
      <c r="M63" s="8">
        <v>202970.68900000001</v>
      </c>
      <c r="N63" s="8">
        <v>1299561</v>
      </c>
      <c r="O63" s="8">
        <v>12328</v>
      </c>
      <c r="P63" s="8">
        <v>218683</v>
      </c>
      <c r="Q63" s="43">
        <v>9.0733333333333341</v>
      </c>
      <c r="R63" s="8"/>
      <c r="S63" s="8"/>
      <c r="T63" s="8"/>
      <c r="U63" s="8"/>
      <c r="V63" s="1">
        <v>1368.190668</v>
      </c>
      <c r="W63" s="43"/>
      <c r="X63" s="43"/>
      <c r="Y63" s="43"/>
      <c r="Z63" s="43">
        <v>5.5999999999999988</v>
      </c>
      <c r="AA63" s="43">
        <v>1.003152059000012</v>
      </c>
      <c r="AB63" s="43"/>
      <c r="AC63" s="43"/>
      <c r="AD63" s="43"/>
      <c r="AE63" s="68">
        <v>34703</v>
      </c>
      <c r="AF63">
        <v>20158.249871267813</v>
      </c>
    </row>
    <row r="64" spans="1:32" x14ac:dyDescent="0.3">
      <c r="A64" s="8" t="s">
        <v>172</v>
      </c>
      <c r="B64" s="8">
        <v>21788.589405104605</v>
      </c>
      <c r="C64" s="8">
        <v>46.1</v>
      </c>
      <c r="D64" s="8">
        <v>6648252</v>
      </c>
      <c r="E64" s="8">
        <v>11</v>
      </c>
      <c r="F64" s="10"/>
      <c r="G64" s="10"/>
      <c r="H64" s="10"/>
      <c r="I64" s="10"/>
      <c r="J64" s="10"/>
      <c r="K64" s="10"/>
      <c r="L64" s="8">
        <v>240160.93900000001</v>
      </c>
      <c r="M64" s="8">
        <v>208860.965</v>
      </c>
      <c r="N64" s="8">
        <v>1388981</v>
      </c>
      <c r="O64" s="8">
        <v>13329</v>
      </c>
      <c r="P64" s="8">
        <v>216896</v>
      </c>
      <c r="Q64" s="43">
        <v>8.5433333333333472</v>
      </c>
      <c r="R64" s="8"/>
      <c r="S64" s="8"/>
      <c r="T64" s="8"/>
      <c r="U64" s="8"/>
      <c r="V64" s="1">
        <v>1163.7546380000001</v>
      </c>
      <c r="W64" s="43"/>
      <c r="X64" s="43"/>
      <c r="Y64" s="43"/>
      <c r="Z64" s="43">
        <v>5.2666666666666666</v>
      </c>
      <c r="AA64" s="43">
        <v>1.7293709600000096</v>
      </c>
      <c r="AB64" s="43"/>
      <c r="AC64" s="43"/>
      <c r="AD64" s="43"/>
      <c r="AE64" s="68">
        <v>32983</v>
      </c>
      <c r="AF64">
        <v>18833.437694880147</v>
      </c>
    </row>
    <row r="65" spans="1:32" ht="15.6" x14ac:dyDescent="0.3">
      <c r="A65" s="8" t="s">
        <v>173</v>
      </c>
      <c r="B65" s="8">
        <v>23079.842857342279</v>
      </c>
      <c r="C65" s="8">
        <v>46.1</v>
      </c>
      <c r="D65" s="8">
        <v>6734204</v>
      </c>
      <c r="E65" s="8">
        <v>9.9</v>
      </c>
      <c r="F65" s="9">
        <v>-0.2044424</v>
      </c>
      <c r="G65" s="9">
        <v>-0.94915260000000001</v>
      </c>
      <c r="H65" s="9">
        <v>-1.0293350000000001</v>
      </c>
      <c r="I65" s="9">
        <v>-0.52077890000000004</v>
      </c>
      <c r="J65" s="9">
        <v>-0.76363700000000001</v>
      </c>
      <c r="K65" s="9">
        <v>-1.087747</v>
      </c>
      <c r="L65" s="8">
        <v>243924.59</v>
      </c>
      <c r="M65" s="8">
        <v>214460.802</v>
      </c>
      <c r="N65" s="8">
        <v>1481469</v>
      </c>
      <c r="O65" s="8">
        <v>5277</v>
      </c>
      <c r="P65" s="8">
        <v>213585</v>
      </c>
      <c r="Q65" s="43">
        <v>7.5999999999999845</v>
      </c>
      <c r="R65" s="5">
        <v>55.952022689360838</v>
      </c>
      <c r="S65" s="14">
        <v>6.7</v>
      </c>
      <c r="T65" s="3">
        <v>13659.242939370599</v>
      </c>
      <c r="U65" s="3">
        <v>15620.252569873401</v>
      </c>
      <c r="V65" s="1">
        <v>1271.48876</v>
      </c>
      <c r="W65" s="48">
        <v>1059798.4000000001</v>
      </c>
      <c r="X65" s="51">
        <v>146538.29999999999</v>
      </c>
      <c r="Y65" s="58">
        <v>2188.54</v>
      </c>
      <c r="Z65" s="43">
        <v>5.7</v>
      </c>
      <c r="AA65" s="43">
        <v>2.2770657350000167</v>
      </c>
      <c r="AB65" s="43">
        <v>6</v>
      </c>
      <c r="AC65" s="43">
        <v>6</v>
      </c>
      <c r="AD65" s="43">
        <v>28</v>
      </c>
      <c r="AE65" s="68">
        <v>36692</v>
      </c>
      <c r="AF65">
        <v>20484.839700402332</v>
      </c>
    </row>
    <row r="66" spans="1:32" x14ac:dyDescent="0.3">
      <c r="A66" s="8" t="s">
        <v>174</v>
      </c>
      <c r="B66" s="8">
        <v>18885.121082843765</v>
      </c>
      <c r="C66" s="8">
        <v>50.3</v>
      </c>
      <c r="D66" s="8">
        <v>7237434</v>
      </c>
      <c r="E66" s="8">
        <v>11.9</v>
      </c>
      <c r="F66" s="10"/>
      <c r="G66" s="10"/>
      <c r="H66" s="10"/>
      <c r="I66" s="10"/>
      <c r="J66" s="10"/>
      <c r="K66" s="10"/>
      <c r="L66" s="8">
        <v>242484.35</v>
      </c>
      <c r="M66" s="8">
        <v>212133.39300000001</v>
      </c>
      <c r="N66" s="8">
        <v>1543252</v>
      </c>
      <c r="O66" s="8">
        <v>6126</v>
      </c>
      <c r="P66" s="8">
        <v>205078</v>
      </c>
      <c r="Q66" s="43">
        <v>7.7800000000000091</v>
      </c>
      <c r="R66" s="8"/>
      <c r="S66" s="8"/>
      <c r="T66" s="8"/>
      <c r="U66" s="8"/>
      <c r="V66" s="1">
        <v>1154.962456</v>
      </c>
      <c r="W66" s="43"/>
      <c r="X66" s="43"/>
      <c r="Y66" s="43"/>
      <c r="Z66" s="43">
        <v>5.8666666666666671</v>
      </c>
      <c r="AA66" s="43">
        <v>2.0633898207999879</v>
      </c>
      <c r="AB66" s="43"/>
      <c r="AC66" s="43"/>
      <c r="AD66" s="43"/>
      <c r="AE66" s="68">
        <v>34000</v>
      </c>
      <c r="AF66">
        <v>18598.16573805888</v>
      </c>
    </row>
    <row r="67" spans="1:32" x14ac:dyDescent="0.3">
      <c r="A67" s="8" t="s">
        <v>175</v>
      </c>
      <c r="B67" s="8">
        <v>20452.234645231969</v>
      </c>
      <c r="C67" s="8">
        <v>49.9</v>
      </c>
      <c r="D67" s="8">
        <v>7142278</v>
      </c>
      <c r="E67" s="8">
        <v>10.8</v>
      </c>
      <c r="F67" s="10"/>
      <c r="G67" s="10"/>
      <c r="H67" s="10"/>
      <c r="I67" s="10"/>
      <c r="J67" s="10"/>
      <c r="K67" s="10"/>
      <c r="L67" s="8">
        <v>248973.84599999999</v>
      </c>
      <c r="M67" s="8">
        <v>218899.73499999999</v>
      </c>
      <c r="N67" s="8">
        <v>1582002</v>
      </c>
      <c r="O67" s="8">
        <v>6182</v>
      </c>
      <c r="P67" s="8">
        <v>209778</v>
      </c>
      <c r="Q67" s="43">
        <v>7.2100000000000053</v>
      </c>
      <c r="R67" s="8"/>
      <c r="S67" s="8"/>
      <c r="T67" s="8"/>
      <c r="U67" s="8"/>
      <c r="V67" s="1">
        <v>1437.7032589999999</v>
      </c>
      <c r="W67" s="43"/>
      <c r="X67" s="43"/>
      <c r="Y67" s="43"/>
      <c r="Z67" s="43">
        <v>5.6333333333333329</v>
      </c>
      <c r="AA67" s="43">
        <v>1.214870494400011</v>
      </c>
      <c r="AB67" s="43"/>
      <c r="AC67" s="43"/>
      <c r="AD67" s="43"/>
      <c r="AE67" s="68">
        <v>37404</v>
      </c>
      <c r="AF67">
        <v>20214.589250988942</v>
      </c>
    </row>
    <row r="68" spans="1:32" x14ac:dyDescent="0.3">
      <c r="A68" s="8" t="s">
        <v>176</v>
      </c>
      <c r="B68" s="8">
        <v>22235.115223401299</v>
      </c>
      <c r="C68" s="8">
        <v>46.7</v>
      </c>
      <c r="D68" s="8">
        <v>7372103</v>
      </c>
      <c r="E68" s="8">
        <v>10.8</v>
      </c>
      <c r="F68" s="10"/>
      <c r="G68" s="10"/>
      <c r="H68" s="10"/>
      <c r="I68" s="10"/>
      <c r="J68" s="10"/>
      <c r="K68" s="10"/>
      <c r="L68" s="8">
        <v>250981.171</v>
      </c>
      <c r="M68" s="8">
        <v>221370.56099999999</v>
      </c>
      <c r="N68" s="8">
        <v>1670946</v>
      </c>
      <c r="O68" s="8">
        <v>5815</v>
      </c>
      <c r="P68" s="8">
        <v>207927</v>
      </c>
      <c r="Q68" s="43">
        <v>6.5166666666666817</v>
      </c>
      <c r="R68" s="8"/>
      <c r="S68" s="8"/>
      <c r="T68" s="8"/>
      <c r="U68" s="8"/>
      <c r="V68" s="1">
        <v>1256.697711</v>
      </c>
      <c r="W68" s="43"/>
      <c r="X68" s="43"/>
      <c r="Y68" s="43"/>
      <c r="Z68" s="43">
        <v>5.2333333333333334</v>
      </c>
      <c r="AA68" s="43">
        <v>0.72098909180000614</v>
      </c>
      <c r="AB68" s="43"/>
      <c r="AC68" s="43"/>
      <c r="AD68" s="43"/>
      <c r="AE68" s="68">
        <v>35744</v>
      </c>
      <c r="AF68">
        <v>19179.180318235707</v>
      </c>
    </row>
    <row r="69" spans="1:32" ht="15.6" x14ac:dyDescent="0.3">
      <c r="A69" s="8" t="s">
        <v>177</v>
      </c>
      <c r="B69" s="8">
        <v>24043.612849930672</v>
      </c>
      <c r="C69" s="8">
        <v>46.4</v>
      </c>
      <c r="D69" s="8">
        <v>7411714</v>
      </c>
      <c r="E69" s="8">
        <v>10.6</v>
      </c>
      <c r="F69" s="9">
        <v>-0.19723859999999999</v>
      </c>
      <c r="G69" s="9">
        <v>-0.82268799999999997</v>
      </c>
      <c r="H69" s="9">
        <v>-0.94621029999999995</v>
      </c>
      <c r="I69" s="9">
        <v>-0.4155626</v>
      </c>
      <c r="J69" s="9">
        <v>-0.79216200000000003</v>
      </c>
      <c r="K69" s="9">
        <v>-1.1317120000000001</v>
      </c>
      <c r="L69" s="8">
        <v>254762.935</v>
      </c>
      <c r="M69" s="8">
        <v>224618.63</v>
      </c>
      <c r="N69" s="8">
        <v>1761340</v>
      </c>
      <c r="O69" s="8">
        <v>5749</v>
      </c>
      <c r="P69" s="8">
        <v>208935</v>
      </c>
      <c r="Q69" s="43">
        <v>6.3766666666666749</v>
      </c>
      <c r="R69" s="5">
        <v>53.102473833776585</v>
      </c>
      <c r="S69" s="15">
        <v>6.7</v>
      </c>
      <c r="T69" s="3">
        <v>13460.040690514099</v>
      </c>
      <c r="U69" s="3">
        <v>16416.446839183598</v>
      </c>
      <c r="V69" s="1">
        <v>1447.044971</v>
      </c>
      <c r="W69" s="48">
        <v>1077948.3999999999</v>
      </c>
      <c r="X69" s="52">
        <v>153948.9</v>
      </c>
      <c r="Y69" s="58">
        <v>2253.16</v>
      </c>
      <c r="Z69" s="43">
        <v>5.3666666666666671</v>
      </c>
      <c r="AA69" s="43">
        <v>1.2753795679999902</v>
      </c>
      <c r="AB69" s="43">
        <v>6</v>
      </c>
      <c r="AC69" s="43">
        <v>6</v>
      </c>
      <c r="AD69" s="43">
        <v>27</v>
      </c>
      <c r="AE69" s="68">
        <v>39824</v>
      </c>
      <c r="AF69">
        <v>21099.292392453885</v>
      </c>
    </row>
    <row r="70" spans="1:32" x14ac:dyDescent="0.3">
      <c r="A70" s="8" t="s">
        <v>178</v>
      </c>
      <c r="B70" s="8">
        <v>20586.119060373268</v>
      </c>
      <c r="C70" s="8">
        <v>49.7</v>
      </c>
      <c r="D70" s="8">
        <v>7714352</v>
      </c>
      <c r="E70" s="8">
        <v>11</v>
      </c>
      <c r="F70" s="10"/>
      <c r="G70" s="10"/>
      <c r="H70" s="10"/>
      <c r="I70" s="10"/>
      <c r="J70" s="10"/>
      <c r="K70" s="10"/>
      <c r="L70" s="8">
        <v>253533.89300000001</v>
      </c>
      <c r="M70" s="8">
        <v>223738.027</v>
      </c>
      <c r="N70" s="8">
        <v>1821531</v>
      </c>
      <c r="O70" s="8">
        <v>4268</v>
      </c>
      <c r="P70" s="8">
        <v>204753</v>
      </c>
      <c r="Q70" s="43">
        <v>6.2366666666666681</v>
      </c>
      <c r="R70" s="8"/>
      <c r="S70" s="8"/>
      <c r="T70" s="8"/>
      <c r="U70" s="8"/>
      <c r="V70" s="1">
        <v>1361.5776060000001</v>
      </c>
      <c r="W70" s="43"/>
      <c r="X70" s="43"/>
      <c r="Y70" s="43"/>
      <c r="Z70" s="43">
        <v>5.5333333333333341</v>
      </c>
      <c r="AA70" s="43">
        <v>0.97245777319998616</v>
      </c>
      <c r="AB70" s="43"/>
      <c r="AC70" s="43"/>
      <c r="AD70" s="43"/>
      <c r="AE70" s="68">
        <v>35983</v>
      </c>
      <c r="AF70">
        <v>18880.672215979535</v>
      </c>
    </row>
    <row r="71" spans="1:32" x14ac:dyDescent="0.3">
      <c r="A71" s="8" t="s">
        <v>179</v>
      </c>
      <c r="B71" s="8">
        <v>21917.573773440705</v>
      </c>
      <c r="C71" s="8">
        <v>49.6</v>
      </c>
      <c r="D71" s="8">
        <v>7609904</v>
      </c>
      <c r="E71" s="8">
        <v>10.9</v>
      </c>
      <c r="F71" s="10"/>
      <c r="G71" s="10"/>
      <c r="H71" s="10"/>
      <c r="I71" s="10"/>
      <c r="J71" s="10"/>
      <c r="K71" s="10"/>
      <c r="L71" s="8">
        <v>259702.24100000001</v>
      </c>
      <c r="M71" s="8">
        <v>229216.492</v>
      </c>
      <c r="N71" s="8">
        <v>1900693</v>
      </c>
      <c r="O71" s="8">
        <v>3400</v>
      </c>
      <c r="P71" s="8">
        <v>205123</v>
      </c>
      <c r="Q71" s="43">
        <v>6.0166666666666702</v>
      </c>
      <c r="R71" s="8"/>
      <c r="S71" s="8"/>
      <c r="T71" s="8"/>
      <c r="U71" s="8"/>
      <c r="V71" s="1">
        <v>1496.0105430000001</v>
      </c>
      <c r="W71" s="43"/>
      <c r="X71" s="43"/>
      <c r="Y71" s="43"/>
      <c r="Z71" s="43">
        <v>5.2</v>
      </c>
      <c r="AA71" s="43">
        <v>1.3154984481000165</v>
      </c>
      <c r="AB71" s="43"/>
      <c r="AC71" s="43"/>
      <c r="AD71" s="43"/>
      <c r="AE71" s="68">
        <v>40103</v>
      </c>
      <c r="AF71">
        <v>20769.261796067098</v>
      </c>
    </row>
    <row r="72" spans="1:32" x14ac:dyDescent="0.3">
      <c r="A72" s="8" t="s">
        <v>180</v>
      </c>
      <c r="B72" s="8">
        <v>23718.216150578643</v>
      </c>
      <c r="C72" s="8">
        <v>46.4</v>
      </c>
      <c r="D72" s="8">
        <v>7946316</v>
      </c>
      <c r="E72" s="8">
        <v>10.7</v>
      </c>
      <c r="F72" s="10"/>
      <c r="G72" s="10"/>
      <c r="H72" s="10"/>
      <c r="I72" s="10"/>
      <c r="J72" s="10"/>
      <c r="K72" s="10"/>
      <c r="L72" s="8">
        <v>267251.47600000002</v>
      </c>
      <c r="M72" s="8">
        <v>235988.22899999999</v>
      </c>
      <c r="N72" s="8">
        <v>2021379</v>
      </c>
      <c r="O72" s="8">
        <v>3901</v>
      </c>
      <c r="P72" s="8">
        <v>206059</v>
      </c>
      <c r="Q72" s="43">
        <v>5.81666666666667</v>
      </c>
      <c r="R72" s="8"/>
      <c r="S72" s="8"/>
      <c r="T72" s="8"/>
      <c r="U72" s="8"/>
      <c r="V72" s="1">
        <v>1310.716762</v>
      </c>
      <c r="W72" s="43"/>
      <c r="X72" s="43"/>
      <c r="Y72" s="43"/>
      <c r="Z72" s="43">
        <v>5</v>
      </c>
      <c r="AA72" s="43">
        <v>-0.61967243299999586</v>
      </c>
      <c r="AB72" s="43"/>
      <c r="AC72" s="43"/>
      <c r="AD72" s="43"/>
      <c r="AE72" s="68">
        <v>37723</v>
      </c>
      <c r="AF72">
        <v>19658.482855838287</v>
      </c>
    </row>
    <row r="73" spans="1:32" x14ac:dyDescent="0.3">
      <c r="A73" s="8" t="s">
        <v>181</v>
      </c>
      <c r="B73" s="8">
        <v>25621.245234106133</v>
      </c>
      <c r="C73" s="8">
        <v>46.1</v>
      </c>
      <c r="D73" s="8">
        <v>8089067</v>
      </c>
      <c r="E73" s="8">
        <v>10.9</v>
      </c>
      <c r="F73" s="9">
        <v>-7.5626100000000002E-2</v>
      </c>
      <c r="G73" s="9">
        <v>-0.8924031</v>
      </c>
      <c r="H73" s="9">
        <v>-0.64055039999999996</v>
      </c>
      <c r="I73" s="9">
        <v>-0.47534159999999998</v>
      </c>
      <c r="J73" s="9">
        <v>-0.79357270000000002</v>
      </c>
      <c r="K73" s="9">
        <v>-1.0894250000000001</v>
      </c>
      <c r="L73" s="8">
        <v>271676.821</v>
      </c>
      <c r="M73" s="8">
        <v>239521.71</v>
      </c>
      <c r="N73" s="8">
        <v>2189060</v>
      </c>
      <c r="O73" s="8">
        <v>3981</v>
      </c>
      <c r="P73" s="8">
        <v>206386</v>
      </c>
      <c r="Q73" s="43">
        <v>5.3733333333333411</v>
      </c>
      <c r="R73" s="5">
        <v>52.076597505313401</v>
      </c>
      <c r="S73" s="15">
        <v>5.9</v>
      </c>
      <c r="T73" s="3">
        <v>15088.91484326361</v>
      </c>
      <c r="U73" s="3">
        <v>16420.303082740098</v>
      </c>
      <c r="V73" s="1">
        <v>1610.3982559999999</v>
      </c>
      <c r="W73" s="48">
        <v>1089104.7</v>
      </c>
      <c r="X73" s="52">
        <v>155669</v>
      </c>
      <c r="Y73" s="55">
        <v>2579</v>
      </c>
      <c r="Z73" s="43">
        <v>5.0666666666666664</v>
      </c>
      <c r="AA73" s="43">
        <v>0.84220584799998832</v>
      </c>
      <c r="AB73" s="43">
        <v>7</v>
      </c>
      <c r="AC73" s="43">
        <v>6</v>
      </c>
      <c r="AD73" s="43">
        <v>38.200000000000003</v>
      </c>
      <c r="AE73" s="68">
        <v>42797</v>
      </c>
      <c r="AF73">
        <v>22116.416714150844</v>
      </c>
    </row>
    <row r="74" spans="1:32" x14ac:dyDescent="0.3">
      <c r="A74" s="8" t="s">
        <v>182</v>
      </c>
      <c r="B74" s="8">
        <v>22474.464292826313</v>
      </c>
      <c r="C74" s="8">
        <v>48.599999999999994</v>
      </c>
      <c r="D74" s="8">
        <v>8445609</v>
      </c>
      <c r="E74" s="8">
        <v>11.6</v>
      </c>
      <c r="F74" s="10"/>
      <c r="G74" s="10"/>
      <c r="H74" s="10"/>
      <c r="I74" s="10"/>
      <c r="J74" s="10"/>
      <c r="K74" s="10"/>
      <c r="L74" s="8">
        <v>266952.31599999999</v>
      </c>
      <c r="M74" s="8">
        <v>234461.679</v>
      </c>
      <c r="N74" s="8">
        <v>2282340</v>
      </c>
      <c r="O74" s="8">
        <v>4142</v>
      </c>
      <c r="P74" s="8">
        <v>203550</v>
      </c>
      <c r="Q74" s="43">
        <v>5.4599999999999982</v>
      </c>
      <c r="R74" s="8"/>
      <c r="S74" s="8"/>
      <c r="T74" s="8"/>
      <c r="U74" s="8"/>
      <c r="V74" s="1">
        <v>1538.540123</v>
      </c>
      <c r="W74" s="43"/>
      <c r="X74" s="43"/>
      <c r="Y74" s="43"/>
      <c r="Z74" s="43">
        <v>5.0666666666666664</v>
      </c>
      <c r="AA74" s="43">
        <v>0.81216088789999308</v>
      </c>
      <c r="AB74" s="43"/>
      <c r="AC74" s="43"/>
      <c r="AD74" s="43"/>
      <c r="AE74" s="68">
        <v>40691</v>
      </c>
      <c r="AF74">
        <v>20858.682647655995</v>
      </c>
    </row>
    <row r="75" spans="1:32" x14ac:dyDescent="0.3">
      <c r="A75" s="8" t="s">
        <v>183</v>
      </c>
      <c r="B75" s="8">
        <v>24969.759104845027</v>
      </c>
      <c r="C75" s="8">
        <v>46.1</v>
      </c>
      <c r="D75" s="8">
        <v>8442083</v>
      </c>
      <c r="E75" s="8">
        <v>11.9</v>
      </c>
      <c r="F75" s="10"/>
      <c r="G75" s="10"/>
      <c r="H75" s="10"/>
      <c r="I75" s="10"/>
      <c r="J75" s="10"/>
      <c r="K75" s="10"/>
      <c r="L75" s="8">
        <v>268463.40600000002</v>
      </c>
      <c r="M75" s="8">
        <v>235313.83100000001</v>
      </c>
      <c r="N75" s="8">
        <v>2477249</v>
      </c>
      <c r="O75" s="8">
        <v>4404</v>
      </c>
      <c r="P75" s="8">
        <v>203268</v>
      </c>
      <c r="Q75" s="43">
        <v>5.259999999999998</v>
      </c>
      <c r="R75" s="8"/>
      <c r="S75" s="8"/>
      <c r="T75" s="8"/>
      <c r="U75" s="8"/>
      <c r="V75" s="1">
        <v>1615.02368</v>
      </c>
      <c r="W75" s="43"/>
      <c r="X75" s="43"/>
      <c r="Y75" s="43"/>
      <c r="Z75" s="43">
        <v>4.7666666666666666</v>
      </c>
      <c r="AA75" s="43">
        <v>1.2551750756000013</v>
      </c>
      <c r="AB75" s="43"/>
      <c r="AC75" s="43"/>
      <c r="AD75" s="43"/>
      <c r="AE75" s="68">
        <v>44477</v>
      </c>
      <c r="AF75">
        <v>22516.805213547472</v>
      </c>
    </row>
    <row r="76" spans="1:32" x14ac:dyDescent="0.3">
      <c r="A76" s="8" t="s">
        <v>184</v>
      </c>
      <c r="B76" s="8">
        <v>27196.843549961279</v>
      </c>
      <c r="C76" s="8">
        <v>42.7</v>
      </c>
      <c r="D76" s="8">
        <v>8944979</v>
      </c>
      <c r="E76" s="8">
        <v>11.7</v>
      </c>
      <c r="F76" s="10"/>
      <c r="G76" s="10"/>
      <c r="H76" s="10"/>
      <c r="I76" s="10"/>
      <c r="J76" s="10"/>
      <c r="K76" s="10"/>
      <c r="L76" s="8">
        <v>270634.34899999999</v>
      </c>
      <c r="M76" s="8">
        <v>236572.02100000001</v>
      </c>
      <c r="N76" s="8">
        <v>2465928</v>
      </c>
      <c r="O76" s="8">
        <v>4436</v>
      </c>
      <c r="P76" s="8">
        <v>199708</v>
      </c>
      <c r="Q76" s="43">
        <v>5.0533333333333319</v>
      </c>
      <c r="R76" s="8"/>
      <c r="S76" s="8"/>
      <c r="T76" s="8"/>
      <c r="U76" s="8"/>
      <c r="V76" s="1">
        <v>1579.1521929999999</v>
      </c>
      <c r="W76" s="43"/>
      <c r="X76" s="43"/>
      <c r="Y76" s="43"/>
      <c r="Z76" s="43">
        <v>4.6000000000000005</v>
      </c>
      <c r="AA76" s="43">
        <v>0.44047504319999486</v>
      </c>
      <c r="AB76" s="43"/>
      <c r="AC76" s="43"/>
      <c r="AD76" s="43"/>
      <c r="AE76" s="68">
        <v>41830</v>
      </c>
      <c r="AF76">
        <v>21083.872984574304</v>
      </c>
    </row>
    <row r="77" spans="1:32" x14ac:dyDescent="0.3">
      <c r="A77" s="8" t="s">
        <v>185</v>
      </c>
      <c r="B77" s="8">
        <v>29220.584141502397</v>
      </c>
      <c r="C77" s="8">
        <v>42.4</v>
      </c>
      <c r="D77" s="8">
        <v>9138168</v>
      </c>
      <c r="E77" s="8">
        <v>11.7</v>
      </c>
      <c r="F77" s="9">
        <v>-6.0885799999999997E-2</v>
      </c>
      <c r="G77" s="9">
        <v>-0.84521159999999995</v>
      </c>
      <c r="H77" s="9">
        <v>-0.5320781</v>
      </c>
      <c r="I77" s="9">
        <v>-0.54632590000000003</v>
      </c>
      <c r="J77" s="9">
        <v>-0.81522950000000005</v>
      </c>
      <c r="K77" s="9">
        <v>-1.0563199999999999</v>
      </c>
      <c r="L77" s="8">
        <v>272603.58899999998</v>
      </c>
      <c r="M77" s="8">
        <v>237521.12299999999</v>
      </c>
      <c r="N77" s="8">
        <v>2588805</v>
      </c>
      <c r="O77" s="8">
        <v>5083</v>
      </c>
      <c r="P77" s="8">
        <v>200972</v>
      </c>
      <c r="Q77" s="43">
        <v>5.6833333333333291</v>
      </c>
      <c r="R77" s="5">
        <v>51.243334803421284</v>
      </c>
      <c r="S77" s="15">
        <v>5.9</v>
      </c>
      <c r="T77" s="3">
        <v>19454.369031963699</v>
      </c>
      <c r="U77" s="3">
        <v>16713.002710399502</v>
      </c>
      <c r="V77" s="1">
        <v>2024.7262619999999</v>
      </c>
      <c r="W77" s="48">
        <v>1108134</v>
      </c>
      <c r="X77" s="52">
        <v>159305.29999999999</v>
      </c>
      <c r="Y77" s="55">
        <v>2582</v>
      </c>
      <c r="Z77" s="43">
        <v>4.7666666666666666</v>
      </c>
      <c r="AA77" s="43">
        <v>1.6989046999999813</v>
      </c>
      <c r="AB77" s="43">
        <v>7</v>
      </c>
      <c r="AC77" s="43">
        <v>6</v>
      </c>
      <c r="AD77" s="43">
        <v>38.1</v>
      </c>
      <c r="AE77" s="68">
        <v>46850</v>
      </c>
      <c r="AF77">
        <v>23219.65947148855</v>
      </c>
    </row>
    <row r="78" spans="1:32" x14ac:dyDescent="0.3">
      <c r="A78" s="8" t="s">
        <v>186</v>
      </c>
      <c r="B78" s="8">
        <v>24552.081752661506</v>
      </c>
      <c r="C78" s="8">
        <v>46.2</v>
      </c>
      <c r="D78" s="8">
        <v>9338551</v>
      </c>
      <c r="E78" s="8">
        <v>11.8</v>
      </c>
      <c r="F78" s="10"/>
      <c r="G78" s="10"/>
      <c r="H78" s="10"/>
      <c r="I78" s="10"/>
      <c r="J78" s="10"/>
      <c r="K78" s="10"/>
      <c r="L78" s="8">
        <v>272903.67200000002</v>
      </c>
      <c r="M78" s="8">
        <v>237265.24</v>
      </c>
      <c r="N78" s="8">
        <v>2483552</v>
      </c>
      <c r="O78" s="8">
        <v>65837</v>
      </c>
      <c r="P78" s="8">
        <v>201981</v>
      </c>
      <c r="Q78" s="43">
        <v>6.0666666666666869</v>
      </c>
      <c r="R78" s="8"/>
      <c r="S78" s="8"/>
      <c r="T78" s="8"/>
      <c r="U78" s="8"/>
      <c r="V78" s="1">
        <v>1690.7005509999999</v>
      </c>
      <c r="W78" s="43"/>
      <c r="X78" s="43"/>
      <c r="Y78" s="43"/>
      <c r="Z78" s="43">
        <v>4.833333333333333</v>
      </c>
      <c r="AA78" s="43">
        <v>1.7790982208000017</v>
      </c>
      <c r="AB78" s="43"/>
      <c r="AC78" s="43"/>
      <c r="AD78" s="43"/>
      <c r="AE78" s="68">
        <v>43944</v>
      </c>
      <c r="AF78">
        <v>21398.692524101662</v>
      </c>
    </row>
    <row r="79" spans="1:32" x14ac:dyDescent="0.3">
      <c r="A79" s="8" t="s">
        <v>187</v>
      </c>
      <c r="B79" s="8">
        <v>26567.530502154907</v>
      </c>
      <c r="C79" s="8">
        <v>45</v>
      </c>
      <c r="D79" s="8">
        <v>8979985</v>
      </c>
      <c r="E79" s="8">
        <v>11.3</v>
      </c>
      <c r="F79" s="10"/>
      <c r="G79" s="10"/>
      <c r="H79" s="10"/>
      <c r="I79" s="10"/>
      <c r="J79" s="10"/>
      <c r="K79" s="10"/>
      <c r="L79" s="8">
        <v>275565.91600000003</v>
      </c>
      <c r="M79" s="8">
        <v>239352.658</v>
      </c>
      <c r="N79" s="8">
        <v>2617396</v>
      </c>
      <c r="O79" s="8">
        <v>73264</v>
      </c>
      <c r="P79" s="8">
        <v>198984</v>
      </c>
      <c r="Q79" s="43">
        <v>5.6899999999999951</v>
      </c>
      <c r="R79" s="8"/>
      <c r="S79" s="8"/>
      <c r="T79" s="8"/>
      <c r="U79" s="8"/>
      <c r="V79" s="1">
        <v>1874.7746529999999</v>
      </c>
      <c r="W79" s="43"/>
      <c r="X79" s="43"/>
      <c r="Y79" s="43"/>
      <c r="Z79" s="43">
        <v>4.5333333333333332</v>
      </c>
      <c r="AA79" s="43">
        <v>0.67123839439999777</v>
      </c>
      <c r="AB79" s="43"/>
      <c r="AC79" s="43"/>
      <c r="AD79" s="43"/>
      <c r="AE79" s="68">
        <v>48453</v>
      </c>
      <c r="AF79">
        <v>23437.048202219052</v>
      </c>
    </row>
    <row r="80" spans="1:32" x14ac:dyDescent="0.3">
      <c r="A80" s="8" t="s">
        <v>188</v>
      </c>
      <c r="B80" s="8">
        <v>28245.508241605505</v>
      </c>
      <c r="C80" s="8">
        <v>42.599999999999994</v>
      </c>
      <c r="D80" s="8">
        <v>9192298</v>
      </c>
      <c r="E80" s="8">
        <v>11</v>
      </c>
      <c r="F80" s="10"/>
      <c r="G80" s="10"/>
      <c r="H80" s="10"/>
      <c r="I80" s="10"/>
      <c r="J80" s="10"/>
      <c r="K80" s="10"/>
      <c r="L80" s="8">
        <v>280283.96000000002</v>
      </c>
      <c r="M80" s="8">
        <v>243393.16</v>
      </c>
      <c r="N80" s="8">
        <v>2745208</v>
      </c>
      <c r="O80" s="8">
        <v>82917</v>
      </c>
      <c r="P80" s="8">
        <v>199568</v>
      </c>
      <c r="Q80" s="43">
        <v>5.1800000000000068</v>
      </c>
      <c r="R80" s="8"/>
      <c r="S80" s="8"/>
      <c r="T80" s="8"/>
      <c r="U80" s="8"/>
      <c r="V80" s="1">
        <v>1738.303312</v>
      </c>
      <c r="W80" s="43"/>
      <c r="X80" s="43"/>
      <c r="Y80" s="43"/>
      <c r="Z80" s="43">
        <v>4.4333333333333336</v>
      </c>
      <c r="AA80" s="43">
        <v>-0.20041523200000633</v>
      </c>
      <c r="AB80" s="43"/>
      <c r="AC80" s="43"/>
      <c r="AD80" s="43"/>
      <c r="AE80" s="68">
        <v>45726</v>
      </c>
      <c r="AF80">
        <v>22162.396429280052</v>
      </c>
    </row>
    <row r="81" spans="1:32" x14ac:dyDescent="0.3">
      <c r="A81" s="8" t="s">
        <v>189</v>
      </c>
      <c r="B81" s="8">
        <v>29876.415910811713</v>
      </c>
      <c r="C81" s="8">
        <v>42.9</v>
      </c>
      <c r="D81" s="8">
        <v>9411341</v>
      </c>
      <c r="E81" s="8">
        <v>11</v>
      </c>
      <c r="F81" s="9">
        <v>0.1503649</v>
      </c>
      <c r="G81" s="9">
        <v>-0.83187319999999998</v>
      </c>
      <c r="H81" s="9">
        <v>-0.54230400000000001</v>
      </c>
      <c r="I81" s="9">
        <v>-0.43162240000000002</v>
      </c>
      <c r="J81" s="9">
        <v>-0.72368849999999996</v>
      </c>
      <c r="K81" s="9">
        <v>-1.100082</v>
      </c>
      <c r="L81" s="8">
        <v>285831.88400000002</v>
      </c>
      <c r="M81" s="8">
        <v>248648.00099999999</v>
      </c>
      <c r="N81" s="8">
        <v>2913026</v>
      </c>
      <c r="O81" s="8">
        <v>92688</v>
      </c>
      <c r="P81" s="8">
        <v>202593</v>
      </c>
      <c r="Q81" s="43">
        <v>4.6799999999999953</v>
      </c>
      <c r="R81" s="5">
        <v>52.737896769690302</v>
      </c>
      <c r="S81" s="15">
        <v>5.8</v>
      </c>
      <c r="T81" s="3">
        <v>20188.796808536001</v>
      </c>
      <c r="U81" s="3">
        <v>18214.517482904001</v>
      </c>
      <c r="V81" s="1">
        <v>2009.5208680000001</v>
      </c>
      <c r="W81" s="48">
        <v>1110050.3</v>
      </c>
      <c r="X81" s="52">
        <v>160877.79999999999</v>
      </c>
      <c r="Y81" s="55">
        <v>2640</v>
      </c>
      <c r="Z81" s="43">
        <v>4.5999999999999996</v>
      </c>
      <c r="AA81" s="43">
        <v>0.77184131040002324</v>
      </c>
      <c r="AB81" s="43">
        <v>7</v>
      </c>
      <c r="AC81" s="43">
        <v>6</v>
      </c>
      <c r="AD81" s="43">
        <v>36.6</v>
      </c>
      <c r="AE81" s="68">
        <v>51684</v>
      </c>
      <c r="AF81">
        <v>24858.243093251647</v>
      </c>
    </row>
    <row r="82" spans="1:32" x14ac:dyDescent="0.3">
      <c r="A82" s="8" t="s">
        <v>190</v>
      </c>
      <c r="B82" s="8">
        <v>24756.713680356825</v>
      </c>
      <c r="C82" s="8">
        <v>49.599999999999994</v>
      </c>
      <c r="D82" s="8">
        <v>9657863</v>
      </c>
      <c r="E82" s="8">
        <v>11.3</v>
      </c>
      <c r="F82" s="10"/>
      <c r="G82" s="10"/>
      <c r="H82" s="10"/>
      <c r="I82" s="10"/>
      <c r="J82" s="10"/>
      <c r="K82" s="10"/>
      <c r="L82" s="8">
        <v>288414.625</v>
      </c>
      <c r="M82" s="8">
        <v>250020.576</v>
      </c>
      <c r="N82" s="8">
        <v>3067245</v>
      </c>
      <c r="O82" s="8">
        <v>102158</v>
      </c>
      <c r="P82" s="8">
        <v>203299</v>
      </c>
      <c r="Q82" s="43">
        <v>4.2999999999999927</v>
      </c>
      <c r="R82" s="8"/>
      <c r="S82" s="8"/>
      <c r="T82" s="8"/>
      <c r="U82" s="8"/>
      <c r="V82" s="1">
        <v>1781.778104</v>
      </c>
      <c r="W82" s="43"/>
      <c r="X82" s="43"/>
      <c r="Y82" s="43"/>
      <c r="Z82" s="43">
        <v>4.666666666666667</v>
      </c>
      <c r="AA82" s="43">
        <v>1.2853422600000108</v>
      </c>
      <c r="AB82" s="43"/>
      <c r="AC82" s="43"/>
      <c r="AD82" s="43"/>
      <c r="AE82" s="68">
        <v>48390</v>
      </c>
      <c r="AF82">
        <v>22978.587821900357</v>
      </c>
    </row>
    <row r="83" spans="1:32" x14ac:dyDescent="0.3">
      <c r="A83" s="8" t="s">
        <v>191</v>
      </c>
      <c r="B83" s="8">
        <v>23661.924729717914</v>
      </c>
      <c r="C83" s="8">
        <v>52.3</v>
      </c>
      <c r="D83" s="8">
        <v>10240118</v>
      </c>
      <c r="E83" s="8">
        <v>10.9</v>
      </c>
      <c r="F83" s="10"/>
      <c r="G83" s="10"/>
      <c r="H83" s="10"/>
      <c r="I83" s="10"/>
      <c r="J83" s="10"/>
      <c r="K83" s="10"/>
      <c r="L83" s="8">
        <v>288908.266</v>
      </c>
      <c r="M83" s="8">
        <v>250741.80799999999</v>
      </c>
      <c r="N83" s="8">
        <v>3211097</v>
      </c>
      <c r="O83" s="8">
        <v>103710</v>
      </c>
      <c r="P83" s="8">
        <v>203317</v>
      </c>
      <c r="Q83" s="43">
        <v>4.2066666666666697</v>
      </c>
      <c r="R83" s="8"/>
      <c r="S83" s="8"/>
      <c r="T83" s="8"/>
      <c r="U83" s="8"/>
      <c r="V83" s="1">
        <v>1532.1519619999999</v>
      </c>
      <c r="W83" s="43"/>
      <c r="X83" s="43"/>
      <c r="Y83" s="43"/>
      <c r="Z83" s="43">
        <v>6.0333333333333323</v>
      </c>
      <c r="AA83" s="43">
        <v>1.3246659301999753</v>
      </c>
      <c r="AB83" s="43"/>
      <c r="AC83" s="43"/>
      <c r="AD83" s="43"/>
      <c r="AE83" s="68">
        <v>50784</v>
      </c>
      <c r="AF83">
        <v>23800.135931723762</v>
      </c>
    </row>
    <row r="84" spans="1:32" x14ac:dyDescent="0.3">
      <c r="A84" s="8" t="s">
        <v>192</v>
      </c>
      <c r="B84" s="8">
        <v>27580.834388713469</v>
      </c>
      <c r="C84" s="8">
        <v>44.900000000000006</v>
      </c>
      <c r="D84" s="8">
        <v>11515359</v>
      </c>
      <c r="E84" s="8">
        <v>10.1</v>
      </c>
      <c r="F84" s="10"/>
      <c r="G84" s="10"/>
      <c r="H84" s="10"/>
      <c r="I84" s="10"/>
      <c r="J84" s="10"/>
      <c r="K84" s="10"/>
      <c r="L84" s="8">
        <v>297368.09600000002</v>
      </c>
      <c r="M84" s="8">
        <v>258534.886</v>
      </c>
      <c r="N84" s="8">
        <v>3407314</v>
      </c>
      <c r="O84" s="8">
        <v>112146</v>
      </c>
      <c r="P84" s="8">
        <v>199347</v>
      </c>
      <c r="Q84" s="43">
        <v>3.2933333333333259</v>
      </c>
      <c r="R84" s="8"/>
      <c r="S84" s="8"/>
      <c r="T84" s="8"/>
      <c r="U84" s="8"/>
      <c r="V84" s="1">
        <v>1715.0930269999999</v>
      </c>
      <c r="W84" s="43"/>
      <c r="X84" s="43"/>
      <c r="Y84" s="43"/>
      <c r="Z84" s="43">
        <v>6.333333333333333</v>
      </c>
      <c r="AA84" s="43">
        <v>0.23964309800001971</v>
      </c>
      <c r="AB84" s="43"/>
      <c r="AC84" s="43"/>
      <c r="AD84" s="43"/>
      <c r="AE84" s="68">
        <v>49021</v>
      </c>
      <c r="AF84">
        <v>22918.974799816715</v>
      </c>
    </row>
    <row r="85" spans="1:32" x14ac:dyDescent="0.3">
      <c r="A85" s="8" t="s">
        <v>193</v>
      </c>
      <c r="B85" s="8">
        <v>30967.986629405139</v>
      </c>
      <c r="C85" s="8">
        <v>43</v>
      </c>
      <c r="D85" s="8">
        <v>12071694</v>
      </c>
      <c r="E85" s="8">
        <v>11.4</v>
      </c>
      <c r="F85">
        <v>3.3416899999999999E-2</v>
      </c>
      <c r="G85">
        <v>-0.91058059999999996</v>
      </c>
      <c r="H85">
        <v>-0.73146469999999997</v>
      </c>
      <c r="I85">
        <v>-0.43775710000000001</v>
      </c>
      <c r="J85">
        <v>-0.76028309999999999</v>
      </c>
      <c r="K85">
        <v>-1.076748</v>
      </c>
      <c r="L85" s="8">
        <v>305622.82500000001</v>
      </c>
      <c r="M85" s="8">
        <v>266479.42800000001</v>
      </c>
      <c r="N85" s="8">
        <v>3598729</v>
      </c>
      <c r="O85" s="8">
        <v>121245</v>
      </c>
      <c r="P85" s="8">
        <v>200019</v>
      </c>
      <c r="Q85" s="43">
        <v>3.2766666666666611</v>
      </c>
      <c r="R85" s="5">
        <v>59.968331063445731</v>
      </c>
      <c r="S85" s="15">
        <v>6</v>
      </c>
      <c r="T85" s="3">
        <v>18719.0899352138</v>
      </c>
      <c r="U85" s="3">
        <v>22821.554464100001</v>
      </c>
      <c r="V85" s="1">
        <v>2149.6298299999999</v>
      </c>
      <c r="W85" s="48">
        <v>1085045.1000000001</v>
      </c>
      <c r="X85" s="50">
        <v>163424.1</v>
      </c>
      <c r="Y85" s="55">
        <v>2661</v>
      </c>
      <c r="Z85" s="43">
        <v>6.0999999999999988</v>
      </c>
      <c r="AA85" s="43">
        <v>1.9825403399000185</v>
      </c>
      <c r="AB85" s="43"/>
      <c r="AC85" s="43"/>
      <c r="AD85" s="43"/>
      <c r="AE85" s="68">
        <v>56044</v>
      </c>
      <c r="AF85">
        <v>25693.088881451371</v>
      </c>
    </row>
    <row r="86" spans="1:32" x14ac:dyDescent="0.3">
      <c r="A86" s="8" t="s">
        <v>194</v>
      </c>
      <c r="B86" s="8">
        <v>26770.985218669663</v>
      </c>
      <c r="C86" s="8">
        <v>47.900000000000006</v>
      </c>
      <c r="D86" s="8">
        <v>12523791</v>
      </c>
      <c r="E86" s="8">
        <v>12.3</v>
      </c>
      <c r="F86" s="10"/>
      <c r="G86" s="10"/>
      <c r="H86" s="10"/>
      <c r="I86" s="10"/>
      <c r="J86" s="10"/>
      <c r="K86" s="10"/>
      <c r="L86" s="8">
        <v>312428.5</v>
      </c>
      <c r="M86" s="8">
        <v>272664.45899999997</v>
      </c>
      <c r="N86" s="8">
        <v>3140903</v>
      </c>
      <c r="O86" s="8">
        <v>154413</v>
      </c>
      <c r="P86" s="8">
        <v>198027</v>
      </c>
      <c r="Q86" s="43">
        <v>3.2466666666666644</v>
      </c>
      <c r="R86" s="8"/>
      <c r="S86" s="8"/>
      <c r="T86" s="8"/>
      <c r="U86" s="8"/>
      <c r="V86" s="1">
        <v>1944.4996590000001</v>
      </c>
      <c r="W86" s="43"/>
      <c r="X86" s="43"/>
      <c r="Y86" s="43"/>
      <c r="Z86" s="43">
        <v>5.6333333333333329</v>
      </c>
      <c r="AA86" s="43">
        <v>2.1248304915999716</v>
      </c>
      <c r="AB86" s="43"/>
      <c r="AC86" s="43"/>
      <c r="AD86" s="43"/>
      <c r="AE86" s="68">
        <v>52143</v>
      </c>
      <c r="AF86">
        <v>23407.329059168263</v>
      </c>
    </row>
    <row r="87" spans="1:32" x14ac:dyDescent="0.3">
      <c r="A87" s="8" t="s">
        <v>195</v>
      </c>
      <c r="B87" s="8"/>
      <c r="C87" s="8"/>
      <c r="D87" s="8">
        <v>12569524</v>
      </c>
      <c r="E87" s="8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43">
        <v>3.3433333333333204</v>
      </c>
      <c r="R87" s="8"/>
      <c r="S87" s="8"/>
      <c r="T87" s="8"/>
      <c r="U87" s="8"/>
      <c r="V87" s="1">
        <v>1498.066429</v>
      </c>
      <c r="W87" s="43"/>
      <c r="X87" s="43"/>
      <c r="Y87" s="43"/>
      <c r="Z87" s="43">
        <v>4.9666666666666677</v>
      </c>
      <c r="AA87" s="43">
        <v>2.0234296147999986</v>
      </c>
      <c r="AB87" s="43"/>
      <c r="AC87" s="43"/>
      <c r="AD87" s="43"/>
      <c r="AE87" s="68">
        <v>57275</v>
      </c>
      <c r="AF87">
        <v>25201.188649770898</v>
      </c>
    </row>
    <row r="88" spans="1:32" x14ac:dyDescent="0.3">
      <c r="A88" s="8" t="s">
        <v>196</v>
      </c>
      <c r="B88" s="8"/>
      <c r="C88" s="8"/>
      <c r="D88" s="8"/>
      <c r="E88" s="8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43"/>
      <c r="R88" s="8"/>
      <c r="S88" s="8"/>
      <c r="T88" s="8"/>
      <c r="U88" s="8"/>
      <c r="V88" s="1"/>
      <c r="W88" s="43"/>
      <c r="X88" s="43"/>
      <c r="Y88" s="43"/>
      <c r="Z88" s="60"/>
      <c r="AA88" s="60"/>
      <c r="AB88" s="43"/>
      <c r="AC88" s="43"/>
      <c r="AD88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07F0-DAE7-49D4-8AA1-4144C616127B}">
  <dimension ref="A1:AI55"/>
  <sheetViews>
    <sheetView tabSelected="1" topLeftCell="S34" zoomScaleNormal="100" workbookViewId="0">
      <selection activeCell="AF57" sqref="AF57"/>
    </sheetView>
  </sheetViews>
  <sheetFormatPr defaultRowHeight="14.4" x14ac:dyDescent="0.3"/>
  <cols>
    <col min="1" max="1" width="7.77734375" bestFit="1" customWidth="1"/>
    <col min="2" max="2" width="16.6640625" bestFit="1" customWidth="1"/>
    <col min="3" max="4" width="9.5546875" bestFit="1" customWidth="1"/>
    <col min="5" max="5" width="6.109375" bestFit="1" customWidth="1"/>
    <col min="6" max="7" width="16.6640625" bestFit="1" customWidth="1"/>
    <col min="8" max="8" width="8.109375" bestFit="1" customWidth="1"/>
    <col min="9" max="10" width="16.6640625" bestFit="1" customWidth="1"/>
    <col min="11" max="11" width="14.6640625" bestFit="1" customWidth="1"/>
    <col min="12" max="12" width="13.21875" bestFit="1" customWidth="1"/>
    <col min="13" max="13" width="13.88671875" bestFit="1" customWidth="1"/>
    <col min="14" max="14" width="13.109375" bestFit="1" customWidth="1"/>
    <col min="15" max="15" width="17.44140625" bestFit="1" customWidth="1"/>
    <col min="16" max="16" width="20.44140625" bestFit="1" customWidth="1"/>
    <col min="17" max="18" width="19.44140625" bestFit="1" customWidth="1"/>
    <col min="19" max="19" width="16.6640625" bestFit="1" customWidth="1"/>
    <col min="20" max="20" width="18.44140625" bestFit="1" customWidth="1"/>
    <col min="21" max="21" width="16.6640625" bestFit="1" customWidth="1"/>
    <col min="22" max="24" width="7.6640625" bestFit="1" customWidth="1"/>
    <col min="25" max="25" width="9.5546875" bestFit="1" customWidth="1"/>
    <col min="26" max="26" width="8.5546875" bestFit="1" customWidth="1"/>
    <col min="27" max="28" width="7.5546875" bestFit="1" customWidth="1"/>
    <col min="29" max="29" width="7" bestFit="1" customWidth="1"/>
    <col min="30" max="30" width="11.5546875" bestFit="1" customWidth="1"/>
    <col min="31" max="34" width="16.6640625" bestFit="1" customWidth="1"/>
  </cols>
  <sheetData>
    <row r="1" spans="1:35" x14ac:dyDescent="0.3">
      <c r="A1" t="s">
        <v>89</v>
      </c>
      <c r="B1" t="s">
        <v>4</v>
      </c>
      <c r="C1" t="s">
        <v>9</v>
      </c>
      <c r="D1" t="s">
        <v>12</v>
      </c>
      <c r="E1" t="s">
        <v>93</v>
      </c>
      <c r="F1" t="s">
        <v>64</v>
      </c>
      <c r="G1" t="s">
        <v>70</v>
      </c>
      <c r="H1" t="s">
        <v>73</v>
      </c>
      <c r="I1" t="s">
        <v>83</v>
      </c>
      <c r="J1" t="s">
        <v>85</v>
      </c>
      <c r="K1" t="s">
        <v>92</v>
      </c>
      <c r="L1" t="s">
        <v>98</v>
      </c>
      <c r="M1" t="s">
        <v>99</v>
      </c>
      <c r="N1" t="s">
        <v>105</v>
      </c>
      <c r="O1" t="s">
        <v>224</v>
      </c>
      <c r="P1" t="s">
        <v>225</v>
      </c>
      <c r="Q1" t="s">
        <v>226</v>
      </c>
      <c r="R1" t="s">
        <v>227</v>
      </c>
      <c r="S1" t="s">
        <v>25</v>
      </c>
      <c r="T1" t="s">
        <v>66</v>
      </c>
      <c r="U1" t="s">
        <v>214</v>
      </c>
      <c r="V1" t="s">
        <v>228</v>
      </c>
      <c r="W1" t="s">
        <v>229</v>
      </c>
      <c r="X1" t="s">
        <v>230</v>
      </c>
      <c r="Y1" t="s">
        <v>231</v>
      </c>
      <c r="Z1" t="s">
        <v>216</v>
      </c>
      <c r="AA1" t="s">
        <v>18</v>
      </c>
      <c r="AB1" t="s">
        <v>16</v>
      </c>
      <c r="AC1" t="s">
        <v>21</v>
      </c>
      <c r="AD1" t="s">
        <v>232</v>
      </c>
      <c r="AE1" t="s">
        <v>233</v>
      </c>
      <c r="AF1" t="s">
        <v>197</v>
      </c>
      <c r="AG1" t="s">
        <v>234</v>
      </c>
      <c r="AH1" t="s">
        <v>235</v>
      </c>
      <c r="AI1" t="s">
        <v>1270</v>
      </c>
    </row>
    <row r="2" spans="1:35" x14ac:dyDescent="0.3">
      <c r="A2" s="77" t="s">
        <v>236</v>
      </c>
      <c r="B2" s="77">
        <v>8334.6327818815698</v>
      </c>
      <c r="C2" s="77" t="s">
        <v>237</v>
      </c>
      <c r="D2" s="77" t="s">
        <v>238</v>
      </c>
      <c r="E2" s="77" t="s">
        <v>239</v>
      </c>
      <c r="F2" s="77" t="s">
        <v>240</v>
      </c>
      <c r="G2" s="77" t="s">
        <v>241</v>
      </c>
      <c r="H2" s="77" t="s">
        <v>242</v>
      </c>
      <c r="I2" s="77">
        <v>8791.3861129776506</v>
      </c>
      <c r="J2" s="77">
        <v>8093.1744463876903</v>
      </c>
      <c r="K2" s="77" t="s">
        <v>243</v>
      </c>
      <c r="L2" s="77" t="s">
        <v>244</v>
      </c>
      <c r="M2" s="77" t="s">
        <v>245</v>
      </c>
      <c r="N2" s="77" t="s">
        <v>246</v>
      </c>
      <c r="O2" s="77" t="s">
        <v>247</v>
      </c>
      <c r="P2" s="77" t="s">
        <v>248</v>
      </c>
      <c r="Q2" s="77" t="s">
        <v>249</v>
      </c>
      <c r="R2" s="77" t="s">
        <v>250</v>
      </c>
      <c r="S2" s="77" t="s">
        <v>251</v>
      </c>
      <c r="T2" s="77" t="s">
        <v>252</v>
      </c>
      <c r="U2" s="77" t="s">
        <v>253</v>
      </c>
      <c r="V2">
        <v>1</v>
      </c>
      <c r="W2">
        <v>0</v>
      </c>
      <c r="X2">
        <v>0</v>
      </c>
      <c r="Y2">
        <v>0</v>
      </c>
      <c r="Z2" s="77" t="s">
        <v>254</v>
      </c>
      <c r="AA2" s="77" t="s">
        <v>255</v>
      </c>
      <c r="AB2" s="77" t="s">
        <v>256</v>
      </c>
      <c r="AC2">
        <v>368065</v>
      </c>
      <c r="AD2" s="77">
        <v>511.47823199999999</v>
      </c>
      <c r="AE2" s="77">
        <v>3.65632785515814</v>
      </c>
      <c r="AF2" s="77">
        <v>1475.152</v>
      </c>
      <c r="AG2" s="77" t="s">
        <v>257</v>
      </c>
      <c r="AH2" s="77" t="s">
        <v>258</v>
      </c>
      <c r="AI2" s="77">
        <f>dataRF[[#This Row],[SID]]/(dataRF[[#This Row],[NGDP]]*4) *100</f>
        <v>4.4247660293048323</v>
      </c>
    </row>
    <row r="3" spans="1:35" x14ac:dyDescent="0.3">
      <c r="A3" s="77" t="s">
        <v>259</v>
      </c>
      <c r="B3" s="77">
        <v>9244.8288207423702</v>
      </c>
      <c r="C3" s="77" t="s">
        <v>260</v>
      </c>
      <c r="D3" s="77" t="s">
        <v>261</v>
      </c>
      <c r="E3" s="77" t="s">
        <v>262</v>
      </c>
      <c r="F3" s="77" t="s">
        <v>263</v>
      </c>
      <c r="G3" s="77" t="s">
        <v>264</v>
      </c>
      <c r="H3" s="77" t="s">
        <v>265</v>
      </c>
      <c r="I3" s="77">
        <v>8306.8409158630602</v>
      </c>
      <c r="J3" s="77">
        <v>8615.46996880201</v>
      </c>
      <c r="K3" s="77" t="s">
        <v>266</v>
      </c>
      <c r="L3" s="77" t="s">
        <v>267</v>
      </c>
      <c r="M3" s="77" t="s">
        <v>268</v>
      </c>
      <c r="N3" s="77" t="s">
        <v>269</v>
      </c>
      <c r="O3" s="77" t="s">
        <v>270</v>
      </c>
      <c r="P3" s="77" t="s">
        <v>271</v>
      </c>
      <c r="Q3" s="77" t="s">
        <v>272</v>
      </c>
      <c r="R3" s="77" t="s">
        <v>273</v>
      </c>
      <c r="S3" s="77" t="s">
        <v>274</v>
      </c>
      <c r="T3" s="77" t="s">
        <v>275</v>
      </c>
      <c r="U3" s="77" t="s">
        <v>276</v>
      </c>
      <c r="V3">
        <v>0</v>
      </c>
      <c r="W3">
        <v>1</v>
      </c>
      <c r="X3">
        <v>0</v>
      </c>
      <c r="Y3">
        <v>0</v>
      </c>
      <c r="Z3" s="77" t="s">
        <v>277</v>
      </c>
      <c r="AA3" s="77" t="s">
        <v>278</v>
      </c>
      <c r="AB3" s="77" t="s">
        <v>279</v>
      </c>
      <c r="AC3">
        <v>395891</v>
      </c>
      <c r="AD3" s="77">
        <v>630.14734199999998</v>
      </c>
      <c r="AE3" s="77">
        <v>4.5350263109702098</v>
      </c>
      <c r="AF3" s="77">
        <v>1529.309</v>
      </c>
      <c r="AG3" s="77" t="s">
        <v>280</v>
      </c>
      <c r="AH3" s="77" t="s">
        <v>281</v>
      </c>
      <c r="AI3" s="77">
        <f>dataRF[[#This Row],[SID]]/(dataRF[[#This Row],[NGDP]]*4) *100</f>
        <v>4.1355795484518083</v>
      </c>
    </row>
    <row r="4" spans="1:35" x14ac:dyDescent="0.3">
      <c r="A4" s="77" t="s">
        <v>282</v>
      </c>
      <c r="B4" s="77">
        <v>10411.333955988401</v>
      </c>
      <c r="C4" s="77" t="s">
        <v>283</v>
      </c>
      <c r="D4" s="77" t="s">
        <v>284</v>
      </c>
      <c r="E4" s="77" t="s">
        <v>285</v>
      </c>
      <c r="F4" s="77" t="s">
        <v>286</v>
      </c>
      <c r="G4" s="77" t="s">
        <v>287</v>
      </c>
      <c r="H4" s="77" t="s">
        <v>288</v>
      </c>
      <c r="I4" s="77">
        <v>7822.2957187484599</v>
      </c>
      <c r="J4" s="77">
        <v>9137.7654912163307</v>
      </c>
      <c r="K4" s="77" t="s">
        <v>289</v>
      </c>
      <c r="L4" s="77" t="s">
        <v>290</v>
      </c>
      <c r="M4" s="77" t="s">
        <v>291</v>
      </c>
      <c r="N4" s="77" t="s">
        <v>292</v>
      </c>
      <c r="O4" s="77" t="s">
        <v>293</v>
      </c>
      <c r="P4" s="77" t="s">
        <v>294</v>
      </c>
      <c r="Q4" s="77" t="s">
        <v>295</v>
      </c>
      <c r="R4" s="77" t="s">
        <v>296</v>
      </c>
      <c r="S4" s="77" t="s">
        <v>297</v>
      </c>
      <c r="T4" s="77" t="s">
        <v>298</v>
      </c>
      <c r="U4" s="77" t="s">
        <v>299</v>
      </c>
      <c r="V4">
        <v>0</v>
      </c>
      <c r="W4">
        <v>0</v>
      </c>
      <c r="X4">
        <v>1</v>
      </c>
      <c r="Y4">
        <v>0</v>
      </c>
      <c r="Z4" s="77" t="s">
        <v>300</v>
      </c>
      <c r="AA4" s="77" t="s">
        <v>301</v>
      </c>
      <c r="AB4" s="77" t="s">
        <v>302</v>
      </c>
      <c r="AC4">
        <v>394518</v>
      </c>
      <c r="AD4" s="77">
        <v>766.63428999999996</v>
      </c>
      <c r="AE4" s="77">
        <v>5.5184703314746599</v>
      </c>
      <c r="AF4" s="77">
        <v>1763.268</v>
      </c>
      <c r="AG4" s="77" t="s">
        <v>303</v>
      </c>
      <c r="AH4" s="77" t="s">
        <v>304</v>
      </c>
      <c r="AI4" s="77">
        <f>dataRF[[#This Row],[SID]]/(dataRF[[#This Row],[NGDP]]*4) *100</f>
        <v>4.2340107604218229</v>
      </c>
    </row>
    <row r="5" spans="1:35" x14ac:dyDescent="0.3">
      <c r="A5" s="77" t="s">
        <v>305</v>
      </c>
      <c r="B5" s="77">
        <v>10816.423016343801</v>
      </c>
      <c r="C5" s="77" t="s">
        <v>306</v>
      </c>
      <c r="D5" s="77" t="s">
        <v>307</v>
      </c>
      <c r="E5" s="77" t="s">
        <v>308</v>
      </c>
      <c r="F5" s="77" t="s">
        <v>263</v>
      </c>
      <c r="G5" s="77" t="s">
        <v>309</v>
      </c>
      <c r="H5" s="77" t="s">
        <v>310</v>
      </c>
      <c r="I5" s="77">
        <v>7337.7505216338704</v>
      </c>
      <c r="J5" s="77">
        <v>9660.0610136306495</v>
      </c>
      <c r="K5" s="77" t="s">
        <v>311</v>
      </c>
      <c r="L5" s="77" t="s">
        <v>312</v>
      </c>
      <c r="M5" s="77" t="s">
        <v>313</v>
      </c>
      <c r="N5" s="77" t="s">
        <v>314</v>
      </c>
      <c r="O5" s="77" t="s">
        <v>315</v>
      </c>
      <c r="P5" s="77" t="s">
        <v>316</v>
      </c>
      <c r="Q5" s="77" t="s">
        <v>317</v>
      </c>
      <c r="R5" s="77" t="s">
        <v>318</v>
      </c>
      <c r="S5" s="77" t="s">
        <v>319</v>
      </c>
      <c r="T5" s="77" t="s">
        <v>320</v>
      </c>
      <c r="U5" s="77" t="s">
        <v>321</v>
      </c>
      <c r="V5">
        <v>0</v>
      </c>
      <c r="W5">
        <v>0</v>
      </c>
      <c r="X5">
        <v>0</v>
      </c>
      <c r="Y5">
        <v>0</v>
      </c>
      <c r="Z5" s="77" t="s">
        <v>322</v>
      </c>
      <c r="AA5" s="77" t="s">
        <v>323</v>
      </c>
      <c r="AB5" s="77" t="s">
        <v>324</v>
      </c>
      <c r="AC5">
        <v>416653</v>
      </c>
      <c r="AD5" s="77">
        <v>835.13483499999995</v>
      </c>
      <c r="AE5" s="77">
        <v>6.0185120564355499</v>
      </c>
      <c r="AF5" s="77">
        <v>2094.7310000000002</v>
      </c>
      <c r="AG5" s="77" t="s">
        <v>325</v>
      </c>
      <c r="AH5" s="77" t="s">
        <v>326</v>
      </c>
      <c r="AI5" s="77">
        <f>dataRF[[#This Row],[SID]]/(dataRF[[#This Row],[NGDP]]*4) *100</f>
        <v>4.8415520473700635</v>
      </c>
    </row>
    <row r="6" spans="1:35" x14ac:dyDescent="0.3">
      <c r="A6" s="77" t="s">
        <v>327</v>
      </c>
      <c r="B6" s="77">
        <v>9995.7582587564593</v>
      </c>
      <c r="C6" s="77" t="s">
        <v>328</v>
      </c>
      <c r="D6" s="77" t="s">
        <v>329</v>
      </c>
      <c r="E6" s="77" t="s">
        <v>330</v>
      </c>
      <c r="F6" s="77" t="s">
        <v>331</v>
      </c>
      <c r="G6" s="77" t="s">
        <v>332</v>
      </c>
      <c r="H6" s="77" t="s">
        <v>333</v>
      </c>
      <c r="I6" s="77">
        <v>7579.6664829131196</v>
      </c>
      <c r="J6" s="77">
        <v>9774.4093768673101</v>
      </c>
      <c r="K6" s="77" t="s">
        <v>334</v>
      </c>
      <c r="L6" s="77" t="s">
        <v>335</v>
      </c>
      <c r="M6" s="77" t="s">
        <v>336</v>
      </c>
      <c r="N6" s="77" t="s">
        <v>337</v>
      </c>
      <c r="O6" s="77" t="s">
        <v>338</v>
      </c>
      <c r="P6" s="77" t="s">
        <v>339</v>
      </c>
      <c r="Q6" s="77" t="s">
        <v>340</v>
      </c>
      <c r="R6" s="77" t="s">
        <v>341</v>
      </c>
      <c r="S6" s="77" t="s">
        <v>342</v>
      </c>
      <c r="T6" s="77" t="s">
        <v>343</v>
      </c>
      <c r="U6" s="77" t="s">
        <v>344</v>
      </c>
      <c r="V6">
        <v>1</v>
      </c>
      <c r="W6">
        <v>0</v>
      </c>
      <c r="X6">
        <v>0</v>
      </c>
      <c r="Y6">
        <v>0</v>
      </c>
      <c r="Z6" s="77" t="s">
        <v>345</v>
      </c>
      <c r="AA6" s="77" t="s">
        <v>346</v>
      </c>
      <c r="AB6" s="77" t="s">
        <v>347</v>
      </c>
      <c r="AC6">
        <v>423321</v>
      </c>
      <c r="AD6" s="77">
        <v>871.64064699999994</v>
      </c>
      <c r="AE6" s="77">
        <v>6.2290702730462604</v>
      </c>
      <c r="AF6" s="77">
        <v>2177.067</v>
      </c>
      <c r="AG6" s="77" t="s">
        <v>348</v>
      </c>
      <c r="AH6" s="77" t="s">
        <v>349</v>
      </c>
      <c r="AI6" s="77">
        <f>dataRF[[#This Row],[SID]]/(dataRF[[#This Row],[NGDP]]*4) *100</f>
        <v>5.4449771184013258</v>
      </c>
    </row>
    <row r="7" spans="1:35" x14ac:dyDescent="0.3">
      <c r="A7" s="77" t="s">
        <v>350</v>
      </c>
      <c r="B7" s="77">
        <v>10977.0352607229</v>
      </c>
      <c r="C7" s="77" t="s">
        <v>351</v>
      </c>
      <c r="D7" s="77" t="s">
        <v>352</v>
      </c>
      <c r="E7" s="77" t="s">
        <v>353</v>
      </c>
      <c r="F7" s="77" t="s">
        <v>354</v>
      </c>
      <c r="G7" s="77" t="s">
        <v>355</v>
      </c>
      <c r="H7" s="77" t="s">
        <v>356</v>
      </c>
      <c r="I7" s="77">
        <v>7821.5824441923696</v>
      </c>
      <c r="J7" s="77">
        <v>9888.7577401039707</v>
      </c>
      <c r="K7" s="77" t="s">
        <v>357</v>
      </c>
      <c r="L7" s="77" t="s">
        <v>358</v>
      </c>
      <c r="M7" s="77" t="s">
        <v>359</v>
      </c>
      <c r="N7" s="77" t="s">
        <v>360</v>
      </c>
      <c r="O7" s="77" t="s">
        <v>361</v>
      </c>
      <c r="P7" s="77" t="s">
        <v>362</v>
      </c>
      <c r="Q7" s="77" t="s">
        <v>363</v>
      </c>
      <c r="R7" s="77" t="s">
        <v>364</v>
      </c>
      <c r="S7" s="77" t="s">
        <v>365</v>
      </c>
      <c r="T7" s="77" t="s">
        <v>366</v>
      </c>
      <c r="U7" s="77" t="s">
        <v>367</v>
      </c>
      <c r="V7">
        <v>0</v>
      </c>
      <c r="W7">
        <v>1</v>
      </c>
      <c r="X7">
        <v>0</v>
      </c>
      <c r="Y7">
        <v>0</v>
      </c>
      <c r="Z7" s="77" t="s">
        <v>368</v>
      </c>
      <c r="AA7" s="77" t="s">
        <v>369</v>
      </c>
      <c r="AB7" s="77" t="s">
        <v>370</v>
      </c>
      <c r="AC7">
        <v>432994</v>
      </c>
      <c r="AD7" s="77">
        <v>921.33866</v>
      </c>
      <c r="AE7" s="77">
        <v>6.3679578157860401</v>
      </c>
      <c r="AF7" s="77">
        <v>2228.7489999999998</v>
      </c>
      <c r="AG7" s="77" t="s">
        <v>371</v>
      </c>
      <c r="AH7" s="77" t="s">
        <v>372</v>
      </c>
      <c r="AI7" s="77">
        <f>dataRF[[#This Row],[SID]]/(dataRF[[#This Row],[NGDP]]*4) *100</f>
        <v>5.0759356854184503</v>
      </c>
    </row>
    <row r="8" spans="1:35" x14ac:dyDescent="0.3">
      <c r="A8" s="77" t="s">
        <v>373</v>
      </c>
      <c r="B8" s="77">
        <v>12086.463958780199</v>
      </c>
      <c r="C8" s="77" t="s">
        <v>374</v>
      </c>
      <c r="D8" s="77" t="s">
        <v>375</v>
      </c>
      <c r="E8" s="77" t="s">
        <v>330</v>
      </c>
      <c r="F8" s="77" t="s">
        <v>376</v>
      </c>
      <c r="G8" s="77" t="s">
        <v>377</v>
      </c>
      <c r="H8" s="77" t="s">
        <v>378</v>
      </c>
      <c r="I8" s="77">
        <v>8063.4984054716097</v>
      </c>
      <c r="J8" s="77">
        <v>10003.1061033406</v>
      </c>
      <c r="K8" s="77" t="s">
        <v>379</v>
      </c>
      <c r="L8" s="77" t="s">
        <v>380</v>
      </c>
      <c r="M8" s="77" t="s">
        <v>381</v>
      </c>
      <c r="N8" s="77" t="s">
        <v>382</v>
      </c>
      <c r="O8" s="77" t="s">
        <v>383</v>
      </c>
      <c r="P8" s="77" t="s">
        <v>384</v>
      </c>
      <c r="Q8" s="77" t="s">
        <v>385</v>
      </c>
      <c r="R8" s="77" t="s">
        <v>386</v>
      </c>
      <c r="S8" s="77" t="s">
        <v>387</v>
      </c>
      <c r="T8" s="77" t="s">
        <v>388</v>
      </c>
      <c r="U8" s="77" t="s">
        <v>389</v>
      </c>
      <c r="V8">
        <v>0</v>
      </c>
      <c r="W8">
        <v>0</v>
      </c>
      <c r="X8">
        <v>1</v>
      </c>
      <c r="Y8">
        <v>0</v>
      </c>
      <c r="Z8" s="77" t="s">
        <v>390</v>
      </c>
      <c r="AA8" s="77" t="s">
        <v>391</v>
      </c>
      <c r="AB8" s="77" t="s">
        <v>392</v>
      </c>
      <c r="AC8">
        <v>458319</v>
      </c>
      <c r="AD8" s="77">
        <v>942.86722599999996</v>
      </c>
      <c r="AE8" s="77">
        <v>6.2142146293407299</v>
      </c>
      <c r="AF8" s="77">
        <v>2498.3200000000002</v>
      </c>
      <c r="AG8" s="77" t="s">
        <v>393</v>
      </c>
      <c r="AH8" s="77" t="s">
        <v>394</v>
      </c>
      <c r="AI8" s="77">
        <f>dataRF[[#This Row],[SID]]/(dataRF[[#This Row],[NGDP]]*4) *100</f>
        <v>5.1675990771997009</v>
      </c>
    </row>
    <row r="9" spans="1:35" x14ac:dyDescent="0.3">
      <c r="A9" s="77" t="s">
        <v>395</v>
      </c>
      <c r="B9" s="77">
        <v>13249.283711436299</v>
      </c>
      <c r="C9" s="77" t="s">
        <v>396</v>
      </c>
      <c r="D9" s="77" t="s">
        <v>397</v>
      </c>
      <c r="E9" s="77" t="s">
        <v>285</v>
      </c>
      <c r="F9" s="77" t="s">
        <v>398</v>
      </c>
      <c r="G9" s="77" t="s">
        <v>399</v>
      </c>
      <c r="H9" s="77" t="s">
        <v>400</v>
      </c>
      <c r="I9" s="77">
        <v>8305.4143667508597</v>
      </c>
      <c r="J9" s="77">
        <v>10117.454466577299</v>
      </c>
      <c r="K9" s="77" t="s">
        <v>401</v>
      </c>
      <c r="L9" s="77" t="s">
        <v>402</v>
      </c>
      <c r="M9" s="77" t="s">
        <v>403</v>
      </c>
      <c r="N9" s="77" t="s">
        <v>404</v>
      </c>
      <c r="O9" s="77" t="s">
        <v>405</v>
      </c>
      <c r="P9" s="77" t="s">
        <v>406</v>
      </c>
      <c r="Q9" s="77" t="s">
        <v>407</v>
      </c>
      <c r="R9" s="77" t="s">
        <v>408</v>
      </c>
      <c r="S9" s="77" t="s">
        <v>409</v>
      </c>
      <c r="T9" s="77" t="s">
        <v>410</v>
      </c>
      <c r="U9" s="77" t="s">
        <v>411</v>
      </c>
      <c r="V9">
        <v>0</v>
      </c>
      <c r="W9">
        <v>0</v>
      </c>
      <c r="X9">
        <v>0</v>
      </c>
      <c r="Y9">
        <v>0</v>
      </c>
      <c r="Z9" s="77" t="s">
        <v>412</v>
      </c>
      <c r="AA9" s="77" t="s">
        <v>413</v>
      </c>
      <c r="AB9" s="77" t="s">
        <v>414</v>
      </c>
      <c r="AC9">
        <v>443591</v>
      </c>
      <c r="AD9" s="77">
        <v>886.18791899999997</v>
      </c>
      <c r="AE9" s="77">
        <v>5.5027368423546301</v>
      </c>
      <c r="AF9" s="77">
        <v>2940.3919999999998</v>
      </c>
      <c r="AG9" s="77" t="s">
        <v>415</v>
      </c>
      <c r="AH9" s="77" t="s">
        <v>416</v>
      </c>
      <c r="AI9" s="77">
        <f>dataRF[[#This Row],[SID]]/(dataRF[[#This Row],[NGDP]]*4) *100</f>
        <v>5.5482093674655797</v>
      </c>
    </row>
    <row r="10" spans="1:35" x14ac:dyDescent="0.3">
      <c r="A10" s="77" t="s">
        <v>417</v>
      </c>
      <c r="B10" s="77">
        <v>13024.7995390248</v>
      </c>
      <c r="C10" s="77" t="s">
        <v>418</v>
      </c>
      <c r="D10" s="77" t="s">
        <v>419</v>
      </c>
      <c r="E10" s="77" t="s">
        <v>420</v>
      </c>
      <c r="F10" s="77" t="s">
        <v>421</v>
      </c>
      <c r="G10" s="77" t="s">
        <v>422</v>
      </c>
      <c r="H10" s="77" t="s">
        <v>400</v>
      </c>
      <c r="I10" s="77">
        <v>9070.9739307275704</v>
      </c>
      <c r="J10" s="77">
        <v>10319.495204517299</v>
      </c>
      <c r="K10" s="77" t="s">
        <v>423</v>
      </c>
      <c r="L10" s="77" t="s">
        <v>424</v>
      </c>
      <c r="M10" s="77" t="s">
        <v>425</v>
      </c>
      <c r="N10" s="77" t="s">
        <v>426</v>
      </c>
      <c r="O10" s="77" t="s">
        <v>427</v>
      </c>
      <c r="P10" s="77" t="s">
        <v>428</v>
      </c>
      <c r="Q10" s="77" t="s">
        <v>429</v>
      </c>
      <c r="R10" s="77" t="s">
        <v>430</v>
      </c>
      <c r="S10" s="77" t="s">
        <v>431</v>
      </c>
      <c r="T10" s="77" t="s">
        <v>432</v>
      </c>
      <c r="U10" s="77" t="s">
        <v>433</v>
      </c>
      <c r="V10">
        <v>1</v>
      </c>
      <c r="W10">
        <v>0</v>
      </c>
      <c r="X10">
        <v>0</v>
      </c>
      <c r="Y10">
        <v>0</v>
      </c>
      <c r="Z10" s="77" t="s">
        <v>434</v>
      </c>
      <c r="AA10" s="77" t="s">
        <v>435</v>
      </c>
      <c r="AB10" s="77" t="s">
        <v>436</v>
      </c>
      <c r="AC10">
        <v>465455</v>
      </c>
      <c r="AD10" s="77">
        <v>891.47734300000002</v>
      </c>
      <c r="AE10" s="77">
        <v>5.3177979026523801</v>
      </c>
      <c r="AF10" s="77">
        <v>3219.6030000000001</v>
      </c>
      <c r="AG10" s="77" t="s">
        <v>437</v>
      </c>
      <c r="AH10" s="77" t="s">
        <v>438</v>
      </c>
      <c r="AI10" s="77">
        <f>dataRF[[#This Row],[SID]]/(dataRF[[#This Row],[NGDP]]*4) *100</f>
        <v>6.1797553781028487</v>
      </c>
    </row>
    <row r="11" spans="1:35" x14ac:dyDescent="0.3">
      <c r="A11" s="77" t="s">
        <v>439</v>
      </c>
      <c r="B11" s="77">
        <v>14434.822305814299</v>
      </c>
      <c r="C11" s="77" t="s">
        <v>440</v>
      </c>
      <c r="D11" s="77" t="s">
        <v>441</v>
      </c>
      <c r="E11" s="77" t="s">
        <v>442</v>
      </c>
      <c r="F11" s="77" t="s">
        <v>443</v>
      </c>
      <c r="G11" s="77" t="s">
        <v>444</v>
      </c>
      <c r="H11" s="77" t="s">
        <v>400</v>
      </c>
      <c r="I11" s="77">
        <v>9836.5334947042793</v>
      </c>
      <c r="J11" s="77">
        <v>10521.5359424573</v>
      </c>
      <c r="K11" s="77" t="s">
        <v>445</v>
      </c>
      <c r="L11" s="77" t="s">
        <v>446</v>
      </c>
      <c r="M11" s="77" t="s">
        <v>447</v>
      </c>
      <c r="N11" s="77" t="s">
        <v>448</v>
      </c>
      <c r="O11" s="77" t="s">
        <v>449</v>
      </c>
      <c r="P11" s="77" t="s">
        <v>450</v>
      </c>
      <c r="Q11" s="77" t="s">
        <v>451</v>
      </c>
      <c r="R11" s="77" t="s">
        <v>452</v>
      </c>
      <c r="S11" s="77" t="s">
        <v>453</v>
      </c>
      <c r="T11" s="77" t="s">
        <v>454</v>
      </c>
      <c r="U11" s="77" t="s">
        <v>455</v>
      </c>
      <c r="V11">
        <v>0</v>
      </c>
      <c r="W11">
        <v>1</v>
      </c>
      <c r="X11">
        <v>0</v>
      </c>
      <c r="Y11">
        <v>0</v>
      </c>
      <c r="Z11" s="77" t="s">
        <v>456</v>
      </c>
      <c r="AA11" s="77" t="s">
        <v>457</v>
      </c>
      <c r="AB11" s="77" t="s">
        <v>458</v>
      </c>
      <c r="AC11">
        <v>484015</v>
      </c>
      <c r="AD11" s="77">
        <v>950.225414</v>
      </c>
      <c r="AE11" s="77">
        <v>5.3258640103649499</v>
      </c>
      <c r="AF11" s="77">
        <v>3585.0949999999998</v>
      </c>
      <c r="AG11" s="77" t="s">
        <v>459</v>
      </c>
      <c r="AH11" s="77" t="s">
        <v>460</v>
      </c>
      <c r="AI11" s="77">
        <f>dataRF[[#This Row],[SID]]/(dataRF[[#This Row],[NGDP]]*4) *100</f>
        <v>6.2091083008273946</v>
      </c>
    </row>
    <row r="12" spans="1:35" x14ac:dyDescent="0.3">
      <c r="A12" s="77" t="s">
        <v>461</v>
      </c>
      <c r="B12" s="77">
        <v>15745.5835665553</v>
      </c>
      <c r="C12" s="77" t="s">
        <v>462</v>
      </c>
      <c r="D12" s="77" t="s">
        <v>463</v>
      </c>
      <c r="E12" s="77" t="s">
        <v>464</v>
      </c>
      <c r="F12" s="77" t="s">
        <v>465</v>
      </c>
      <c r="G12" s="77" t="s">
        <v>466</v>
      </c>
      <c r="H12" s="77" t="s">
        <v>400</v>
      </c>
      <c r="I12" s="77">
        <v>10602.093058680999</v>
      </c>
      <c r="J12" s="77">
        <v>10723.5766803973</v>
      </c>
      <c r="K12" s="77" t="s">
        <v>467</v>
      </c>
      <c r="L12" s="77" t="s">
        <v>468</v>
      </c>
      <c r="M12" s="77" t="s">
        <v>469</v>
      </c>
      <c r="N12" s="77" t="s">
        <v>470</v>
      </c>
      <c r="O12" s="77" t="s">
        <v>471</v>
      </c>
      <c r="P12" s="77" t="s">
        <v>472</v>
      </c>
      <c r="Q12" s="77" t="s">
        <v>473</v>
      </c>
      <c r="R12" s="77" t="s">
        <v>474</v>
      </c>
      <c r="S12" s="77" t="s">
        <v>354</v>
      </c>
      <c r="T12" s="77" t="s">
        <v>475</v>
      </c>
      <c r="U12" s="77" t="s">
        <v>476</v>
      </c>
      <c r="V12">
        <v>0</v>
      </c>
      <c r="W12">
        <v>0</v>
      </c>
      <c r="X12">
        <v>1</v>
      </c>
      <c r="Y12">
        <v>0</v>
      </c>
      <c r="Z12" s="77" t="s">
        <v>477</v>
      </c>
      <c r="AA12" s="77" t="s">
        <v>478</v>
      </c>
      <c r="AB12" s="77" t="s">
        <v>479</v>
      </c>
      <c r="AC12">
        <v>472496</v>
      </c>
      <c r="AD12" s="77">
        <v>1005.569972</v>
      </c>
      <c r="AE12" s="77">
        <v>5.1531284505535604</v>
      </c>
      <c r="AF12" s="77">
        <v>3995.038</v>
      </c>
      <c r="AG12" s="77" t="s">
        <v>480</v>
      </c>
      <c r="AH12" s="77" t="s">
        <v>481</v>
      </c>
      <c r="AI12" s="77">
        <f>dataRF[[#This Row],[SID]]/(dataRF[[#This Row],[NGDP]]*4) *100</f>
        <v>6.3431088201864663</v>
      </c>
    </row>
    <row r="13" spans="1:35" x14ac:dyDescent="0.3">
      <c r="A13" s="77" t="s">
        <v>482</v>
      </c>
      <c r="B13" s="77">
        <v>16908.795427019799</v>
      </c>
      <c r="C13" s="77" t="s">
        <v>483</v>
      </c>
      <c r="D13" s="77" t="s">
        <v>484</v>
      </c>
      <c r="E13" s="77" t="s">
        <v>464</v>
      </c>
      <c r="F13" s="77" t="s">
        <v>485</v>
      </c>
      <c r="G13" s="77" t="s">
        <v>486</v>
      </c>
      <c r="H13" s="77" t="s">
        <v>400</v>
      </c>
      <c r="I13" s="77">
        <v>11367.652622657701</v>
      </c>
      <c r="J13" s="77">
        <v>10925.6174183373</v>
      </c>
      <c r="K13" s="77" t="s">
        <v>487</v>
      </c>
      <c r="L13" s="77" t="s">
        <v>488</v>
      </c>
      <c r="M13" s="77" t="s">
        <v>489</v>
      </c>
      <c r="N13" s="77" t="s">
        <v>490</v>
      </c>
      <c r="O13" s="77" t="s">
        <v>491</v>
      </c>
      <c r="P13" s="77" t="s">
        <v>492</v>
      </c>
      <c r="Q13" s="77" t="s">
        <v>493</v>
      </c>
      <c r="R13" s="77" t="s">
        <v>494</v>
      </c>
      <c r="S13" s="77" t="s">
        <v>495</v>
      </c>
      <c r="T13" s="77" t="s">
        <v>496</v>
      </c>
      <c r="U13" s="77" t="s">
        <v>497</v>
      </c>
      <c r="V13">
        <v>0</v>
      </c>
      <c r="W13">
        <v>0</v>
      </c>
      <c r="X13">
        <v>0</v>
      </c>
      <c r="Y13">
        <v>0</v>
      </c>
      <c r="Z13" s="77" t="s">
        <v>498</v>
      </c>
      <c r="AA13" s="77" t="s">
        <v>499</v>
      </c>
      <c r="AB13" s="77" t="s">
        <v>500</v>
      </c>
      <c r="AC13">
        <v>453952</v>
      </c>
      <c r="AD13" s="77">
        <v>994.10333800000001</v>
      </c>
      <c r="AE13" s="77">
        <v>4.6489196364022698</v>
      </c>
      <c r="AF13" s="77">
        <v>4190.5529999999999</v>
      </c>
      <c r="AG13" s="77" t="s">
        <v>501</v>
      </c>
      <c r="AH13" s="77" t="s">
        <v>502</v>
      </c>
      <c r="AI13" s="77">
        <f>dataRF[[#This Row],[SID]]/(dataRF[[#This Row],[NGDP]]*4) *100</f>
        <v>6.1958183509979801</v>
      </c>
    </row>
    <row r="14" spans="1:35" x14ac:dyDescent="0.3">
      <c r="A14" s="77" t="s">
        <v>503</v>
      </c>
      <c r="B14" s="77">
        <v>15182.7763973366</v>
      </c>
      <c r="C14" s="77" t="s">
        <v>504</v>
      </c>
      <c r="D14" s="77" t="s">
        <v>505</v>
      </c>
      <c r="E14" s="77" t="s">
        <v>464</v>
      </c>
      <c r="F14" s="77" t="s">
        <v>506</v>
      </c>
      <c r="G14" s="77" t="s">
        <v>507</v>
      </c>
      <c r="H14" s="77" t="s">
        <v>508</v>
      </c>
      <c r="I14" s="77">
        <v>11739.624622273201</v>
      </c>
      <c r="J14" s="77">
        <v>11417.959750420099</v>
      </c>
      <c r="K14" s="77" t="s">
        <v>509</v>
      </c>
      <c r="L14" s="77" t="s">
        <v>510</v>
      </c>
      <c r="M14" s="77" t="s">
        <v>511</v>
      </c>
      <c r="N14" s="77" t="s">
        <v>512</v>
      </c>
      <c r="O14" s="77" t="s">
        <v>513</v>
      </c>
      <c r="P14" s="77" t="s">
        <v>514</v>
      </c>
      <c r="Q14" s="77" t="s">
        <v>515</v>
      </c>
      <c r="R14" s="77" t="s">
        <v>516</v>
      </c>
      <c r="S14" s="77" t="s">
        <v>517</v>
      </c>
      <c r="T14" s="77" t="s">
        <v>518</v>
      </c>
      <c r="U14" s="77" t="s">
        <v>519</v>
      </c>
      <c r="V14">
        <v>1</v>
      </c>
      <c r="W14">
        <v>0</v>
      </c>
      <c r="X14">
        <v>0</v>
      </c>
      <c r="Y14">
        <v>0</v>
      </c>
      <c r="Z14" s="77" t="s">
        <v>520</v>
      </c>
      <c r="AA14" s="77" t="s">
        <v>521</v>
      </c>
      <c r="AB14" s="77" t="s">
        <v>522</v>
      </c>
      <c r="AC14">
        <v>465664</v>
      </c>
      <c r="AD14" s="77">
        <v>1064.7428319999999</v>
      </c>
      <c r="AE14" s="77">
        <v>4.8659618332827996</v>
      </c>
      <c r="AF14" s="77">
        <v>4291.7020000000002</v>
      </c>
      <c r="AG14" s="77" t="s">
        <v>523</v>
      </c>
      <c r="AH14" s="77" t="s">
        <v>524</v>
      </c>
      <c r="AI14" s="77">
        <f>dataRF[[#This Row],[SID]]/(dataRF[[#This Row],[NGDP]]*4) *100</f>
        <v>7.0667279285507716</v>
      </c>
    </row>
    <row r="15" spans="1:35" x14ac:dyDescent="0.3">
      <c r="A15" s="77" t="s">
        <v>525</v>
      </c>
      <c r="B15" s="77">
        <v>16435.995568837701</v>
      </c>
      <c r="C15" s="77" t="s">
        <v>526</v>
      </c>
      <c r="D15" s="77" t="s">
        <v>527</v>
      </c>
      <c r="E15" s="77" t="s">
        <v>528</v>
      </c>
      <c r="F15" s="77" t="s">
        <v>376</v>
      </c>
      <c r="G15" s="77" t="s">
        <v>529</v>
      </c>
      <c r="H15" s="77" t="s">
        <v>431</v>
      </c>
      <c r="I15" s="77">
        <v>12111.596621888801</v>
      </c>
      <c r="J15" s="77">
        <v>11910.3020825028</v>
      </c>
      <c r="K15" s="77" t="s">
        <v>530</v>
      </c>
      <c r="L15" s="77" t="s">
        <v>531</v>
      </c>
      <c r="M15" s="77" t="s">
        <v>532</v>
      </c>
      <c r="N15" s="77" t="s">
        <v>533</v>
      </c>
      <c r="O15" s="77" t="s">
        <v>534</v>
      </c>
      <c r="P15" s="77" t="s">
        <v>535</v>
      </c>
      <c r="Q15" s="77" t="s">
        <v>536</v>
      </c>
      <c r="R15" s="77" t="s">
        <v>537</v>
      </c>
      <c r="S15" s="77" t="s">
        <v>538</v>
      </c>
      <c r="T15" s="77" t="s">
        <v>539</v>
      </c>
      <c r="U15" s="77" t="s">
        <v>540</v>
      </c>
      <c r="V15">
        <v>0</v>
      </c>
      <c r="W15">
        <v>1</v>
      </c>
      <c r="X15">
        <v>0</v>
      </c>
      <c r="Y15">
        <v>0</v>
      </c>
      <c r="Z15" s="77" t="s">
        <v>541</v>
      </c>
      <c r="AA15" s="77" t="s">
        <v>542</v>
      </c>
      <c r="AB15" s="77" t="s">
        <v>543</v>
      </c>
      <c r="AC15">
        <v>467992</v>
      </c>
      <c r="AD15" s="77">
        <v>1080.7450309999999</v>
      </c>
      <c r="AE15" s="77">
        <v>4.6482754536224702</v>
      </c>
      <c r="AF15" s="77">
        <v>4423.59</v>
      </c>
      <c r="AG15" s="77" t="s">
        <v>544</v>
      </c>
      <c r="AH15" s="77" t="s">
        <v>545</v>
      </c>
      <c r="AI15" s="77">
        <f>dataRF[[#This Row],[SID]]/(dataRF[[#This Row],[NGDP]]*4) *100</f>
        <v>6.728509358427659</v>
      </c>
    </row>
    <row r="16" spans="1:35" x14ac:dyDescent="0.3">
      <c r="A16" s="77" t="s">
        <v>546</v>
      </c>
      <c r="B16" s="77">
        <v>17715.7879353873</v>
      </c>
      <c r="C16" s="77" t="s">
        <v>547</v>
      </c>
      <c r="D16" s="77" t="s">
        <v>548</v>
      </c>
      <c r="E16" s="77" t="s">
        <v>549</v>
      </c>
      <c r="F16" s="77" t="s">
        <v>550</v>
      </c>
      <c r="G16" s="77" t="s">
        <v>551</v>
      </c>
      <c r="H16" s="77" t="s">
        <v>331</v>
      </c>
      <c r="I16" s="77">
        <v>12483.568621504301</v>
      </c>
      <c r="J16" s="77">
        <v>12402.6444145856</v>
      </c>
      <c r="K16" s="77" t="s">
        <v>552</v>
      </c>
      <c r="L16" s="77" t="s">
        <v>553</v>
      </c>
      <c r="M16" s="77" t="s">
        <v>554</v>
      </c>
      <c r="N16" s="77" t="s">
        <v>555</v>
      </c>
      <c r="O16" s="77" t="s">
        <v>556</v>
      </c>
      <c r="P16" s="77" t="s">
        <v>557</v>
      </c>
      <c r="Q16" s="77" t="s">
        <v>558</v>
      </c>
      <c r="R16" s="77" t="s">
        <v>559</v>
      </c>
      <c r="S16" s="77" t="s">
        <v>560</v>
      </c>
      <c r="T16" s="77" t="s">
        <v>561</v>
      </c>
      <c r="U16" s="77" t="s">
        <v>562</v>
      </c>
      <c r="V16">
        <v>0</v>
      </c>
      <c r="W16">
        <v>0</v>
      </c>
      <c r="X16">
        <v>1</v>
      </c>
      <c r="Y16">
        <v>0</v>
      </c>
      <c r="Z16" s="77" t="s">
        <v>563</v>
      </c>
      <c r="AA16" s="77" t="s">
        <v>564</v>
      </c>
      <c r="AB16" s="77" t="s">
        <v>565</v>
      </c>
      <c r="AC16">
        <v>476380</v>
      </c>
      <c r="AD16" s="77">
        <v>1133.2038729999999</v>
      </c>
      <c r="AE16" s="77">
        <v>4.5570640655481096</v>
      </c>
      <c r="AF16" s="77">
        <v>4463.6629999999996</v>
      </c>
      <c r="AG16" s="77" t="s">
        <v>566</v>
      </c>
      <c r="AH16" s="77" t="s">
        <v>567</v>
      </c>
      <c r="AI16" s="77">
        <f>dataRF[[#This Row],[SID]]/(dataRF[[#This Row],[NGDP]]*4) *100</f>
        <v>6.2989902231272339</v>
      </c>
    </row>
    <row r="17" spans="1:35" x14ac:dyDescent="0.3">
      <c r="A17" s="77" t="s">
        <v>568</v>
      </c>
      <c r="B17" s="77">
        <v>18768.8897270778</v>
      </c>
      <c r="C17" s="77" t="s">
        <v>569</v>
      </c>
      <c r="D17" s="77" t="s">
        <v>570</v>
      </c>
      <c r="E17" s="77" t="s">
        <v>571</v>
      </c>
      <c r="F17" s="77" t="s">
        <v>572</v>
      </c>
      <c r="G17" s="77" t="s">
        <v>573</v>
      </c>
      <c r="H17" s="77" t="s">
        <v>574</v>
      </c>
      <c r="I17" s="77">
        <v>12855.540621119901</v>
      </c>
      <c r="J17" s="77">
        <v>12894.986746668301</v>
      </c>
      <c r="K17" s="77" t="s">
        <v>575</v>
      </c>
      <c r="L17" s="77" t="s">
        <v>576</v>
      </c>
      <c r="M17" s="77" t="s">
        <v>577</v>
      </c>
      <c r="N17" s="77" t="s">
        <v>578</v>
      </c>
      <c r="O17" s="77" t="s">
        <v>579</v>
      </c>
      <c r="P17" s="77" t="s">
        <v>580</v>
      </c>
      <c r="Q17" s="77" t="s">
        <v>581</v>
      </c>
      <c r="R17" s="77" t="s">
        <v>582</v>
      </c>
      <c r="S17" s="77" t="s">
        <v>560</v>
      </c>
      <c r="T17" s="77" t="s">
        <v>583</v>
      </c>
      <c r="U17" s="77" t="s">
        <v>584</v>
      </c>
      <c r="V17">
        <v>0</v>
      </c>
      <c r="W17">
        <v>0</v>
      </c>
      <c r="X17">
        <v>0</v>
      </c>
      <c r="Y17">
        <v>0</v>
      </c>
      <c r="Z17" s="77" t="s">
        <v>585</v>
      </c>
      <c r="AA17" s="77" t="s">
        <v>586</v>
      </c>
      <c r="AB17" s="77" t="s">
        <v>587</v>
      </c>
      <c r="AC17">
        <v>486578</v>
      </c>
      <c r="AD17" s="77">
        <v>1122.8025620000001</v>
      </c>
      <c r="AE17" s="77">
        <v>4.19544859398576</v>
      </c>
      <c r="AF17" s="77">
        <v>4977.8980000000001</v>
      </c>
      <c r="AG17" s="77" t="s">
        <v>588</v>
      </c>
      <c r="AH17" s="77" t="s">
        <v>589</v>
      </c>
      <c r="AI17" s="77">
        <f>dataRF[[#This Row],[SID]]/(dataRF[[#This Row],[NGDP]]*4) *100</f>
        <v>6.6305174045782884</v>
      </c>
    </row>
    <row r="18" spans="1:35" x14ac:dyDescent="0.3">
      <c r="A18" s="77" t="s">
        <v>590</v>
      </c>
      <c r="B18" s="77">
        <v>16370.002896506399</v>
      </c>
      <c r="C18" s="77" t="s">
        <v>591</v>
      </c>
      <c r="D18" s="77" t="s">
        <v>592</v>
      </c>
      <c r="E18" s="77" t="s">
        <v>593</v>
      </c>
      <c r="F18" s="77" t="s">
        <v>594</v>
      </c>
      <c r="G18" s="77" t="s">
        <v>595</v>
      </c>
      <c r="H18" s="77" t="s">
        <v>596</v>
      </c>
      <c r="I18" s="77">
        <v>12896.6403370588</v>
      </c>
      <c r="J18" s="77">
        <v>13006.9704700695</v>
      </c>
      <c r="K18" s="77" t="s">
        <v>597</v>
      </c>
      <c r="L18" s="77" t="s">
        <v>598</v>
      </c>
      <c r="M18" s="77" t="s">
        <v>599</v>
      </c>
      <c r="N18" s="77" t="s">
        <v>600</v>
      </c>
      <c r="O18" s="77" t="s">
        <v>601</v>
      </c>
      <c r="P18" s="77" t="s">
        <v>602</v>
      </c>
      <c r="Q18" s="77" t="s">
        <v>603</v>
      </c>
      <c r="R18" s="77" t="s">
        <v>604</v>
      </c>
      <c r="S18" s="77" t="s">
        <v>605</v>
      </c>
      <c r="T18" s="77" t="s">
        <v>606</v>
      </c>
      <c r="U18" s="77" t="s">
        <v>607</v>
      </c>
      <c r="V18">
        <v>1</v>
      </c>
      <c r="W18">
        <v>0</v>
      </c>
      <c r="X18">
        <v>0</v>
      </c>
      <c r="Y18">
        <v>0</v>
      </c>
      <c r="Z18" s="77" t="s">
        <v>608</v>
      </c>
      <c r="AA18" s="77" t="s">
        <v>609</v>
      </c>
      <c r="AB18" s="77" t="s">
        <v>610</v>
      </c>
      <c r="AC18">
        <v>477267</v>
      </c>
      <c r="AD18" s="77">
        <v>1170.3631399999999</v>
      </c>
      <c r="AE18" s="77">
        <v>4.3360714163009302</v>
      </c>
      <c r="AF18" s="77">
        <v>4790.192</v>
      </c>
      <c r="AG18" s="77" t="s">
        <v>611</v>
      </c>
      <c r="AH18" s="77" t="s">
        <v>612</v>
      </c>
      <c r="AI18" s="77">
        <f>dataRF[[#This Row],[SID]]/(dataRF[[#This Row],[NGDP]]*4) *100</f>
        <v>7.3155026762736526</v>
      </c>
    </row>
    <row r="19" spans="1:35" x14ac:dyDescent="0.3">
      <c r="A19" s="77" t="s">
        <v>613</v>
      </c>
      <c r="B19" s="77">
        <v>17507.881781280899</v>
      </c>
      <c r="C19" s="77" t="s">
        <v>614</v>
      </c>
      <c r="D19" s="77" t="s">
        <v>615</v>
      </c>
      <c r="E19" s="77" t="s">
        <v>239</v>
      </c>
      <c r="F19" s="77" t="s">
        <v>616</v>
      </c>
      <c r="G19" s="77" t="s">
        <v>617</v>
      </c>
      <c r="H19" s="77" t="s">
        <v>618</v>
      </c>
      <c r="I19" s="77">
        <v>12937.7400529977</v>
      </c>
      <c r="J19" s="77">
        <v>13118.9541934708</v>
      </c>
      <c r="K19" s="77" t="s">
        <v>619</v>
      </c>
      <c r="L19" s="77" t="s">
        <v>620</v>
      </c>
      <c r="M19" s="77" t="s">
        <v>621</v>
      </c>
      <c r="N19" s="77" t="s">
        <v>622</v>
      </c>
      <c r="O19" s="77" t="s">
        <v>623</v>
      </c>
      <c r="P19" s="77" t="s">
        <v>624</v>
      </c>
      <c r="Q19" s="77" t="s">
        <v>625</v>
      </c>
      <c r="R19" s="77" t="s">
        <v>626</v>
      </c>
      <c r="S19" s="77" t="s">
        <v>376</v>
      </c>
      <c r="T19" s="77" t="s">
        <v>627</v>
      </c>
      <c r="U19" s="77" t="s">
        <v>628</v>
      </c>
      <c r="V19">
        <v>0</v>
      </c>
      <c r="W19">
        <v>1</v>
      </c>
      <c r="X19">
        <v>0</v>
      </c>
      <c r="Y19">
        <v>0</v>
      </c>
      <c r="Z19" s="77" t="s">
        <v>629</v>
      </c>
      <c r="AA19" s="77" t="s">
        <v>630</v>
      </c>
      <c r="AB19" s="77" t="s">
        <v>631</v>
      </c>
      <c r="AC19">
        <v>475224</v>
      </c>
      <c r="AD19" s="77">
        <v>1191.4223469999999</v>
      </c>
      <c r="AE19" s="77">
        <v>4.2120544027727904</v>
      </c>
      <c r="AF19" s="77">
        <v>4951.2610000000004</v>
      </c>
      <c r="AG19" s="77" t="s">
        <v>632</v>
      </c>
      <c r="AH19" s="77" t="s">
        <v>633</v>
      </c>
      <c r="AI19" s="77">
        <f>dataRF[[#This Row],[SID]]/(dataRF[[#This Row],[NGDP]]*4) *100</f>
        <v>7.0700457397619001</v>
      </c>
    </row>
    <row r="20" spans="1:35" x14ac:dyDescent="0.3">
      <c r="A20" s="77" t="s">
        <v>634</v>
      </c>
      <c r="B20" s="77">
        <v>19003.469310733599</v>
      </c>
      <c r="C20" s="77" t="s">
        <v>635</v>
      </c>
      <c r="D20" s="77" t="s">
        <v>636</v>
      </c>
      <c r="E20" s="77" t="s">
        <v>637</v>
      </c>
      <c r="F20" s="77" t="s">
        <v>638</v>
      </c>
      <c r="G20" s="77" t="s">
        <v>639</v>
      </c>
      <c r="H20" s="77" t="s">
        <v>640</v>
      </c>
      <c r="I20" s="77">
        <v>12978.839768936599</v>
      </c>
      <c r="J20" s="77">
        <v>13230.937916872001</v>
      </c>
      <c r="K20" s="77" t="s">
        <v>641</v>
      </c>
      <c r="L20" s="77" t="s">
        <v>642</v>
      </c>
      <c r="M20" s="77" t="s">
        <v>643</v>
      </c>
      <c r="N20" s="77" t="s">
        <v>644</v>
      </c>
      <c r="O20" s="77" t="s">
        <v>645</v>
      </c>
      <c r="P20" s="77" t="s">
        <v>646</v>
      </c>
      <c r="Q20" s="77" t="s">
        <v>647</v>
      </c>
      <c r="R20" s="77" t="s">
        <v>648</v>
      </c>
      <c r="S20" s="77" t="s">
        <v>649</v>
      </c>
      <c r="T20" s="77" t="s">
        <v>650</v>
      </c>
      <c r="U20" s="77" t="s">
        <v>651</v>
      </c>
      <c r="V20">
        <v>0</v>
      </c>
      <c r="W20">
        <v>0</v>
      </c>
      <c r="X20">
        <v>1</v>
      </c>
      <c r="Y20">
        <v>0</v>
      </c>
      <c r="Z20" s="77" t="s">
        <v>652</v>
      </c>
      <c r="AA20" s="77" t="s">
        <v>653</v>
      </c>
      <c r="AB20" s="77" t="s">
        <v>654</v>
      </c>
      <c r="AC20">
        <v>479451</v>
      </c>
      <c r="AD20" s="77">
        <v>1257.386334</v>
      </c>
      <c r="AE20" s="77">
        <v>4.1881882144251597</v>
      </c>
      <c r="AF20" s="77">
        <v>5109.1289999999999</v>
      </c>
      <c r="AG20" s="77" t="s">
        <v>655</v>
      </c>
      <c r="AH20" s="77" t="s">
        <v>656</v>
      </c>
      <c r="AI20" s="77">
        <f>dataRF[[#This Row],[SID]]/(dataRF[[#This Row],[NGDP]]*4) *100</f>
        <v>6.7213108781066708</v>
      </c>
    </row>
    <row r="21" spans="1:35" x14ac:dyDescent="0.3">
      <c r="A21" s="77" t="s">
        <v>657</v>
      </c>
      <c r="B21" s="77">
        <v>20104.347141818402</v>
      </c>
      <c r="C21" s="77" t="s">
        <v>658</v>
      </c>
      <c r="D21" s="77" t="s">
        <v>659</v>
      </c>
      <c r="E21" s="77" t="s">
        <v>660</v>
      </c>
      <c r="F21" s="77" t="s">
        <v>661</v>
      </c>
      <c r="G21" s="77" t="s">
        <v>662</v>
      </c>
      <c r="H21" s="77" t="s">
        <v>663</v>
      </c>
      <c r="I21" s="77">
        <v>13019.9394848755</v>
      </c>
      <c r="J21" s="77">
        <v>13342.9216402732</v>
      </c>
      <c r="K21" s="77" t="s">
        <v>664</v>
      </c>
      <c r="L21" s="77" t="s">
        <v>665</v>
      </c>
      <c r="M21" s="77" t="s">
        <v>666</v>
      </c>
      <c r="N21" s="77" t="s">
        <v>667</v>
      </c>
      <c r="O21" s="77" t="s">
        <v>668</v>
      </c>
      <c r="P21" s="77" t="s">
        <v>669</v>
      </c>
      <c r="Q21" s="77" t="s">
        <v>670</v>
      </c>
      <c r="R21" s="77" t="s">
        <v>671</v>
      </c>
      <c r="S21" s="77" t="s">
        <v>506</v>
      </c>
      <c r="T21" s="77" t="s">
        <v>672</v>
      </c>
      <c r="U21" s="77" t="s">
        <v>673</v>
      </c>
      <c r="V21">
        <v>0</v>
      </c>
      <c r="W21">
        <v>0</v>
      </c>
      <c r="X21">
        <v>0</v>
      </c>
      <c r="Y21">
        <v>0</v>
      </c>
      <c r="Z21" s="77" t="s">
        <v>674</v>
      </c>
      <c r="AA21" s="77" t="s">
        <v>675</v>
      </c>
      <c r="AB21" s="77" t="s">
        <v>676</v>
      </c>
      <c r="AC21">
        <v>469605</v>
      </c>
      <c r="AD21" s="77">
        <v>1257.907899</v>
      </c>
      <c r="AE21" s="77">
        <v>4.01689082783306</v>
      </c>
      <c r="AF21" s="77">
        <v>5722.2389999999996</v>
      </c>
      <c r="AG21" s="77" t="s">
        <v>677</v>
      </c>
      <c r="AH21" s="77" t="s">
        <v>678</v>
      </c>
      <c r="AI21" s="77">
        <f>dataRF[[#This Row],[SID]]/(dataRF[[#This Row],[NGDP]]*4) *100</f>
        <v>7.115673739160318</v>
      </c>
    </row>
    <row r="22" spans="1:35" x14ac:dyDescent="0.3">
      <c r="A22" s="77" t="s">
        <v>679</v>
      </c>
      <c r="B22" s="77">
        <v>17311.393635386499</v>
      </c>
      <c r="C22" s="77" t="s">
        <v>680</v>
      </c>
      <c r="D22" s="77" t="s">
        <v>681</v>
      </c>
      <c r="E22" s="77" t="s">
        <v>682</v>
      </c>
      <c r="F22" s="77" t="s">
        <v>683</v>
      </c>
      <c r="G22" s="77" t="s">
        <v>684</v>
      </c>
      <c r="H22" s="77" t="s">
        <v>685</v>
      </c>
      <c r="I22" s="77">
        <v>13389.1747375715</v>
      </c>
      <c r="J22" s="77">
        <v>13715.0852079458</v>
      </c>
      <c r="K22" s="77" t="s">
        <v>686</v>
      </c>
      <c r="L22" s="77" t="s">
        <v>687</v>
      </c>
      <c r="M22" s="77" t="s">
        <v>688</v>
      </c>
      <c r="N22" s="77" t="s">
        <v>689</v>
      </c>
      <c r="O22" s="77" t="s">
        <v>690</v>
      </c>
      <c r="P22" s="77" t="s">
        <v>691</v>
      </c>
      <c r="Q22" s="77" t="s">
        <v>692</v>
      </c>
      <c r="R22" s="77" t="s">
        <v>693</v>
      </c>
      <c r="S22" s="77" t="s">
        <v>694</v>
      </c>
      <c r="T22" s="77" t="s">
        <v>695</v>
      </c>
      <c r="U22" s="77" t="s">
        <v>696</v>
      </c>
      <c r="V22">
        <v>1</v>
      </c>
      <c r="W22">
        <v>0</v>
      </c>
      <c r="X22">
        <v>0</v>
      </c>
      <c r="Y22">
        <v>0</v>
      </c>
      <c r="Z22" s="77" t="s">
        <v>697</v>
      </c>
      <c r="AA22" s="77" t="s">
        <v>698</v>
      </c>
      <c r="AB22" s="77" t="s">
        <v>699</v>
      </c>
      <c r="AC22">
        <v>442776</v>
      </c>
      <c r="AD22" s="77">
        <v>1370.5817480000001</v>
      </c>
      <c r="AE22" s="77">
        <v>4.2800978561380303</v>
      </c>
      <c r="AF22" s="77">
        <v>5707.2389999999996</v>
      </c>
      <c r="AG22" s="77" t="s">
        <v>700</v>
      </c>
      <c r="AH22" s="77" t="s">
        <v>701</v>
      </c>
      <c r="AI22" s="77">
        <f>dataRF[[#This Row],[SID]]/(dataRF[[#This Row],[NGDP]]*4) *100</f>
        <v>8.2420270721788391</v>
      </c>
    </row>
    <row r="23" spans="1:35" x14ac:dyDescent="0.3">
      <c r="A23" s="77" t="s">
        <v>702</v>
      </c>
      <c r="B23" s="77">
        <v>19044.1893878062</v>
      </c>
      <c r="C23" s="77" t="s">
        <v>703</v>
      </c>
      <c r="D23" s="77" t="s">
        <v>704</v>
      </c>
      <c r="E23" s="77" t="s">
        <v>705</v>
      </c>
      <c r="F23" s="77" t="s">
        <v>706</v>
      </c>
      <c r="G23" s="77" t="s">
        <v>707</v>
      </c>
      <c r="H23" s="77" t="s">
        <v>708</v>
      </c>
      <c r="I23" s="77">
        <v>13758.409990267401</v>
      </c>
      <c r="J23" s="77">
        <v>14087.2487756183</v>
      </c>
      <c r="K23" s="77" t="s">
        <v>709</v>
      </c>
      <c r="L23" s="77" t="s">
        <v>710</v>
      </c>
      <c r="M23" s="77" t="s">
        <v>711</v>
      </c>
      <c r="N23" s="77" t="s">
        <v>712</v>
      </c>
      <c r="O23" s="77" t="s">
        <v>713</v>
      </c>
      <c r="P23" s="77" t="s">
        <v>714</v>
      </c>
      <c r="Q23" s="77" t="s">
        <v>715</v>
      </c>
      <c r="R23" s="77" t="s">
        <v>716</v>
      </c>
      <c r="S23" s="77" t="s">
        <v>717</v>
      </c>
      <c r="T23" s="77" t="s">
        <v>718</v>
      </c>
      <c r="U23" s="77" t="s">
        <v>719</v>
      </c>
      <c r="V23">
        <v>0</v>
      </c>
      <c r="W23">
        <v>1</v>
      </c>
      <c r="X23">
        <v>0</v>
      </c>
      <c r="Y23">
        <v>0</v>
      </c>
      <c r="Z23" s="77" t="s">
        <v>720</v>
      </c>
      <c r="AA23" s="77" t="s">
        <v>721</v>
      </c>
      <c r="AB23" s="77" t="s">
        <v>722</v>
      </c>
      <c r="AC23">
        <v>431958</v>
      </c>
      <c r="AD23" s="77">
        <v>1513.8470420000001</v>
      </c>
      <c r="AE23" s="77">
        <v>4.4310852772620803</v>
      </c>
      <c r="AF23" s="77">
        <v>5757.2039999999997</v>
      </c>
      <c r="AG23" s="77" t="s">
        <v>723</v>
      </c>
      <c r="AH23" s="77" t="s">
        <v>724</v>
      </c>
      <c r="AI23" s="77">
        <f>dataRF[[#This Row],[SID]]/(dataRF[[#This Row],[NGDP]]*4) *100</f>
        <v>7.557691066239709</v>
      </c>
    </row>
    <row r="24" spans="1:35" x14ac:dyDescent="0.3">
      <c r="A24" s="77" t="s">
        <v>725</v>
      </c>
      <c r="B24" s="77">
        <v>20544.004177204501</v>
      </c>
      <c r="C24" s="77" t="s">
        <v>504</v>
      </c>
      <c r="D24" s="77" t="s">
        <v>726</v>
      </c>
      <c r="E24" s="77" t="s">
        <v>637</v>
      </c>
      <c r="F24" s="77" t="s">
        <v>727</v>
      </c>
      <c r="G24" s="77" t="s">
        <v>728</v>
      </c>
      <c r="H24" s="77" t="s">
        <v>729</v>
      </c>
      <c r="I24" s="77">
        <v>14127.645242963399</v>
      </c>
      <c r="J24" s="77">
        <v>14459.4123432908</v>
      </c>
      <c r="K24" s="77" t="s">
        <v>730</v>
      </c>
      <c r="L24" s="77" t="s">
        <v>731</v>
      </c>
      <c r="M24" s="77" t="s">
        <v>732</v>
      </c>
      <c r="N24" s="77" t="s">
        <v>733</v>
      </c>
      <c r="O24" s="77" t="s">
        <v>734</v>
      </c>
      <c r="P24" s="77" t="s">
        <v>735</v>
      </c>
      <c r="Q24" s="77" t="s">
        <v>736</v>
      </c>
      <c r="R24" s="77" t="s">
        <v>737</v>
      </c>
      <c r="S24" s="77" t="s">
        <v>738</v>
      </c>
      <c r="T24" s="77" t="s">
        <v>739</v>
      </c>
      <c r="U24" s="77" t="s">
        <v>740</v>
      </c>
      <c r="V24">
        <v>0</v>
      </c>
      <c r="W24">
        <v>0</v>
      </c>
      <c r="X24">
        <v>1</v>
      </c>
      <c r="Y24">
        <v>1</v>
      </c>
      <c r="Z24" s="77" t="s">
        <v>741</v>
      </c>
      <c r="AA24" s="77" t="s">
        <v>742</v>
      </c>
      <c r="AB24" s="77" t="s">
        <v>743</v>
      </c>
      <c r="AC24">
        <v>409224</v>
      </c>
      <c r="AD24" s="77">
        <v>1601.154622</v>
      </c>
      <c r="AE24" s="77">
        <v>4.5488034709401397</v>
      </c>
      <c r="AF24" s="77">
        <v>5739.1319999999996</v>
      </c>
      <c r="AG24" s="77" t="s">
        <v>744</v>
      </c>
      <c r="AH24" s="77" t="s">
        <v>745</v>
      </c>
      <c r="AI24" s="77">
        <f>dataRF[[#This Row],[SID]]/(dataRF[[#This Row],[NGDP]]*4) *100</f>
        <v>6.9839500986474015</v>
      </c>
    </row>
    <row r="25" spans="1:35" x14ac:dyDescent="0.3">
      <c r="A25" s="77" t="s">
        <v>746</v>
      </c>
      <c r="B25" s="77">
        <v>22130.452874336901</v>
      </c>
      <c r="C25" s="77" t="s">
        <v>747</v>
      </c>
      <c r="D25" s="77" t="s">
        <v>748</v>
      </c>
      <c r="E25" s="77" t="s">
        <v>660</v>
      </c>
      <c r="F25" s="77" t="s">
        <v>749</v>
      </c>
      <c r="G25" s="77" t="s">
        <v>750</v>
      </c>
      <c r="H25" s="77" t="s">
        <v>751</v>
      </c>
      <c r="I25" s="77">
        <v>14496.880495659299</v>
      </c>
      <c r="J25" s="77">
        <v>14831.5759109634</v>
      </c>
      <c r="K25" s="77" t="s">
        <v>752</v>
      </c>
      <c r="L25" s="77" t="s">
        <v>753</v>
      </c>
      <c r="M25" s="77" t="s">
        <v>754</v>
      </c>
      <c r="N25" s="77" t="s">
        <v>755</v>
      </c>
      <c r="O25" s="77" t="s">
        <v>756</v>
      </c>
      <c r="P25" s="77" t="s">
        <v>757</v>
      </c>
      <c r="Q25" s="77" t="s">
        <v>758</v>
      </c>
      <c r="R25" s="77" t="s">
        <v>759</v>
      </c>
      <c r="S25" s="77" t="s">
        <v>485</v>
      </c>
      <c r="T25" s="77" t="s">
        <v>760</v>
      </c>
      <c r="U25" s="77" t="s">
        <v>761</v>
      </c>
      <c r="V25">
        <v>0</v>
      </c>
      <c r="W25">
        <v>0</v>
      </c>
      <c r="X25">
        <v>0</v>
      </c>
      <c r="Y25">
        <v>1</v>
      </c>
      <c r="Z25" s="77" t="s">
        <v>762</v>
      </c>
      <c r="AA25" s="77" t="s">
        <v>763</v>
      </c>
      <c r="AB25" s="77" t="s">
        <v>764</v>
      </c>
      <c r="AC25">
        <v>339371</v>
      </c>
      <c r="AD25" s="77">
        <v>1725.9342180000001</v>
      </c>
      <c r="AE25" s="77">
        <v>4.7022217129556498</v>
      </c>
      <c r="AF25" s="77">
        <v>7241.1689999999999</v>
      </c>
      <c r="AG25" s="77" t="s">
        <v>765</v>
      </c>
      <c r="AH25" s="77" t="s">
        <v>766</v>
      </c>
      <c r="AI25" s="77">
        <f>dataRF[[#This Row],[SID]]/(dataRF[[#This Row],[NGDP]]*4) *100</f>
        <v>8.1800958176471212</v>
      </c>
    </row>
    <row r="26" spans="1:35" x14ac:dyDescent="0.3">
      <c r="A26" s="77" t="s">
        <v>767</v>
      </c>
      <c r="B26" s="77">
        <v>18467.912804445699</v>
      </c>
      <c r="C26" s="77" t="s">
        <v>768</v>
      </c>
      <c r="D26" s="77" t="s">
        <v>769</v>
      </c>
      <c r="E26" s="77" t="s">
        <v>660</v>
      </c>
      <c r="F26" s="77" t="s">
        <v>770</v>
      </c>
      <c r="G26" s="77" t="s">
        <v>771</v>
      </c>
      <c r="H26" s="77" t="s">
        <v>751</v>
      </c>
      <c r="I26" s="77">
        <v>14287.4711065871</v>
      </c>
      <c r="J26" s="77">
        <v>15028.7450756909</v>
      </c>
      <c r="K26" s="77" t="s">
        <v>772</v>
      </c>
      <c r="L26" s="77" t="s">
        <v>773</v>
      </c>
      <c r="M26" s="77" t="s">
        <v>774</v>
      </c>
      <c r="N26" s="77" t="s">
        <v>775</v>
      </c>
      <c r="O26" s="77" t="s">
        <v>776</v>
      </c>
      <c r="P26" s="77" t="s">
        <v>777</v>
      </c>
      <c r="Q26" s="77" t="s">
        <v>778</v>
      </c>
      <c r="R26" s="77" t="s">
        <v>779</v>
      </c>
      <c r="S26" s="77" t="s">
        <v>780</v>
      </c>
      <c r="T26" s="77" t="s">
        <v>781</v>
      </c>
      <c r="U26" s="77" t="s">
        <v>782</v>
      </c>
      <c r="V26">
        <v>1</v>
      </c>
      <c r="W26">
        <v>0</v>
      </c>
      <c r="X26">
        <v>0</v>
      </c>
      <c r="Y26">
        <v>1</v>
      </c>
      <c r="Z26" s="77" t="s">
        <v>783</v>
      </c>
      <c r="AA26" s="77" t="s">
        <v>784</v>
      </c>
      <c r="AB26" s="77" t="s">
        <v>785</v>
      </c>
      <c r="AC26">
        <v>309093</v>
      </c>
      <c r="AD26" s="77">
        <v>2022.885878</v>
      </c>
      <c r="AE26" s="77">
        <v>5.7531607918392602</v>
      </c>
      <c r="AF26" s="77">
        <v>6986.4769999999999</v>
      </c>
      <c r="AG26" s="77" t="s">
        <v>786</v>
      </c>
      <c r="AH26" s="77" t="s">
        <v>787</v>
      </c>
      <c r="AI26" s="77">
        <f>dataRF[[#This Row],[SID]]/(dataRF[[#This Row],[NGDP]]*4) *100</f>
        <v>9.4575887838258801</v>
      </c>
    </row>
    <row r="27" spans="1:35" x14ac:dyDescent="0.3">
      <c r="A27" s="77" t="s">
        <v>788</v>
      </c>
      <c r="B27" s="77">
        <v>19751.014987984399</v>
      </c>
      <c r="C27" s="77" t="s">
        <v>789</v>
      </c>
      <c r="D27" s="77" t="s">
        <v>790</v>
      </c>
      <c r="E27" s="77" t="s">
        <v>791</v>
      </c>
      <c r="F27" s="77" t="s">
        <v>792</v>
      </c>
      <c r="G27" s="77" t="s">
        <v>793</v>
      </c>
      <c r="H27" s="77" t="s">
        <v>751</v>
      </c>
      <c r="I27" s="77">
        <v>14078.0617175149</v>
      </c>
      <c r="J27" s="77">
        <v>15225.9142404184</v>
      </c>
      <c r="K27" s="77" t="s">
        <v>794</v>
      </c>
      <c r="L27" s="77" t="s">
        <v>795</v>
      </c>
      <c r="M27" s="77" t="s">
        <v>796</v>
      </c>
      <c r="N27" s="77" t="s">
        <v>797</v>
      </c>
      <c r="O27" s="77" t="s">
        <v>798</v>
      </c>
      <c r="P27" s="77" t="s">
        <v>799</v>
      </c>
      <c r="Q27" s="77" t="s">
        <v>800</v>
      </c>
      <c r="R27" s="77" t="s">
        <v>801</v>
      </c>
      <c r="S27" s="77" t="s">
        <v>802</v>
      </c>
      <c r="T27" s="77" t="s">
        <v>803</v>
      </c>
      <c r="U27" s="77" t="s">
        <v>804</v>
      </c>
      <c r="V27">
        <v>0</v>
      </c>
      <c r="W27">
        <v>1</v>
      </c>
      <c r="X27">
        <v>0</v>
      </c>
      <c r="Y27">
        <v>1</v>
      </c>
      <c r="Z27" s="77" t="s">
        <v>805</v>
      </c>
      <c r="AA27" s="77" t="s">
        <v>806</v>
      </c>
      <c r="AB27" s="77" t="s">
        <v>807</v>
      </c>
      <c r="AC27">
        <v>313342</v>
      </c>
      <c r="AD27" s="77">
        <v>2273.8682800000001</v>
      </c>
      <c r="AE27" s="77">
        <v>6.41142682587334</v>
      </c>
      <c r="AF27" s="77">
        <v>7041.2889999999998</v>
      </c>
      <c r="AG27" s="77" t="s">
        <v>808</v>
      </c>
      <c r="AH27" s="77" t="s">
        <v>809</v>
      </c>
      <c r="AI27" s="77">
        <f>dataRF[[#This Row],[SID]]/(dataRF[[#This Row],[NGDP]]*4) *100</f>
        <v>8.9125660178522388</v>
      </c>
    </row>
    <row r="28" spans="1:35" x14ac:dyDescent="0.3">
      <c r="A28" s="77" t="s">
        <v>810</v>
      </c>
      <c r="B28" s="77">
        <v>21788.589405104602</v>
      </c>
      <c r="C28" s="77" t="s">
        <v>504</v>
      </c>
      <c r="D28" s="77" t="s">
        <v>811</v>
      </c>
      <c r="E28" s="77" t="s">
        <v>812</v>
      </c>
      <c r="F28" s="77" t="s">
        <v>813</v>
      </c>
      <c r="G28" s="77" t="s">
        <v>814</v>
      </c>
      <c r="H28" s="77" t="s">
        <v>751</v>
      </c>
      <c r="I28" s="77">
        <v>13868.6523284428</v>
      </c>
      <c r="J28" s="77">
        <v>15423.083405145901</v>
      </c>
      <c r="K28" s="77" t="s">
        <v>815</v>
      </c>
      <c r="L28" s="77" t="s">
        <v>816</v>
      </c>
      <c r="M28" s="77" t="s">
        <v>817</v>
      </c>
      <c r="N28" s="77" t="s">
        <v>818</v>
      </c>
      <c r="O28" s="77" t="s">
        <v>819</v>
      </c>
      <c r="P28" s="77" t="s">
        <v>820</v>
      </c>
      <c r="Q28" s="77" t="s">
        <v>821</v>
      </c>
      <c r="R28" s="77" t="s">
        <v>822</v>
      </c>
      <c r="S28" s="77" t="s">
        <v>649</v>
      </c>
      <c r="T28" s="77" t="s">
        <v>823</v>
      </c>
      <c r="U28" s="77" t="s">
        <v>824</v>
      </c>
      <c r="V28">
        <v>0</v>
      </c>
      <c r="W28">
        <v>0</v>
      </c>
      <c r="X28">
        <v>1</v>
      </c>
      <c r="Y28">
        <v>1</v>
      </c>
      <c r="Z28" s="77" t="s">
        <v>825</v>
      </c>
      <c r="AA28" s="77" t="s">
        <v>826</v>
      </c>
      <c r="AB28" s="77" t="s">
        <v>827</v>
      </c>
      <c r="AC28">
        <v>322375</v>
      </c>
      <c r="AD28" s="77">
        <v>2425.7013219999999</v>
      </c>
      <c r="AE28" s="77">
        <v>6.6442465235469204</v>
      </c>
      <c r="AF28" s="77">
        <v>6979.1890000000003</v>
      </c>
      <c r="AG28" s="77" t="s">
        <v>828</v>
      </c>
      <c r="AH28" s="77" t="s">
        <v>829</v>
      </c>
      <c r="AI28" s="77">
        <f>dataRF[[#This Row],[SID]]/(dataRF[[#This Row],[NGDP]]*4) *100</f>
        <v>8.0078485924895677</v>
      </c>
    </row>
    <row r="29" spans="1:35" x14ac:dyDescent="0.3">
      <c r="A29" s="77" t="s">
        <v>830</v>
      </c>
      <c r="B29" s="77">
        <v>23079.842857342301</v>
      </c>
      <c r="C29" s="77" t="s">
        <v>504</v>
      </c>
      <c r="D29" s="77" t="s">
        <v>831</v>
      </c>
      <c r="E29" s="77" t="s">
        <v>832</v>
      </c>
      <c r="F29" s="77" t="s">
        <v>833</v>
      </c>
      <c r="G29" s="77" t="s">
        <v>834</v>
      </c>
      <c r="H29" s="77" t="s">
        <v>751</v>
      </c>
      <c r="I29" s="77">
        <v>13659.242939370601</v>
      </c>
      <c r="J29" s="77">
        <v>15620.252569873401</v>
      </c>
      <c r="K29" s="77" t="s">
        <v>835</v>
      </c>
      <c r="L29" s="77" t="s">
        <v>836</v>
      </c>
      <c r="M29" s="77" t="s">
        <v>837</v>
      </c>
      <c r="N29" s="77" t="s">
        <v>838</v>
      </c>
      <c r="O29" s="77" t="s">
        <v>839</v>
      </c>
      <c r="P29" s="77" t="s">
        <v>840</v>
      </c>
      <c r="Q29" s="77" t="s">
        <v>841</v>
      </c>
      <c r="R29" s="77" t="s">
        <v>842</v>
      </c>
      <c r="S29" s="77" t="s">
        <v>843</v>
      </c>
      <c r="T29" s="77" t="s">
        <v>844</v>
      </c>
      <c r="U29" s="77" t="s">
        <v>845</v>
      </c>
      <c r="V29">
        <v>0</v>
      </c>
      <c r="W29">
        <v>0</v>
      </c>
      <c r="X29">
        <v>0</v>
      </c>
      <c r="Y29">
        <v>1</v>
      </c>
      <c r="Z29" s="77" t="s">
        <v>846</v>
      </c>
      <c r="AA29" s="77" t="s">
        <v>847</v>
      </c>
      <c r="AB29" s="77" t="s">
        <v>848</v>
      </c>
      <c r="AC29">
        <v>319836</v>
      </c>
      <c r="AD29" s="77">
        <v>2537.1332269999998</v>
      </c>
      <c r="AE29" s="77">
        <v>6.8286582819136896</v>
      </c>
      <c r="AF29" s="77">
        <v>7307.6109999999999</v>
      </c>
      <c r="AG29" s="77" t="s">
        <v>849</v>
      </c>
      <c r="AH29" s="77" t="s">
        <v>850</v>
      </c>
      <c r="AI29" s="77">
        <f>dataRF[[#This Row],[SID]]/(dataRF[[#This Row],[NGDP]]*4) *100</f>
        <v>7.9155770742989029</v>
      </c>
    </row>
    <row r="30" spans="1:35" x14ac:dyDescent="0.3">
      <c r="A30" s="77" t="s">
        <v>851</v>
      </c>
      <c r="B30" s="77">
        <v>18885.121082843802</v>
      </c>
      <c r="C30" s="77" t="s">
        <v>852</v>
      </c>
      <c r="D30" s="77" t="s">
        <v>853</v>
      </c>
      <c r="E30" s="77" t="s">
        <v>854</v>
      </c>
      <c r="F30" s="77" t="s">
        <v>855</v>
      </c>
      <c r="G30" s="77" t="s">
        <v>856</v>
      </c>
      <c r="H30" s="77" t="s">
        <v>751</v>
      </c>
      <c r="I30" s="77">
        <v>13609.4423771565</v>
      </c>
      <c r="J30" s="77">
        <v>15819.3011372009</v>
      </c>
      <c r="K30" s="77" t="s">
        <v>857</v>
      </c>
      <c r="L30" s="77" t="s">
        <v>858</v>
      </c>
      <c r="M30" s="77" t="s">
        <v>859</v>
      </c>
      <c r="N30" s="77" t="s">
        <v>860</v>
      </c>
      <c r="O30" s="77" t="s">
        <v>861</v>
      </c>
      <c r="P30" s="77" t="s">
        <v>862</v>
      </c>
      <c r="Q30" s="77" t="s">
        <v>863</v>
      </c>
      <c r="R30" s="77" t="s">
        <v>864</v>
      </c>
      <c r="S30" s="77" t="s">
        <v>865</v>
      </c>
      <c r="T30" s="77" t="s">
        <v>866</v>
      </c>
      <c r="U30" s="77" t="s">
        <v>867</v>
      </c>
      <c r="V30">
        <v>1</v>
      </c>
      <c r="W30">
        <v>0</v>
      </c>
      <c r="X30">
        <v>0</v>
      </c>
      <c r="Y30">
        <v>0</v>
      </c>
      <c r="Z30" s="77" t="s">
        <v>868</v>
      </c>
      <c r="AA30" s="77" t="s">
        <v>869</v>
      </c>
      <c r="AB30" s="77" t="s">
        <v>870</v>
      </c>
      <c r="AC30">
        <v>328871</v>
      </c>
      <c r="AD30" s="77">
        <v>2652.5749000000001</v>
      </c>
      <c r="AE30" s="77">
        <v>7.0835685522299396</v>
      </c>
      <c r="AF30" s="77">
        <v>7265.9070000000002</v>
      </c>
      <c r="AG30" s="77" t="s">
        <v>871</v>
      </c>
      <c r="AH30" s="77" t="s">
        <v>872</v>
      </c>
      <c r="AI30" s="77">
        <f>dataRF[[#This Row],[SID]]/(dataRF[[#This Row],[NGDP]]*4) *100</f>
        <v>9.6185602519127045</v>
      </c>
    </row>
    <row r="31" spans="1:35" x14ac:dyDescent="0.3">
      <c r="A31" s="77" t="s">
        <v>873</v>
      </c>
      <c r="B31" s="77">
        <v>20452.234645232002</v>
      </c>
      <c r="C31" s="77" t="s">
        <v>680</v>
      </c>
      <c r="D31" s="77" t="s">
        <v>874</v>
      </c>
      <c r="E31" s="77" t="s">
        <v>875</v>
      </c>
      <c r="F31" s="77" t="s">
        <v>876</v>
      </c>
      <c r="G31" s="77" t="s">
        <v>877</v>
      </c>
      <c r="H31" s="77" t="s">
        <v>751</v>
      </c>
      <c r="I31" s="77">
        <v>13559.641814942301</v>
      </c>
      <c r="J31" s="77">
        <v>16018.3497045285</v>
      </c>
      <c r="K31" s="77" t="s">
        <v>878</v>
      </c>
      <c r="L31" s="77" t="s">
        <v>879</v>
      </c>
      <c r="M31" s="77" t="s">
        <v>880</v>
      </c>
      <c r="N31" s="77" t="s">
        <v>881</v>
      </c>
      <c r="O31" s="77" t="s">
        <v>882</v>
      </c>
      <c r="P31" s="77" t="s">
        <v>883</v>
      </c>
      <c r="Q31" s="77" t="s">
        <v>884</v>
      </c>
      <c r="R31" s="77" t="s">
        <v>885</v>
      </c>
      <c r="S31" s="77" t="s">
        <v>886</v>
      </c>
      <c r="T31" s="77" t="s">
        <v>887</v>
      </c>
      <c r="U31" s="77" t="s">
        <v>888</v>
      </c>
      <c r="V31">
        <v>0</v>
      </c>
      <c r="W31">
        <v>1</v>
      </c>
      <c r="X31">
        <v>0</v>
      </c>
      <c r="Y31">
        <v>0</v>
      </c>
      <c r="Z31" s="77" t="s">
        <v>889</v>
      </c>
      <c r="AA31" s="77" t="s">
        <v>890</v>
      </c>
      <c r="AB31" s="77" t="s">
        <v>891</v>
      </c>
      <c r="AC31">
        <v>329259</v>
      </c>
      <c r="AD31" s="77">
        <v>2741.8875130000001</v>
      </c>
      <c r="AE31" s="77">
        <v>7.2316803045583997</v>
      </c>
      <c r="AF31" s="77">
        <v>7363.1559999999999</v>
      </c>
      <c r="AG31" s="77" t="s">
        <v>892</v>
      </c>
      <c r="AH31" s="77" t="s">
        <v>893</v>
      </c>
      <c r="AI31" s="77">
        <f>dataRF[[#This Row],[SID]]/(dataRF[[#This Row],[NGDP]]*4) *100</f>
        <v>9.0004296935305312</v>
      </c>
    </row>
    <row r="32" spans="1:35" x14ac:dyDescent="0.3">
      <c r="A32" s="77" t="s">
        <v>894</v>
      </c>
      <c r="B32" s="77">
        <v>22235.115223401299</v>
      </c>
      <c r="C32" s="77" t="s">
        <v>895</v>
      </c>
      <c r="D32" s="77" t="s">
        <v>896</v>
      </c>
      <c r="E32" s="77" t="s">
        <v>875</v>
      </c>
      <c r="F32" s="77" t="s">
        <v>897</v>
      </c>
      <c r="G32" s="77" t="s">
        <v>898</v>
      </c>
      <c r="H32" s="77" t="s">
        <v>751</v>
      </c>
      <c r="I32" s="77">
        <v>13509.8412527282</v>
      </c>
      <c r="J32" s="77">
        <v>16217.398271856</v>
      </c>
      <c r="K32" s="77" t="s">
        <v>899</v>
      </c>
      <c r="L32" s="77" t="s">
        <v>900</v>
      </c>
      <c r="M32" s="77" t="s">
        <v>901</v>
      </c>
      <c r="N32" s="77" t="s">
        <v>902</v>
      </c>
      <c r="O32" s="77" t="s">
        <v>903</v>
      </c>
      <c r="P32" s="77" t="s">
        <v>904</v>
      </c>
      <c r="Q32" s="77" t="s">
        <v>905</v>
      </c>
      <c r="R32" s="77" t="s">
        <v>906</v>
      </c>
      <c r="S32" s="77" t="s">
        <v>706</v>
      </c>
      <c r="T32" s="77" t="s">
        <v>907</v>
      </c>
      <c r="U32" s="77" t="s">
        <v>908</v>
      </c>
      <c r="V32">
        <v>0</v>
      </c>
      <c r="W32">
        <v>0</v>
      </c>
      <c r="X32">
        <v>1</v>
      </c>
      <c r="Y32">
        <v>0</v>
      </c>
      <c r="Z32" s="77" t="s">
        <v>909</v>
      </c>
      <c r="AA32" s="77" t="s">
        <v>910</v>
      </c>
      <c r="AB32" s="77" t="s">
        <v>911</v>
      </c>
      <c r="AC32">
        <v>332232</v>
      </c>
      <c r="AD32" s="77">
        <v>2805.494115</v>
      </c>
      <c r="AE32" s="77">
        <v>7.3250370291737896</v>
      </c>
      <c r="AF32" s="77">
        <v>7383.5630000000001</v>
      </c>
      <c r="AG32" s="77" t="s">
        <v>912</v>
      </c>
      <c r="AH32" s="77" t="s">
        <v>913</v>
      </c>
      <c r="AI32" s="77">
        <f>dataRF[[#This Row],[SID]]/(dataRF[[#This Row],[NGDP]]*4) *100</f>
        <v>8.3016918574691996</v>
      </c>
    </row>
    <row r="33" spans="1:35" x14ac:dyDescent="0.3">
      <c r="A33" s="77" t="s">
        <v>914</v>
      </c>
      <c r="B33" s="77">
        <v>24043.612849930701</v>
      </c>
      <c r="C33" s="77" t="s">
        <v>418</v>
      </c>
      <c r="D33" s="77" t="s">
        <v>915</v>
      </c>
      <c r="E33" s="77" t="s">
        <v>916</v>
      </c>
      <c r="F33" s="77" t="s">
        <v>917</v>
      </c>
      <c r="G33" s="77" t="s">
        <v>918</v>
      </c>
      <c r="H33" s="77" t="s">
        <v>751</v>
      </c>
      <c r="I33" s="77">
        <v>13460.040690514101</v>
      </c>
      <c r="J33" s="77">
        <v>16416.446839183602</v>
      </c>
      <c r="K33" s="77" t="s">
        <v>919</v>
      </c>
      <c r="L33" s="77" t="s">
        <v>920</v>
      </c>
      <c r="M33" s="77" t="s">
        <v>921</v>
      </c>
      <c r="N33" s="77" t="s">
        <v>922</v>
      </c>
      <c r="O33" s="77" t="s">
        <v>923</v>
      </c>
      <c r="P33" s="77" t="s">
        <v>924</v>
      </c>
      <c r="Q33" s="77" t="s">
        <v>925</v>
      </c>
      <c r="R33" s="77" t="s">
        <v>926</v>
      </c>
      <c r="S33" s="77" t="s">
        <v>927</v>
      </c>
      <c r="T33" s="77" t="s">
        <v>928</v>
      </c>
      <c r="U33" s="77" t="s">
        <v>929</v>
      </c>
      <c r="V33">
        <v>0</v>
      </c>
      <c r="W33">
        <v>0</v>
      </c>
      <c r="X33">
        <v>0</v>
      </c>
      <c r="Y33">
        <v>0</v>
      </c>
      <c r="Z33" s="77" t="s">
        <v>930</v>
      </c>
      <c r="AA33" s="77" t="s">
        <v>931</v>
      </c>
      <c r="AB33" s="77" t="s">
        <v>932</v>
      </c>
      <c r="AC33">
        <v>317548</v>
      </c>
      <c r="AD33" s="77">
        <v>2600.0428149999998</v>
      </c>
      <c r="AE33" s="77">
        <v>6.5455824882007301</v>
      </c>
      <c r="AF33" s="77">
        <v>8003.4549999999999</v>
      </c>
      <c r="AG33" s="77" t="s">
        <v>933</v>
      </c>
      <c r="AH33" s="77" t="s">
        <v>934</v>
      </c>
      <c r="AI33" s="77">
        <f>dataRF[[#This Row],[SID]]/(dataRF[[#This Row],[NGDP]]*4) *100</f>
        <v>8.3218098814370443</v>
      </c>
    </row>
    <row r="34" spans="1:35" x14ac:dyDescent="0.3">
      <c r="A34" s="77" t="s">
        <v>935</v>
      </c>
      <c r="B34" s="77">
        <v>20586.119060373301</v>
      </c>
      <c r="C34" s="77" t="s">
        <v>789</v>
      </c>
      <c r="D34" s="77" t="s">
        <v>936</v>
      </c>
      <c r="E34" s="77" t="s">
        <v>812</v>
      </c>
      <c r="F34" s="77" t="s">
        <v>937</v>
      </c>
      <c r="G34" s="77" t="s">
        <v>938</v>
      </c>
      <c r="H34" s="77" t="s">
        <v>939</v>
      </c>
      <c r="I34" s="77">
        <v>13867.2592287015</v>
      </c>
      <c r="J34" s="77">
        <v>16417.4109000727</v>
      </c>
      <c r="K34" s="77" t="s">
        <v>940</v>
      </c>
      <c r="L34" s="77" t="s">
        <v>941</v>
      </c>
      <c r="M34" s="77" t="s">
        <v>942</v>
      </c>
      <c r="N34" s="77" t="s">
        <v>943</v>
      </c>
      <c r="O34" s="77" t="s">
        <v>944</v>
      </c>
      <c r="P34" s="77" t="s">
        <v>945</v>
      </c>
      <c r="Q34" s="77" t="s">
        <v>946</v>
      </c>
      <c r="R34" s="77" t="s">
        <v>947</v>
      </c>
      <c r="S34" s="77" t="s">
        <v>694</v>
      </c>
      <c r="T34" s="77" t="s">
        <v>948</v>
      </c>
      <c r="U34" s="77" t="s">
        <v>949</v>
      </c>
      <c r="V34">
        <v>1</v>
      </c>
      <c r="W34">
        <v>0</v>
      </c>
      <c r="X34">
        <v>0</v>
      </c>
      <c r="Y34">
        <v>0</v>
      </c>
      <c r="Z34" s="77" t="s">
        <v>950</v>
      </c>
      <c r="AA34" s="77" t="s">
        <v>951</v>
      </c>
      <c r="AB34" s="77" t="s">
        <v>952</v>
      </c>
      <c r="AC34">
        <v>330337</v>
      </c>
      <c r="AD34" s="77">
        <v>2726.7699940000002</v>
      </c>
      <c r="AE34" s="77">
        <v>6.82847585208967</v>
      </c>
      <c r="AF34" s="77">
        <v>8308.1389999999992</v>
      </c>
      <c r="AG34" s="77" t="s">
        <v>953</v>
      </c>
      <c r="AH34" s="77" t="s">
        <v>954</v>
      </c>
      <c r="AI34" s="77">
        <f>dataRF[[#This Row],[SID]]/(dataRF[[#This Row],[NGDP]]*4) *100</f>
        <v>10.089491583666842</v>
      </c>
    </row>
    <row r="35" spans="1:35" x14ac:dyDescent="0.3">
      <c r="A35" s="77" t="s">
        <v>955</v>
      </c>
      <c r="B35" s="77">
        <v>21917.573773440701</v>
      </c>
      <c r="C35" s="77" t="s">
        <v>956</v>
      </c>
      <c r="D35" s="77" t="s">
        <v>957</v>
      </c>
      <c r="E35" s="77" t="s">
        <v>791</v>
      </c>
      <c r="F35" s="77" t="s">
        <v>958</v>
      </c>
      <c r="G35" s="77" t="s">
        <v>959</v>
      </c>
      <c r="H35" s="77" t="s">
        <v>960</v>
      </c>
      <c r="I35" s="77">
        <v>14274.4777668889</v>
      </c>
      <c r="J35" s="77">
        <v>16418.374960961799</v>
      </c>
      <c r="K35" s="77" t="s">
        <v>961</v>
      </c>
      <c r="L35" s="77" t="s">
        <v>962</v>
      </c>
      <c r="M35" s="77" t="s">
        <v>963</v>
      </c>
      <c r="N35" s="77" t="s">
        <v>964</v>
      </c>
      <c r="O35" s="77" t="s">
        <v>965</v>
      </c>
      <c r="P35" s="77" t="s">
        <v>966</v>
      </c>
      <c r="Q35" s="77" t="s">
        <v>967</v>
      </c>
      <c r="R35" s="77" t="s">
        <v>968</v>
      </c>
      <c r="S35" s="77" t="s">
        <v>485</v>
      </c>
      <c r="T35" s="77" t="s">
        <v>969</v>
      </c>
      <c r="U35" s="77" t="s">
        <v>970</v>
      </c>
      <c r="V35">
        <v>0</v>
      </c>
      <c r="W35">
        <v>1</v>
      </c>
      <c r="X35">
        <v>0</v>
      </c>
      <c r="Y35">
        <v>0</v>
      </c>
      <c r="Z35" s="77" t="s">
        <v>971</v>
      </c>
      <c r="AA35" s="77" t="s">
        <v>972</v>
      </c>
      <c r="AB35" s="77" t="s">
        <v>973</v>
      </c>
      <c r="AC35">
        <v>343469</v>
      </c>
      <c r="AD35" s="77">
        <v>2707.907373</v>
      </c>
      <c r="AE35" s="77">
        <v>6.5908764108440403</v>
      </c>
      <c r="AF35" s="77">
        <v>8469.1</v>
      </c>
      <c r="AG35" s="77" t="s">
        <v>974</v>
      </c>
      <c r="AH35" s="77" t="s">
        <v>975</v>
      </c>
      <c r="AI35" s="77">
        <f>dataRF[[#This Row],[SID]]/(dataRF[[#This Row],[NGDP]]*4) *100</f>
        <v>9.6601705183521442</v>
      </c>
    </row>
    <row r="36" spans="1:35" x14ac:dyDescent="0.3">
      <c r="A36" s="77" t="s">
        <v>976</v>
      </c>
      <c r="B36" s="77">
        <v>23718.216150578599</v>
      </c>
      <c r="C36" s="77" t="s">
        <v>418</v>
      </c>
      <c r="D36" s="77" t="s">
        <v>977</v>
      </c>
      <c r="E36" s="77" t="s">
        <v>978</v>
      </c>
      <c r="F36" s="77" t="s">
        <v>979</v>
      </c>
      <c r="G36" s="77" t="s">
        <v>980</v>
      </c>
      <c r="H36" s="77" t="s">
        <v>981</v>
      </c>
      <c r="I36" s="77">
        <v>14681.696305076201</v>
      </c>
      <c r="J36" s="77">
        <v>16419.339021850999</v>
      </c>
      <c r="K36" s="77" t="s">
        <v>982</v>
      </c>
      <c r="L36" s="77" t="s">
        <v>983</v>
      </c>
      <c r="M36" s="77" t="s">
        <v>984</v>
      </c>
      <c r="N36" s="77" t="s">
        <v>985</v>
      </c>
      <c r="O36" s="77" t="s">
        <v>986</v>
      </c>
      <c r="P36" s="77" t="s">
        <v>987</v>
      </c>
      <c r="Q36" s="77" t="s">
        <v>988</v>
      </c>
      <c r="R36" s="77" t="s">
        <v>989</v>
      </c>
      <c r="S36" s="77" t="s">
        <v>398</v>
      </c>
      <c r="T36" s="77" t="s">
        <v>990</v>
      </c>
      <c r="U36" s="77" t="s">
        <v>991</v>
      </c>
      <c r="V36">
        <v>0</v>
      </c>
      <c r="W36">
        <v>0</v>
      </c>
      <c r="X36">
        <v>1</v>
      </c>
      <c r="Y36">
        <v>0</v>
      </c>
      <c r="Z36" s="77" t="s">
        <v>992</v>
      </c>
      <c r="AA36" s="77" t="s">
        <v>993</v>
      </c>
      <c r="AB36" s="77" t="s">
        <v>994</v>
      </c>
      <c r="AC36">
        <v>351163</v>
      </c>
      <c r="AD36" s="77">
        <v>2732.7264829999999</v>
      </c>
      <c r="AE36" s="77">
        <v>6.41990877898193</v>
      </c>
      <c r="AF36" s="77">
        <v>8881.9959999999992</v>
      </c>
      <c r="AG36" s="77" t="s">
        <v>995</v>
      </c>
      <c r="AH36" s="77" t="s">
        <v>996</v>
      </c>
      <c r="AI36" s="77">
        <f>dataRF[[#This Row],[SID]]/(dataRF[[#This Row],[NGDP]]*4) *100</f>
        <v>9.361998330324818</v>
      </c>
    </row>
    <row r="37" spans="1:35" x14ac:dyDescent="0.3">
      <c r="A37" s="77" t="s">
        <v>997</v>
      </c>
      <c r="B37" s="77">
        <v>25621.2452341061</v>
      </c>
      <c r="C37" s="77" t="s">
        <v>504</v>
      </c>
      <c r="D37" s="77" t="s">
        <v>998</v>
      </c>
      <c r="E37" s="77" t="s">
        <v>791</v>
      </c>
      <c r="F37" s="77" t="s">
        <v>999</v>
      </c>
      <c r="G37" s="77" t="s">
        <v>1000</v>
      </c>
      <c r="H37" s="77" t="s">
        <v>1001</v>
      </c>
      <c r="I37" s="77">
        <v>15088.914843263599</v>
      </c>
      <c r="J37" s="77">
        <v>16420.303082740102</v>
      </c>
      <c r="K37" s="77" t="s">
        <v>1002</v>
      </c>
      <c r="L37" s="77" t="s">
        <v>1003</v>
      </c>
      <c r="M37" s="77" t="s">
        <v>1004</v>
      </c>
      <c r="N37" s="77" t="s">
        <v>1005</v>
      </c>
      <c r="O37" s="77" t="s">
        <v>1006</v>
      </c>
      <c r="P37" s="77" t="s">
        <v>1007</v>
      </c>
      <c r="Q37" s="77" t="s">
        <v>1008</v>
      </c>
      <c r="R37" s="77" t="s">
        <v>1009</v>
      </c>
      <c r="S37" s="77" t="s">
        <v>1010</v>
      </c>
      <c r="T37" s="77" t="s">
        <v>1011</v>
      </c>
      <c r="U37" s="77" t="s">
        <v>1012</v>
      </c>
      <c r="V37">
        <v>0</v>
      </c>
      <c r="W37">
        <v>0</v>
      </c>
      <c r="X37">
        <v>0</v>
      </c>
      <c r="Y37">
        <v>0</v>
      </c>
      <c r="Z37" s="77" t="s">
        <v>1013</v>
      </c>
      <c r="AA37" s="77" t="s">
        <v>1014</v>
      </c>
      <c r="AB37" s="77" t="s">
        <v>1015</v>
      </c>
      <c r="AC37">
        <v>356095</v>
      </c>
      <c r="AD37" s="77">
        <v>2694.292434</v>
      </c>
      <c r="AE37" s="77">
        <v>6.02349322530387</v>
      </c>
      <c r="AF37" s="77">
        <v>8689.6389999999992</v>
      </c>
      <c r="AG37" s="77" t="s">
        <v>1016</v>
      </c>
      <c r="AH37" s="77" t="s">
        <v>1017</v>
      </c>
      <c r="AI37" s="77">
        <f>dataRF[[#This Row],[SID]]/(dataRF[[#This Row],[NGDP]]*4) *100</f>
        <v>8.478938982669602</v>
      </c>
    </row>
    <row r="38" spans="1:35" x14ac:dyDescent="0.3">
      <c r="A38" s="77" t="s">
        <v>1018</v>
      </c>
      <c r="B38" s="77">
        <v>22474.464292826298</v>
      </c>
      <c r="C38" s="77" t="s">
        <v>703</v>
      </c>
      <c r="D38" s="77" t="s">
        <v>1019</v>
      </c>
      <c r="E38" s="77" t="s">
        <v>1020</v>
      </c>
      <c r="F38" s="77" t="s">
        <v>1021</v>
      </c>
      <c r="G38" s="77" t="s">
        <v>1022</v>
      </c>
      <c r="H38" s="77" t="s">
        <v>1001</v>
      </c>
      <c r="I38" s="77">
        <v>16180.2783904386</v>
      </c>
      <c r="J38" s="77">
        <v>16493.477989654901</v>
      </c>
      <c r="K38" s="77" t="s">
        <v>1023</v>
      </c>
      <c r="L38" s="77" t="s">
        <v>1024</v>
      </c>
      <c r="M38" s="77" t="s">
        <v>1025</v>
      </c>
      <c r="N38" s="77" t="s">
        <v>1026</v>
      </c>
      <c r="O38" s="77" t="s">
        <v>1027</v>
      </c>
      <c r="P38" s="77" t="s">
        <v>1028</v>
      </c>
      <c r="Q38" s="77" t="s">
        <v>1029</v>
      </c>
      <c r="R38" s="77" t="s">
        <v>1030</v>
      </c>
      <c r="S38" s="77" t="s">
        <v>1010</v>
      </c>
      <c r="T38" s="77" t="s">
        <v>1031</v>
      </c>
      <c r="U38" s="77" t="s">
        <v>1032</v>
      </c>
      <c r="V38">
        <v>1</v>
      </c>
      <c r="W38">
        <v>0</v>
      </c>
      <c r="X38">
        <v>0</v>
      </c>
      <c r="Y38">
        <v>0</v>
      </c>
      <c r="Z38" s="77" t="s">
        <v>1033</v>
      </c>
      <c r="AA38" s="77" t="s">
        <v>1034</v>
      </c>
      <c r="AB38" s="77" t="s">
        <v>1035</v>
      </c>
      <c r="AC38">
        <v>377513</v>
      </c>
      <c r="AD38" s="77">
        <v>2836.5231600000002</v>
      </c>
      <c r="AE38" s="77">
        <v>6.4822049410604903</v>
      </c>
      <c r="AF38" s="77">
        <v>8675.7510000000002</v>
      </c>
      <c r="AG38" s="77" t="s">
        <v>1036</v>
      </c>
      <c r="AH38" s="77" t="s">
        <v>1037</v>
      </c>
      <c r="AI38" s="77">
        <f>dataRF[[#This Row],[SID]]/(dataRF[[#This Row],[NGDP]]*4) *100</f>
        <v>9.650676081708923</v>
      </c>
    </row>
    <row r="39" spans="1:35" x14ac:dyDescent="0.3">
      <c r="A39" s="77" t="s">
        <v>1038</v>
      </c>
      <c r="B39" s="77">
        <v>24969.759104845001</v>
      </c>
      <c r="C39" s="77" t="s">
        <v>504</v>
      </c>
      <c r="D39" s="77" t="s">
        <v>1039</v>
      </c>
      <c r="E39" s="77" t="s">
        <v>854</v>
      </c>
      <c r="F39" s="77" t="s">
        <v>1040</v>
      </c>
      <c r="G39" s="77" t="s">
        <v>1041</v>
      </c>
      <c r="H39" s="77" t="s">
        <v>1001</v>
      </c>
      <c r="I39" s="77">
        <v>17271.641937613698</v>
      </c>
      <c r="J39" s="77">
        <v>16566.652896569802</v>
      </c>
      <c r="K39" s="77" t="s">
        <v>1042</v>
      </c>
      <c r="L39" s="77" t="s">
        <v>1043</v>
      </c>
      <c r="M39" s="77" t="s">
        <v>1044</v>
      </c>
      <c r="N39" s="77" t="s">
        <v>1045</v>
      </c>
      <c r="O39" s="77" t="s">
        <v>1046</v>
      </c>
      <c r="P39" s="77" t="s">
        <v>1047</v>
      </c>
      <c r="Q39" s="77" t="s">
        <v>1048</v>
      </c>
      <c r="R39" s="77" t="s">
        <v>1049</v>
      </c>
      <c r="S39" s="77" t="s">
        <v>1050</v>
      </c>
      <c r="T39" s="77" t="s">
        <v>1051</v>
      </c>
      <c r="U39" s="77" t="s">
        <v>1052</v>
      </c>
      <c r="V39">
        <v>0</v>
      </c>
      <c r="W39">
        <v>1</v>
      </c>
      <c r="X39">
        <v>0</v>
      </c>
      <c r="Y39">
        <v>0</v>
      </c>
      <c r="Z39" s="77" t="s">
        <v>1053</v>
      </c>
      <c r="AA39" s="77" t="s">
        <v>1054</v>
      </c>
      <c r="AB39" s="77" t="s">
        <v>1055</v>
      </c>
      <c r="AC39">
        <v>378582</v>
      </c>
      <c r="AD39" s="77">
        <v>2781.1739280000002</v>
      </c>
      <c r="AE39" s="77">
        <v>6.1595017328480903</v>
      </c>
      <c r="AF39" s="77">
        <v>8898.6440000000002</v>
      </c>
      <c r="AG39" s="77" t="s">
        <v>1056</v>
      </c>
      <c r="AH39" s="77" t="s">
        <v>1057</v>
      </c>
      <c r="AI39" s="77">
        <f>dataRF[[#This Row],[SID]]/(dataRF[[#This Row],[NGDP]]*4) *100</f>
        <v>8.9094211548414108</v>
      </c>
    </row>
    <row r="40" spans="1:35" x14ac:dyDescent="0.3">
      <c r="A40" s="77" t="s">
        <v>1058</v>
      </c>
      <c r="B40" s="77">
        <v>27196.843549961301</v>
      </c>
      <c r="C40" s="77" t="s">
        <v>1059</v>
      </c>
      <c r="D40" s="77" t="s">
        <v>1060</v>
      </c>
      <c r="E40" s="77" t="s">
        <v>1061</v>
      </c>
      <c r="F40" s="77" t="s">
        <v>1062</v>
      </c>
      <c r="G40" s="77" t="s">
        <v>1063</v>
      </c>
      <c r="H40" s="77" t="s">
        <v>1001</v>
      </c>
      <c r="I40" s="77">
        <v>18363.0054847887</v>
      </c>
      <c r="J40" s="77">
        <v>16639.827803484699</v>
      </c>
      <c r="K40" s="77" t="s">
        <v>1064</v>
      </c>
      <c r="L40" s="77" t="s">
        <v>1065</v>
      </c>
      <c r="M40" s="77" t="s">
        <v>1066</v>
      </c>
      <c r="N40" s="77" t="s">
        <v>1067</v>
      </c>
      <c r="O40" s="77" t="s">
        <v>1068</v>
      </c>
      <c r="P40" s="77" t="s">
        <v>1069</v>
      </c>
      <c r="Q40" s="77" t="s">
        <v>1070</v>
      </c>
      <c r="R40" s="77" t="s">
        <v>1071</v>
      </c>
      <c r="S40" s="77" t="s">
        <v>1072</v>
      </c>
      <c r="T40" s="77" t="s">
        <v>1073</v>
      </c>
      <c r="U40" s="77" t="s">
        <v>1074</v>
      </c>
      <c r="V40">
        <v>0</v>
      </c>
      <c r="W40">
        <v>0</v>
      </c>
      <c r="X40">
        <v>1</v>
      </c>
      <c r="Y40">
        <v>0</v>
      </c>
      <c r="Z40" s="77" t="s">
        <v>1075</v>
      </c>
      <c r="AA40" s="77" t="s">
        <v>1076</v>
      </c>
      <c r="AB40" s="77" t="s">
        <v>1077</v>
      </c>
      <c r="AC40">
        <v>381672</v>
      </c>
      <c r="AD40" s="77">
        <v>2849.1420910000002</v>
      </c>
      <c r="AE40" s="77">
        <v>6.0620364898945303</v>
      </c>
      <c r="AF40" s="77">
        <v>9043.2790000000005</v>
      </c>
      <c r="AG40" s="77" t="s">
        <v>1078</v>
      </c>
      <c r="AH40" s="77" t="s">
        <v>1079</v>
      </c>
      <c r="AI40" s="77">
        <f>dataRF[[#This Row],[SID]]/(dataRF[[#This Row],[NGDP]]*4) *100</f>
        <v>8.3128019832405045</v>
      </c>
    </row>
    <row r="41" spans="1:35" x14ac:dyDescent="0.3">
      <c r="A41" s="77" t="s">
        <v>1080</v>
      </c>
      <c r="B41" s="77">
        <v>29220.584141502401</v>
      </c>
      <c r="C41" s="77" t="s">
        <v>462</v>
      </c>
      <c r="D41" s="77" t="s">
        <v>1081</v>
      </c>
      <c r="E41" s="77" t="s">
        <v>1061</v>
      </c>
      <c r="F41" s="77" t="s">
        <v>1082</v>
      </c>
      <c r="G41" s="77" t="s">
        <v>1083</v>
      </c>
      <c r="H41" s="77" t="s">
        <v>1001</v>
      </c>
      <c r="I41" s="77">
        <v>19454.369031963699</v>
      </c>
      <c r="J41" s="77">
        <v>16713.002710399502</v>
      </c>
      <c r="K41" s="77" t="s">
        <v>1084</v>
      </c>
      <c r="L41" s="77" t="s">
        <v>1085</v>
      </c>
      <c r="M41" s="77" t="s">
        <v>1086</v>
      </c>
      <c r="N41" s="77" t="s">
        <v>1087</v>
      </c>
      <c r="O41" s="77" t="s">
        <v>1088</v>
      </c>
      <c r="P41" s="77" t="s">
        <v>1089</v>
      </c>
      <c r="Q41" s="77" t="s">
        <v>1090</v>
      </c>
      <c r="R41" s="77" t="s">
        <v>1091</v>
      </c>
      <c r="S41" s="77" t="s">
        <v>1050</v>
      </c>
      <c r="T41" s="77" t="s">
        <v>1092</v>
      </c>
      <c r="U41" s="77" t="s">
        <v>1093</v>
      </c>
      <c r="V41">
        <v>0</v>
      </c>
      <c r="W41">
        <v>0</v>
      </c>
      <c r="X41">
        <v>0</v>
      </c>
      <c r="Y41">
        <v>0</v>
      </c>
      <c r="Z41" s="77" t="s">
        <v>1094</v>
      </c>
      <c r="AA41" s="77" t="s">
        <v>1095</v>
      </c>
      <c r="AB41" s="77" t="s">
        <v>1096</v>
      </c>
      <c r="AC41">
        <v>381592</v>
      </c>
      <c r="AD41" s="77">
        <v>2723.1614829999999</v>
      </c>
      <c r="AE41" s="77">
        <v>5.3870669553991197</v>
      </c>
      <c r="AF41" s="77">
        <v>9176.3960000000006</v>
      </c>
      <c r="AG41" s="77" t="s">
        <v>1097</v>
      </c>
      <c r="AH41" s="77" t="s">
        <v>1098</v>
      </c>
      <c r="AI41" s="77">
        <f>dataRF[[#This Row],[SID]]/(dataRF[[#This Row],[NGDP]]*4) *100</f>
        <v>7.8509689912107525</v>
      </c>
    </row>
    <row r="42" spans="1:35" x14ac:dyDescent="0.3">
      <c r="A42" s="77" t="s">
        <v>1099</v>
      </c>
      <c r="B42" s="77">
        <v>24552.081752661499</v>
      </c>
      <c r="C42" s="77" t="s">
        <v>1100</v>
      </c>
      <c r="D42" s="77" t="s">
        <v>1101</v>
      </c>
      <c r="E42" s="77" t="s">
        <v>1102</v>
      </c>
      <c r="F42" s="77" t="s">
        <v>1103</v>
      </c>
      <c r="G42" s="77" t="s">
        <v>1104</v>
      </c>
      <c r="H42" s="77" t="s">
        <v>1105</v>
      </c>
      <c r="I42" s="77">
        <v>19637.975976106802</v>
      </c>
      <c r="J42" s="77">
        <v>17088.3814035256</v>
      </c>
      <c r="K42" s="77" t="s">
        <v>1106</v>
      </c>
      <c r="L42" s="77" t="s">
        <v>1107</v>
      </c>
      <c r="M42" s="77" t="s">
        <v>1108</v>
      </c>
      <c r="N42" s="77" t="s">
        <v>1109</v>
      </c>
      <c r="O42" s="77" t="s">
        <v>1110</v>
      </c>
      <c r="P42" s="77" t="s">
        <v>1111</v>
      </c>
      <c r="Q42" s="77" t="s">
        <v>1112</v>
      </c>
      <c r="R42" s="77" t="s">
        <v>1113</v>
      </c>
      <c r="S42" s="77" t="s">
        <v>1114</v>
      </c>
      <c r="T42" s="77" t="s">
        <v>1115</v>
      </c>
      <c r="U42" s="77" t="s">
        <v>1116</v>
      </c>
      <c r="V42">
        <v>1</v>
      </c>
      <c r="W42">
        <v>0</v>
      </c>
      <c r="X42">
        <v>0</v>
      </c>
      <c r="Y42">
        <v>0</v>
      </c>
      <c r="Z42" s="77" t="s">
        <v>1117</v>
      </c>
      <c r="AA42" s="77" t="s">
        <v>1118</v>
      </c>
      <c r="AB42" s="77" t="s">
        <v>1119</v>
      </c>
      <c r="AC42">
        <v>397792</v>
      </c>
      <c r="AD42" s="77">
        <v>3217.5735220000001</v>
      </c>
      <c r="AE42" s="77">
        <v>6.2730308828540302</v>
      </c>
      <c r="AF42" s="77">
        <v>9497.3410000000003</v>
      </c>
      <c r="AG42" s="77" t="s">
        <v>1120</v>
      </c>
      <c r="AH42" s="77" t="s">
        <v>1121</v>
      </c>
      <c r="AI42" s="77">
        <f>dataRF[[#This Row],[SID]]/(dataRF[[#This Row],[NGDP]]*4) *100</f>
        <v>9.6706066472046377</v>
      </c>
    </row>
    <row r="43" spans="1:35" x14ac:dyDescent="0.3">
      <c r="A43" s="77" t="s">
        <v>1122</v>
      </c>
      <c r="B43" s="77">
        <v>26567.530502154899</v>
      </c>
      <c r="C43" s="77" t="s">
        <v>658</v>
      </c>
      <c r="D43" s="77" t="s">
        <v>1123</v>
      </c>
      <c r="E43" s="77" t="s">
        <v>1124</v>
      </c>
      <c r="F43" s="77" t="s">
        <v>1125</v>
      </c>
      <c r="G43" s="77" t="s">
        <v>1126</v>
      </c>
      <c r="H43" s="77" t="s">
        <v>1127</v>
      </c>
      <c r="I43" s="77">
        <v>19821.582920249799</v>
      </c>
      <c r="J43" s="77">
        <v>17463.760096651698</v>
      </c>
      <c r="K43" s="77" t="s">
        <v>1128</v>
      </c>
      <c r="L43" s="77" t="s">
        <v>1129</v>
      </c>
      <c r="M43" s="77" t="s">
        <v>1130</v>
      </c>
      <c r="N43" s="77" t="s">
        <v>1131</v>
      </c>
      <c r="O43" s="77" t="s">
        <v>1132</v>
      </c>
      <c r="P43" s="77" t="s">
        <v>1133</v>
      </c>
      <c r="Q43" s="77" t="s">
        <v>1134</v>
      </c>
      <c r="R43" s="77" t="s">
        <v>1135</v>
      </c>
      <c r="S43" s="77" t="s">
        <v>1136</v>
      </c>
      <c r="T43" s="77" t="s">
        <v>1137</v>
      </c>
      <c r="U43" s="77" t="s">
        <v>1138</v>
      </c>
      <c r="V43">
        <v>0</v>
      </c>
      <c r="W43">
        <v>1</v>
      </c>
      <c r="X43">
        <v>0</v>
      </c>
      <c r="Y43">
        <v>0</v>
      </c>
      <c r="Z43" s="77" t="s">
        <v>1139</v>
      </c>
      <c r="AA43" s="77" t="s">
        <v>1140</v>
      </c>
      <c r="AB43" s="77" t="s">
        <v>1141</v>
      </c>
      <c r="AC43">
        <v>418086</v>
      </c>
      <c r="AD43" s="77">
        <v>3303.243375</v>
      </c>
      <c r="AE43" s="77">
        <v>6.3605502515666297</v>
      </c>
      <c r="AF43" s="77">
        <v>10135.102999999999</v>
      </c>
      <c r="AG43" s="77" t="s">
        <v>1142</v>
      </c>
      <c r="AH43" s="77" t="s">
        <v>1143</v>
      </c>
      <c r="AI43" s="77">
        <f>dataRF[[#This Row],[SID]]/(dataRF[[#This Row],[NGDP]]*4) *100</f>
        <v>9.5371142974484755</v>
      </c>
    </row>
    <row r="44" spans="1:35" x14ac:dyDescent="0.3">
      <c r="A44" s="77" t="s">
        <v>1144</v>
      </c>
      <c r="B44" s="77">
        <v>28245.508241605501</v>
      </c>
      <c r="C44" s="77" t="s">
        <v>483</v>
      </c>
      <c r="D44" s="77" t="s">
        <v>1145</v>
      </c>
      <c r="E44" s="77" t="s">
        <v>812</v>
      </c>
      <c r="F44" s="77" t="s">
        <v>1146</v>
      </c>
      <c r="G44" s="77" t="s">
        <v>1147</v>
      </c>
      <c r="H44" s="77" t="s">
        <v>1148</v>
      </c>
      <c r="I44" s="77">
        <v>20005.189864392902</v>
      </c>
      <c r="J44" s="77">
        <v>17839.138789777899</v>
      </c>
      <c r="K44" s="77" t="s">
        <v>1149</v>
      </c>
      <c r="L44" s="77" t="s">
        <v>1150</v>
      </c>
      <c r="M44" s="77" t="s">
        <v>1151</v>
      </c>
      <c r="N44" s="77" t="s">
        <v>1152</v>
      </c>
      <c r="O44" s="77" t="s">
        <v>1153</v>
      </c>
      <c r="P44" s="77" t="s">
        <v>1154</v>
      </c>
      <c r="Q44" s="77" t="s">
        <v>1155</v>
      </c>
      <c r="R44" s="77" t="s">
        <v>1156</v>
      </c>
      <c r="S44" s="77" t="s">
        <v>1157</v>
      </c>
      <c r="T44" s="77" t="s">
        <v>1158</v>
      </c>
      <c r="U44" s="77" t="s">
        <v>1159</v>
      </c>
      <c r="V44">
        <v>0</v>
      </c>
      <c r="W44">
        <v>0</v>
      </c>
      <c r="X44">
        <v>1</v>
      </c>
      <c r="Y44">
        <v>0</v>
      </c>
      <c r="Z44" s="77" t="s">
        <v>1160</v>
      </c>
      <c r="AA44" s="77" t="s">
        <v>1161</v>
      </c>
      <c r="AB44" s="77" t="s">
        <v>1162</v>
      </c>
      <c r="AC44">
        <v>423077</v>
      </c>
      <c r="AD44" s="77">
        <v>3388.8087519999999</v>
      </c>
      <c r="AE44" s="77">
        <v>6.3693639831565001</v>
      </c>
      <c r="AF44" s="77">
        <v>10597.713</v>
      </c>
      <c r="AG44" s="77" t="s">
        <v>1163</v>
      </c>
      <c r="AH44" s="77" t="s">
        <v>1164</v>
      </c>
      <c r="AI44" s="77">
        <f>dataRF[[#This Row],[SID]]/(dataRF[[#This Row],[NGDP]]*4) *100</f>
        <v>9.3799985021951375</v>
      </c>
    </row>
    <row r="45" spans="1:35" x14ac:dyDescent="0.3">
      <c r="A45" s="77" t="s">
        <v>1165</v>
      </c>
      <c r="B45" s="77">
        <v>29876.415910811698</v>
      </c>
      <c r="C45" s="77" t="s">
        <v>1166</v>
      </c>
      <c r="D45" s="77" t="s">
        <v>1167</v>
      </c>
      <c r="E45" s="77" t="s">
        <v>812</v>
      </c>
      <c r="F45" s="77" t="s">
        <v>1168</v>
      </c>
      <c r="G45" s="77" t="s">
        <v>1169</v>
      </c>
      <c r="H45" s="77" t="s">
        <v>1170</v>
      </c>
      <c r="I45" s="77">
        <v>20188.796808536001</v>
      </c>
      <c r="J45" s="77">
        <v>18214.517482904001</v>
      </c>
      <c r="K45" s="77" t="s">
        <v>1171</v>
      </c>
      <c r="L45" s="77" t="s">
        <v>1172</v>
      </c>
      <c r="M45" s="77" t="s">
        <v>1173</v>
      </c>
      <c r="N45" s="77" t="s">
        <v>1174</v>
      </c>
      <c r="O45" s="77" t="s">
        <v>1175</v>
      </c>
      <c r="P45" s="77" t="s">
        <v>1176</v>
      </c>
      <c r="Q45" s="77" t="s">
        <v>1177</v>
      </c>
      <c r="R45" s="77" t="s">
        <v>1178</v>
      </c>
      <c r="S45" s="77" t="s">
        <v>1072</v>
      </c>
      <c r="T45" s="77" t="s">
        <v>1179</v>
      </c>
      <c r="U45" s="77" t="s">
        <v>1180</v>
      </c>
      <c r="V45">
        <v>0</v>
      </c>
      <c r="W45">
        <v>0</v>
      </c>
      <c r="X45">
        <v>0</v>
      </c>
      <c r="Y45">
        <v>0</v>
      </c>
      <c r="Z45" s="77" t="s">
        <v>1181</v>
      </c>
      <c r="AA45" s="77" t="s">
        <v>1182</v>
      </c>
      <c r="AB45" s="77" t="s">
        <v>1183</v>
      </c>
      <c r="AC45">
        <v>443983</v>
      </c>
      <c r="AD45" s="77">
        <v>3258.4121220000002</v>
      </c>
      <c r="AE45" s="77">
        <v>5.8761856858070098</v>
      </c>
      <c r="AF45" s="77">
        <v>10171.932000000001</v>
      </c>
      <c r="AG45" s="77" t="s">
        <v>1184</v>
      </c>
      <c r="AH45" s="77" t="s">
        <v>1185</v>
      </c>
      <c r="AI45" s="77">
        <f>dataRF[[#This Row],[SID]]/(dataRF[[#This Row],[NGDP]]*4) *100</f>
        <v>8.5116735808987851</v>
      </c>
    </row>
    <row r="46" spans="1:35" x14ac:dyDescent="0.3">
      <c r="A46" s="77" t="s">
        <v>1186</v>
      </c>
      <c r="B46" s="77">
        <v>24756.713680356799</v>
      </c>
      <c r="C46" s="77" t="s">
        <v>956</v>
      </c>
      <c r="D46" s="77" t="s">
        <v>1187</v>
      </c>
      <c r="E46" s="77" t="s">
        <v>1124</v>
      </c>
      <c r="F46" s="77" t="s">
        <v>1188</v>
      </c>
      <c r="G46" s="77" t="s">
        <v>1189</v>
      </c>
      <c r="H46" s="77" t="s">
        <v>1127</v>
      </c>
      <c r="I46" s="77">
        <v>19821.370090205499</v>
      </c>
      <c r="J46" s="77">
        <v>19366.276728203</v>
      </c>
      <c r="K46" s="77" t="s">
        <v>1190</v>
      </c>
      <c r="L46" s="77" t="s">
        <v>1191</v>
      </c>
      <c r="M46" s="77" t="s">
        <v>1192</v>
      </c>
      <c r="N46" s="77" t="s">
        <v>1193</v>
      </c>
      <c r="O46" s="77" t="s">
        <v>1194</v>
      </c>
      <c r="P46" s="77" t="s">
        <v>1195</v>
      </c>
      <c r="Q46" s="77" t="s">
        <v>1196</v>
      </c>
      <c r="R46" s="77" t="s">
        <v>1197</v>
      </c>
      <c r="S46" s="77" t="s">
        <v>1198</v>
      </c>
      <c r="T46" s="77" t="s">
        <v>1199</v>
      </c>
      <c r="U46" s="77" t="s">
        <v>1200</v>
      </c>
      <c r="V46">
        <v>1</v>
      </c>
      <c r="W46">
        <v>0</v>
      </c>
      <c r="X46">
        <v>0</v>
      </c>
      <c r="Y46">
        <v>0</v>
      </c>
      <c r="Z46" s="77" t="s">
        <v>1201</v>
      </c>
      <c r="AA46" s="77" t="s">
        <v>1202</v>
      </c>
      <c r="AB46" s="77" t="s">
        <v>1203</v>
      </c>
      <c r="AC46">
        <v>443634</v>
      </c>
      <c r="AD46" s="77">
        <v>3355.7874240000001</v>
      </c>
      <c r="AE46" s="77">
        <v>5.9358582176356096</v>
      </c>
      <c r="AF46" s="77">
        <v>10339.517645661201</v>
      </c>
      <c r="AG46" s="77" t="s">
        <v>1204</v>
      </c>
      <c r="AH46" s="77" t="s">
        <v>1205</v>
      </c>
      <c r="AI46" s="77">
        <f>dataRF[[#This Row],[SID]]/(dataRF[[#This Row],[NGDP]]*4) *100</f>
        <v>10.44112496024168</v>
      </c>
    </row>
    <row r="47" spans="1:35" x14ac:dyDescent="0.3">
      <c r="A47" s="77" t="s">
        <v>1206</v>
      </c>
      <c r="B47" s="77">
        <v>23661.924729717899</v>
      </c>
      <c r="C47" s="77" t="s">
        <v>1207</v>
      </c>
      <c r="D47" s="77" t="s">
        <v>1208</v>
      </c>
      <c r="E47" s="77" t="s">
        <v>791</v>
      </c>
      <c r="F47" s="77" t="s">
        <v>1209</v>
      </c>
      <c r="G47" s="77" t="s">
        <v>1210</v>
      </c>
      <c r="H47" s="77" t="s">
        <v>1001</v>
      </c>
      <c r="I47" s="77">
        <v>19453.943371874899</v>
      </c>
      <c r="J47" s="77">
        <v>20518.035973501999</v>
      </c>
      <c r="K47" s="77" t="s">
        <v>1211</v>
      </c>
      <c r="L47" s="77" t="s">
        <v>1212</v>
      </c>
      <c r="M47" s="77" t="s">
        <v>1213</v>
      </c>
      <c r="N47" s="77" t="s">
        <v>1214</v>
      </c>
      <c r="O47" s="77" t="s">
        <v>1215</v>
      </c>
      <c r="P47" s="77" t="s">
        <v>1216</v>
      </c>
      <c r="Q47" s="77" t="s">
        <v>1217</v>
      </c>
      <c r="R47" s="77" t="s">
        <v>1218</v>
      </c>
      <c r="S47" s="77" t="s">
        <v>1219</v>
      </c>
      <c r="T47" s="77" t="s">
        <v>1220</v>
      </c>
      <c r="U47" s="77" t="s">
        <v>1221</v>
      </c>
      <c r="V47">
        <v>0</v>
      </c>
      <c r="W47">
        <v>1</v>
      </c>
      <c r="X47">
        <v>0</v>
      </c>
      <c r="Y47">
        <v>0</v>
      </c>
      <c r="Z47" s="77" t="s">
        <v>1222</v>
      </c>
      <c r="AA47" s="77" t="s">
        <v>1223</v>
      </c>
      <c r="AB47" s="77" t="s">
        <v>1224</v>
      </c>
      <c r="AC47">
        <v>438082</v>
      </c>
      <c r="AD47" s="77">
        <v>3412.248212</v>
      </c>
      <c r="AE47" s="77">
        <v>5.9047740882795203</v>
      </c>
      <c r="AF47" s="77">
        <v>11171.059874795101</v>
      </c>
      <c r="AG47" s="77" t="s">
        <v>1225</v>
      </c>
      <c r="AH47" s="77" t="s">
        <v>1226</v>
      </c>
      <c r="AI47" s="77">
        <f>dataRF[[#This Row],[SID]]/(dataRF[[#This Row],[NGDP]]*4) *100</f>
        <v>11.802780207441185</v>
      </c>
    </row>
    <row r="48" spans="1:35" x14ac:dyDescent="0.3">
      <c r="A48" s="77" t="s">
        <v>1227</v>
      </c>
      <c r="B48" s="77">
        <v>27580.834388713502</v>
      </c>
      <c r="C48" s="77" t="s">
        <v>1228</v>
      </c>
      <c r="D48" s="77" t="s">
        <v>1229</v>
      </c>
      <c r="E48" s="77" t="s">
        <v>1230</v>
      </c>
      <c r="F48" s="77" t="s">
        <v>1231</v>
      </c>
      <c r="G48" s="77" t="s">
        <v>1232</v>
      </c>
      <c r="H48" s="77" t="s">
        <v>1233</v>
      </c>
      <c r="I48" s="77">
        <v>19086.516653544299</v>
      </c>
      <c r="J48" s="77">
        <v>21669.795218800999</v>
      </c>
      <c r="K48" s="77" t="s">
        <v>1234</v>
      </c>
      <c r="L48" s="77" t="s">
        <v>1235</v>
      </c>
      <c r="M48" s="77" t="s">
        <v>1236</v>
      </c>
      <c r="N48" s="77" t="s">
        <v>1237</v>
      </c>
      <c r="O48" s="77" t="s">
        <v>1238</v>
      </c>
      <c r="P48" s="77" t="s">
        <v>1239</v>
      </c>
      <c r="Q48" s="77" t="s">
        <v>1240</v>
      </c>
      <c r="R48" s="77" t="s">
        <v>1241</v>
      </c>
      <c r="S48" s="77" t="s">
        <v>1242</v>
      </c>
      <c r="T48" s="77" t="s">
        <v>1243</v>
      </c>
      <c r="U48" s="77" t="s">
        <v>1244</v>
      </c>
      <c r="V48">
        <v>0</v>
      </c>
      <c r="W48">
        <v>0</v>
      </c>
      <c r="X48">
        <v>1</v>
      </c>
      <c r="Y48">
        <v>0</v>
      </c>
      <c r="Z48" s="77" t="s">
        <v>1245</v>
      </c>
      <c r="AA48" s="77" t="s">
        <v>1246</v>
      </c>
      <c r="AB48" s="77" t="s">
        <v>1247</v>
      </c>
      <c r="AC48">
        <v>444309</v>
      </c>
      <c r="AD48" s="77">
        <v>3553.6191370000001</v>
      </c>
      <c r="AE48" s="77">
        <v>5.9010046734996102</v>
      </c>
      <c r="AF48" s="77">
        <v>12402.286708654001</v>
      </c>
      <c r="AG48" s="77" t="s">
        <v>1248</v>
      </c>
      <c r="AH48" s="77" t="s">
        <v>1249</v>
      </c>
      <c r="AI48" s="77">
        <f>dataRF[[#This Row],[SID]]/(dataRF[[#This Row],[NGDP]]*4) *100</f>
        <v>11.241761701133674</v>
      </c>
    </row>
    <row r="49" spans="1:35" x14ac:dyDescent="0.3">
      <c r="A49" s="77" t="s">
        <v>1250</v>
      </c>
      <c r="B49" s="77">
        <v>30967.986629405099</v>
      </c>
      <c r="C49" s="77" t="s">
        <v>547</v>
      </c>
      <c r="D49" s="77" t="s">
        <v>1251</v>
      </c>
      <c r="E49" s="77" t="s">
        <v>1252</v>
      </c>
      <c r="F49" s="77" t="s">
        <v>1253</v>
      </c>
      <c r="G49" s="77" t="s">
        <v>1254</v>
      </c>
      <c r="H49" s="77" t="s">
        <v>572</v>
      </c>
      <c r="I49" s="77">
        <v>18719.0899352138</v>
      </c>
      <c r="J49" s="77">
        <v>22821.554464100001</v>
      </c>
      <c r="K49" s="77" t="s">
        <v>1255</v>
      </c>
      <c r="L49" s="77" t="s">
        <v>1256</v>
      </c>
      <c r="M49" s="77" t="s">
        <v>1257</v>
      </c>
      <c r="N49" s="77" t="s">
        <v>1258</v>
      </c>
      <c r="O49" s="77" t="s">
        <v>1259</v>
      </c>
      <c r="P49" s="77" t="s">
        <v>1260</v>
      </c>
      <c r="Q49" s="77" t="s">
        <v>1261</v>
      </c>
      <c r="R49" s="77" t="s">
        <v>1262</v>
      </c>
      <c r="S49" s="77" t="s">
        <v>981</v>
      </c>
      <c r="T49" s="77" t="s">
        <v>1263</v>
      </c>
      <c r="U49" s="77" t="s">
        <v>1264</v>
      </c>
      <c r="V49">
        <v>0</v>
      </c>
      <c r="W49">
        <v>0</v>
      </c>
      <c r="X49">
        <v>0</v>
      </c>
      <c r="Y49">
        <v>0</v>
      </c>
      <c r="Z49" s="77" t="s">
        <v>1265</v>
      </c>
      <c r="AA49" s="77" t="s">
        <v>1266</v>
      </c>
      <c r="AB49" s="77" t="s">
        <v>1267</v>
      </c>
      <c r="AC49">
        <v>457020</v>
      </c>
      <c r="AD49" s="77">
        <v>3615.0615069999999</v>
      </c>
      <c r="AE49" s="77">
        <v>6.5471688454637897</v>
      </c>
      <c r="AF49" s="77">
        <v>14751.438</v>
      </c>
      <c r="AG49" s="77" t="s">
        <v>1268</v>
      </c>
      <c r="AH49" s="77" t="s">
        <v>1269</v>
      </c>
      <c r="AI49" s="77">
        <f>dataRF[[#This Row],[SID]]/(dataRF[[#This Row],[NGDP]]*4) *100</f>
        <v>11.908618871910319</v>
      </c>
    </row>
    <row r="51" spans="1:35" x14ac:dyDescent="0.3">
      <c r="AD51" t="s">
        <v>1271</v>
      </c>
      <c r="AE51" s="82">
        <v>-0.59740000000000004</v>
      </c>
    </row>
    <row r="53" spans="1:35" x14ac:dyDescent="0.3">
      <c r="AD53">
        <f>AD49/AE49 *AE53</f>
        <v>3285.2032437938951</v>
      </c>
      <c r="AE53">
        <f>AE49+AE51</f>
        <v>5.9497688454637894</v>
      </c>
    </row>
    <row r="55" spans="1:35" x14ac:dyDescent="0.3">
      <c r="AD55" t="s">
        <v>1272</v>
      </c>
      <c r="AE55">
        <f>AD53-AD49</f>
        <v>-329.85826320610477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1D65-3C3B-46EA-981F-066F75FF577A}">
  <dimension ref="A1:C22"/>
  <sheetViews>
    <sheetView workbookViewId="0">
      <selection activeCell="I19" sqref="I19"/>
    </sheetView>
  </sheetViews>
  <sheetFormatPr defaultRowHeight="14.4" x14ac:dyDescent="0.3"/>
  <sheetData>
    <row r="1" spans="1:3" x14ac:dyDescent="0.3">
      <c r="B1" s="7"/>
      <c r="C1" s="7"/>
    </row>
    <row r="2" spans="1:3" x14ac:dyDescent="0.3">
      <c r="A2" s="8"/>
      <c r="B2" s="5"/>
      <c r="C2" s="3"/>
    </row>
    <row r="3" spans="1:3" x14ac:dyDescent="0.3">
      <c r="A3" s="8"/>
      <c r="B3" s="12"/>
      <c r="C3" s="12"/>
    </row>
    <row r="4" spans="1:3" x14ac:dyDescent="0.3">
      <c r="A4" s="8"/>
      <c r="B4" s="5"/>
      <c r="C4" s="5"/>
    </row>
    <row r="5" spans="1:3" x14ac:dyDescent="0.3">
      <c r="A5" s="8"/>
      <c r="B5" s="5"/>
      <c r="C5" s="5"/>
    </row>
    <row r="6" spans="1:3" x14ac:dyDescent="0.3">
      <c r="A6" s="8"/>
      <c r="B6" s="5"/>
      <c r="C6" s="5"/>
    </row>
    <row r="7" spans="1:3" x14ac:dyDescent="0.3">
      <c r="A7" s="8"/>
      <c r="B7" s="5"/>
      <c r="C7" s="12"/>
    </row>
    <row r="8" spans="1:3" x14ac:dyDescent="0.3">
      <c r="A8" s="8"/>
      <c r="B8" s="3"/>
      <c r="C8" s="3"/>
    </row>
    <row r="9" spans="1:3" x14ac:dyDescent="0.3">
      <c r="A9" s="8"/>
      <c r="B9" s="3"/>
      <c r="C9" s="3"/>
    </row>
    <row r="10" spans="1:3" x14ac:dyDescent="0.3">
      <c r="A10" s="8"/>
      <c r="B10" s="3"/>
      <c r="C10" s="3"/>
    </row>
    <row r="11" spans="1:3" x14ac:dyDescent="0.3">
      <c r="A11" s="8"/>
      <c r="B11" s="3"/>
      <c r="C11" s="3"/>
    </row>
    <row r="12" spans="1:3" x14ac:dyDescent="0.3">
      <c r="A12" s="8"/>
      <c r="B12" s="3"/>
      <c r="C12" s="3"/>
    </row>
    <row r="13" spans="1:3" x14ac:dyDescent="0.3">
      <c r="A13" s="8"/>
      <c r="B13" s="3"/>
      <c r="C13" s="3"/>
    </row>
    <row r="14" spans="1:3" x14ac:dyDescent="0.3">
      <c r="A14" s="8"/>
      <c r="B14" s="3"/>
      <c r="C14" s="3"/>
    </row>
    <row r="15" spans="1:3" x14ac:dyDescent="0.3">
      <c r="A15" s="8"/>
      <c r="B15" s="3"/>
      <c r="C15" s="3"/>
    </row>
    <row r="16" spans="1:3" x14ac:dyDescent="0.3">
      <c r="A16" s="8"/>
      <c r="B16" s="3"/>
      <c r="C16" s="3"/>
    </row>
    <row r="17" spans="1:3" x14ac:dyDescent="0.3">
      <c r="A17" s="8"/>
      <c r="B17" s="3"/>
      <c r="C17" s="3"/>
    </row>
    <row r="18" spans="1:3" x14ac:dyDescent="0.3">
      <c r="A18" s="8"/>
      <c r="B18" s="3"/>
      <c r="C18" s="3"/>
    </row>
    <row r="19" spans="1:3" x14ac:dyDescent="0.3">
      <c r="A19" s="8"/>
      <c r="B19" s="3"/>
      <c r="C19" s="3"/>
    </row>
    <row r="20" spans="1:3" x14ac:dyDescent="0.3">
      <c r="A20" s="8"/>
      <c r="B20" s="3"/>
      <c r="C20" s="3"/>
    </row>
    <row r="21" spans="1:3" x14ac:dyDescent="0.3">
      <c r="A21" s="8"/>
      <c r="B21" s="3"/>
      <c r="C21" s="3"/>
    </row>
    <row r="22" spans="1:3" x14ac:dyDescent="0.3">
      <c r="A22" s="8"/>
      <c r="B22" s="3"/>
      <c r="C2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420E-C629-4D07-B18D-EC1AF35D01FC}">
  <dimension ref="A1:R265"/>
  <sheetViews>
    <sheetView zoomScale="85" zoomScaleNormal="85" workbookViewId="0">
      <selection activeCell="V177" sqref="V177"/>
    </sheetView>
  </sheetViews>
  <sheetFormatPr defaultRowHeight="14.4" x14ac:dyDescent="0.3"/>
  <cols>
    <col min="1" max="1" width="13.77734375" style="24" customWidth="1"/>
  </cols>
  <sheetData>
    <row r="1" spans="1:18" x14ac:dyDescent="0.3">
      <c r="A1" s="26" t="s">
        <v>89</v>
      </c>
      <c r="B1" s="4" t="s">
        <v>18</v>
      </c>
      <c r="C1" s="4" t="s">
        <v>16</v>
      </c>
      <c r="D1" s="4" t="s">
        <v>21</v>
      </c>
      <c r="E1" s="4" t="s">
        <v>54</v>
      </c>
      <c r="F1" s="4" t="s">
        <v>58</v>
      </c>
      <c r="G1" s="4" t="s">
        <v>60</v>
      </c>
      <c r="H1" s="4" t="s">
        <v>62</v>
      </c>
      <c r="I1" s="4" t="s">
        <v>64</v>
      </c>
      <c r="J1" s="4" t="s">
        <v>25</v>
      </c>
      <c r="K1" s="4" t="s">
        <v>66</v>
      </c>
      <c r="L1" s="4" t="s">
        <v>90</v>
      </c>
      <c r="M1" s="4" t="s">
        <v>197</v>
      </c>
      <c r="N1" s="4" t="s">
        <v>78</v>
      </c>
      <c r="O1" s="67" t="s">
        <v>81</v>
      </c>
      <c r="P1" s="67" t="s">
        <v>216</v>
      </c>
      <c r="Q1" s="74" t="s">
        <v>218</v>
      </c>
      <c r="R1" s="74" t="s">
        <v>222</v>
      </c>
    </row>
    <row r="2" spans="1:18" x14ac:dyDescent="0.3">
      <c r="A2" s="25">
        <v>36526</v>
      </c>
      <c r="B2" s="2">
        <v>714.6</v>
      </c>
      <c r="C2" s="2">
        <v>266.10000000000002</v>
      </c>
      <c r="D2" s="2">
        <v>8457</v>
      </c>
      <c r="E2" s="2"/>
      <c r="F2" s="2"/>
      <c r="G2" s="2"/>
      <c r="H2" s="2"/>
      <c r="I2" s="2"/>
      <c r="J2" s="53"/>
      <c r="K2" s="2">
        <v>2.33</v>
      </c>
      <c r="L2" s="2">
        <v>28.93</v>
      </c>
      <c r="M2" s="2">
        <v>578.23</v>
      </c>
      <c r="N2" s="2"/>
      <c r="O2" s="53"/>
      <c r="P2" s="43"/>
    </row>
    <row r="3" spans="1:18" x14ac:dyDescent="0.3">
      <c r="A3" s="25">
        <v>36557</v>
      </c>
      <c r="B3" s="2">
        <v>709.6</v>
      </c>
      <c r="C3" s="2">
        <v>232.5</v>
      </c>
      <c r="D3" s="2">
        <v>8912</v>
      </c>
      <c r="E3" s="2"/>
      <c r="F3" s="2"/>
      <c r="G3" s="2"/>
      <c r="H3" s="2"/>
      <c r="I3" s="2"/>
      <c r="J3" s="53"/>
      <c r="K3" s="2">
        <v>1.04</v>
      </c>
      <c r="L3" s="2">
        <v>25.11</v>
      </c>
      <c r="M3" s="2"/>
      <c r="N3" s="2"/>
      <c r="O3" s="53"/>
      <c r="P3" s="43"/>
    </row>
    <row r="4" spans="1:18" x14ac:dyDescent="0.3">
      <c r="A4" s="25">
        <v>36586</v>
      </c>
      <c r="B4" s="2">
        <v>742</v>
      </c>
      <c r="C4" s="2">
        <v>241.6</v>
      </c>
      <c r="D4" s="2">
        <v>9606</v>
      </c>
      <c r="E4" s="2"/>
      <c r="F4" s="2"/>
      <c r="G4" s="2"/>
      <c r="H4" s="2"/>
      <c r="I4" s="2"/>
      <c r="J4" s="53"/>
      <c r="K4" s="2">
        <v>0.64</v>
      </c>
      <c r="L4" s="2">
        <v>22.49</v>
      </c>
      <c r="M4" s="2"/>
      <c r="N4" s="2"/>
      <c r="O4" s="53"/>
      <c r="P4" s="43"/>
    </row>
    <row r="5" spans="1:18" x14ac:dyDescent="0.3">
      <c r="A5" s="25">
        <v>36617</v>
      </c>
      <c r="B5" s="2">
        <v>768.4</v>
      </c>
      <c r="C5" s="2">
        <v>251.1</v>
      </c>
      <c r="D5" s="2">
        <v>11456</v>
      </c>
      <c r="E5" s="2"/>
      <c r="F5" s="2"/>
      <c r="G5" s="2"/>
      <c r="H5" s="2"/>
      <c r="I5" s="2"/>
      <c r="J5" s="53"/>
      <c r="K5" s="2">
        <v>0.89</v>
      </c>
      <c r="L5" s="2">
        <v>19.95</v>
      </c>
      <c r="M5" s="2"/>
      <c r="N5" s="2"/>
      <c r="O5" s="53"/>
      <c r="P5" s="43"/>
    </row>
    <row r="6" spans="1:18" x14ac:dyDescent="0.3">
      <c r="A6" s="25">
        <v>36647</v>
      </c>
      <c r="B6" s="2">
        <v>802.5</v>
      </c>
      <c r="C6" s="2">
        <v>278.7</v>
      </c>
      <c r="D6" s="2">
        <v>13410</v>
      </c>
      <c r="E6" s="2"/>
      <c r="F6" s="2"/>
      <c r="G6" s="2"/>
      <c r="H6" s="2"/>
      <c r="I6" s="2"/>
      <c r="J6" s="53"/>
      <c r="K6" s="2">
        <v>1.75</v>
      </c>
      <c r="L6" s="2">
        <v>19.399999999999999</v>
      </c>
      <c r="M6" s="2"/>
      <c r="N6" s="2"/>
      <c r="O6" s="53"/>
      <c r="P6" s="43"/>
    </row>
    <row r="7" spans="1:18" x14ac:dyDescent="0.3">
      <c r="A7" s="25">
        <v>36678</v>
      </c>
      <c r="B7" s="2">
        <v>850.1</v>
      </c>
      <c r="C7" s="2">
        <v>288.89999999999998</v>
      </c>
      <c r="D7" s="2">
        <v>15878</v>
      </c>
      <c r="E7" s="2"/>
      <c r="F7" s="2"/>
      <c r="G7" s="2"/>
      <c r="H7" s="2"/>
      <c r="I7" s="2"/>
      <c r="J7" s="53"/>
      <c r="K7" s="2">
        <v>2.5499999999999998</v>
      </c>
      <c r="L7" s="2">
        <v>20.149999999999999</v>
      </c>
      <c r="M7" s="2"/>
      <c r="N7" s="2"/>
      <c r="O7" s="53"/>
      <c r="P7" s="43"/>
    </row>
    <row r="8" spans="1:18" x14ac:dyDescent="0.3">
      <c r="A8" s="25">
        <v>36708</v>
      </c>
      <c r="B8" s="2">
        <v>905.8</v>
      </c>
      <c r="C8" s="2">
        <v>321.39999999999998</v>
      </c>
      <c r="D8" s="2">
        <v>17685</v>
      </c>
      <c r="E8" s="2"/>
      <c r="F8" s="2"/>
      <c r="G8" s="2"/>
      <c r="H8" s="2"/>
      <c r="I8" s="2"/>
      <c r="J8" s="53"/>
      <c r="K8" s="2">
        <v>1.79</v>
      </c>
      <c r="L8" s="2">
        <v>18.940000000000001</v>
      </c>
      <c r="M8" s="2"/>
      <c r="N8" s="2"/>
      <c r="O8" s="53"/>
      <c r="P8" s="43"/>
    </row>
    <row r="9" spans="1:18" x14ac:dyDescent="0.3">
      <c r="A9" s="25">
        <v>36739</v>
      </c>
      <c r="B9" s="2">
        <v>950.5</v>
      </c>
      <c r="C9" s="2">
        <v>333.7</v>
      </c>
      <c r="D9" s="2">
        <v>19955</v>
      </c>
      <c r="E9" s="2"/>
      <c r="F9" s="2"/>
      <c r="G9" s="2"/>
      <c r="H9" s="2"/>
      <c r="I9" s="2"/>
      <c r="J9" s="53"/>
      <c r="K9" s="2">
        <v>0.98</v>
      </c>
      <c r="L9" s="2">
        <v>18.73</v>
      </c>
      <c r="M9" s="2"/>
      <c r="N9" s="2"/>
      <c r="O9" s="53"/>
      <c r="P9" s="43"/>
    </row>
    <row r="10" spans="1:18" x14ac:dyDescent="0.3">
      <c r="A10" s="25">
        <v>36770</v>
      </c>
      <c r="B10" s="2">
        <v>977.6</v>
      </c>
      <c r="C10" s="2">
        <v>341.2</v>
      </c>
      <c r="D10" s="2">
        <v>20289</v>
      </c>
      <c r="E10" s="2"/>
      <c r="F10" s="2"/>
      <c r="G10" s="2"/>
      <c r="H10" s="2"/>
      <c r="I10" s="2"/>
      <c r="J10" s="53"/>
      <c r="K10" s="2">
        <v>1.32</v>
      </c>
      <c r="L10" s="2">
        <v>18.54</v>
      </c>
      <c r="M10" s="2"/>
      <c r="N10" s="2"/>
      <c r="O10" s="53"/>
      <c r="P10" s="43"/>
    </row>
    <row r="11" spans="1:18" x14ac:dyDescent="0.3">
      <c r="A11" s="25">
        <v>36800</v>
      </c>
      <c r="B11" s="2">
        <v>1008.8</v>
      </c>
      <c r="C11" s="2">
        <v>350.5</v>
      </c>
      <c r="D11" s="2">
        <v>21474</v>
      </c>
      <c r="E11" s="2"/>
      <c r="F11" s="2"/>
      <c r="G11" s="2"/>
      <c r="H11" s="2"/>
      <c r="I11" s="2"/>
      <c r="J11" s="53"/>
      <c r="K11" s="2">
        <v>2.11</v>
      </c>
      <c r="L11" s="2">
        <v>19.41</v>
      </c>
      <c r="M11" s="2"/>
      <c r="N11" s="2"/>
      <c r="O11" s="53"/>
      <c r="P11" s="43"/>
    </row>
    <row r="12" spans="1:18" x14ac:dyDescent="0.3">
      <c r="A12" s="25">
        <v>36831</v>
      </c>
      <c r="B12" s="2">
        <v>1016.4</v>
      </c>
      <c r="C12" s="2">
        <v>349.3</v>
      </c>
      <c r="D12" s="2">
        <v>22290</v>
      </c>
      <c r="E12" s="2"/>
      <c r="F12" s="2"/>
      <c r="G12" s="2"/>
      <c r="H12" s="2"/>
      <c r="I12" s="2"/>
      <c r="J12" s="53"/>
      <c r="K12" s="2">
        <v>1.52</v>
      </c>
      <c r="L12" s="2">
        <v>19.75</v>
      </c>
      <c r="M12" s="2"/>
      <c r="N12" s="2"/>
      <c r="O12" s="53"/>
      <c r="P12" s="43"/>
    </row>
    <row r="13" spans="1:18" x14ac:dyDescent="0.3">
      <c r="A13" s="25">
        <v>36861</v>
      </c>
      <c r="B13" s="2">
        <v>1054.5999999999999</v>
      </c>
      <c r="C13" s="2">
        <v>357.9</v>
      </c>
      <c r="D13" s="2">
        <v>24035</v>
      </c>
      <c r="E13" s="2"/>
      <c r="F13" s="2"/>
      <c r="G13" s="2"/>
      <c r="H13" s="2"/>
      <c r="I13" s="2"/>
      <c r="J13" s="53"/>
      <c r="K13" s="2">
        <v>1.64</v>
      </c>
      <c r="L13" s="2">
        <v>20.2</v>
      </c>
      <c r="M13" s="2"/>
      <c r="N13" s="2"/>
      <c r="O13" s="53"/>
      <c r="P13" s="43"/>
    </row>
    <row r="14" spans="1:18" x14ac:dyDescent="0.3">
      <c r="A14" s="25">
        <v>36892</v>
      </c>
      <c r="B14" s="2">
        <v>1150.5999999999999</v>
      </c>
      <c r="C14" s="2">
        <v>418.9</v>
      </c>
      <c r="D14" s="2">
        <v>24264</v>
      </c>
      <c r="E14" s="2"/>
      <c r="F14" s="2"/>
      <c r="G14" s="2"/>
      <c r="H14" s="2"/>
      <c r="I14" s="2"/>
      <c r="J14" s="53"/>
      <c r="K14" s="2">
        <v>2.76</v>
      </c>
      <c r="L14" s="2">
        <v>20.71</v>
      </c>
      <c r="M14" s="2">
        <v>557.41999999999996</v>
      </c>
      <c r="N14" s="2"/>
      <c r="O14" s="53"/>
      <c r="P14" s="43"/>
    </row>
    <row r="15" spans="1:18" x14ac:dyDescent="0.3">
      <c r="A15" s="25">
        <v>36923</v>
      </c>
      <c r="B15" s="2">
        <v>1090.0999999999999</v>
      </c>
      <c r="C15" s="2">
        <v>379.7</v>
      </c>
      <c r="D15" s="2">
        <v>25888</v>
      </c>
      <c r="E15" s="2"/>
      <c r="F15" s="2"/>
      <c r="G15" s="2"/>
      <c r="H15" s="2"/>
      <c r="I15" s="2"/>
      <c r="J15" s="53"/>
      <c r="K15" s="2">
        <v>2.2799999999999998</v>
      </c>
      <c r="L15" s="2">
        <v>22.19</v>
      </c>
      <c r="M15" s="2"/>
      <c r="N15" s="2"/>
      <c r="O15" s="53"/>
      <c r="P15" s="43"/>
    </row>
    <row r="16" spans="1:18" x14ac:dyDescent="0.3">
      <c r="A16" s="25">
        <v>36951</v>
      </c>
      <c r="B16" s="2">
        <v>1118.5</v>
      </c>
      <c r="C16" s="2">
        <v>387.6</v>
      </c>
      <c r="D16" s="2">
        <v>24591</v>
      </c>
      <c r="E16" s="2"/>
      <c r="F16" s="2"/>
      <c r="G16" s="2"/>
      <c r="H16" s="2"/>
      <c r="I16" s="2"/>
      <c r="J16" s="53"/>
      <c r="K16" s="2">
        <v>1.86</v>
      </c>
      <c r="L16" s="2">
        <v>23.67</v>
      </c>
      <c r="M16" s="2"/>
      <c r="N16" s="2"/>
      <c r="O16" s="53"/>
      <c r="P16" s="43"/>
    </row>
    <row r="17" spans="1:16" x14ac:dyDescent="0.3">
      <c r="A17" s="25">
        <v>36982</v>
      </c>
      <c r="B17" s="2">
        <v>1159.7</v>
      </c>
      <c r="C17" s="2">
        <v>399</v>
      </c>
      <c r="D17" s="2">
        <v>25942</v>
      </c>
      <c r="E17" s="2"/>
      <c r="F17" s="2"/>
      <c r="G17" s="2"/>
      <c r="H17" s="2"/>
      <c r="I17" s="2"/>
      <c r="J17" s="53"/>
      <c r="K17" s="2">
        <v>1.79</v>
      </c>
      <c r="L17" s="2">
        <v>24.77</v>
      </c>
      <c r="M17" s="2"/>
      <c r="N17" s="2"/>
      <c r="O17" s="53"/>
      <c r="P17" s="43"/>
    </row>
    <row r="18" spans="1:16" x14ac:dyDescent="0.3">
      <c r="A18" s="25">
        <v>37012</v>
      </c>
      <c r="B18" s="2">
        <v>1220.5</v>
      </c>
      <c r="C18" s="2">
        <v>435</v>
      </c>
      <c r="D18" s="2">
        <v>27868</v>
      </c>
      <c r="E18" s="2"/>
      <c r="F18" s="2"/>
      <c r="G18" s="2"/>
      <c r="H18" s="2"/>
      <c r="I18" s="2"/>
      <c r="J18" s="53"/>
      <c r="K18" s="2">
        <v>1.78</v>
      </c>
      <c r="L18" s="2">
        <v>24.81</v>
      </c>
      <c r="M18" s="2"/>
      <c r="N18" s="2"/>
      <c r="O18" s="53"/>
      <c r="P18" s="43"/>
    </row>
    <row r="19" spans="1:16" x14ac:dyDescent="0.3">
      <c r="A19" s="25">
        <v>37043</v>
      </c>
      <c r="B19" s="2">
        <v>1242.5999999999999</v>
      </c>
      <c r="C19" s="2">
        <v>438</v>
      </c>
      <c r="D19" s="2">
        <v>29749</v>
      </c>
      <c r="E19" s="2"/>
      <c r="F19" s="2"/>
      <c r="G19" s="2"/>
      <c r="H19" s="2"/>
      <c r="I19" s="2"/>
      <c r="J19" s="53"/>
      <c r="K19" s="2">
        <v>1.62</v>
      </c>
      <c r="L19" s="2">
        <v>23.68</v>
      </c>
      <c r="M19" s="2"/>
      <c r="N19" s="2"/>
      <c r="O19" s="53"/>
      <c r="P19" s="43"/>
    </row>
    <row r="20" spans="1:16" x14ac:dyDescent="0.3">
      <c r="A20" s="25">
        <v>37073</v>
      </c>
      <c r="B20" s="2">
        <v>1301.3</v>
      </c>
      <c r="C20" s="2">
        <v>474.3</v>
      </c>
      <c r="D20" s="2">
        <v>31251</v>
      </c>
      <c r="E20" s="2"/>
      <c r="F20" s="2"/>
      <c r="G20" s="2"/>
      <c r="H20" s="2"/>
      <c r="I20" s="2"/>
      <c r="J20" s="53"/>
      <c r="K20" s="2">
        <v>0.45</v>
      </c>
      <c r="L20" s="2">
        <v>22.05</v>
      </c>
      <c r="M20" s="2"/>
      <c r="N20" s="2"/>
      <c r="O20" s="53"/>
      <c r="P20" s="43"/>
    </row>
    <row r="21" spans="1:16" x14ac:dyDescent="0.3">
      <c r="A21" s="25">
        <v>37104</v>
      </c>
      <c r="B21" s="2">
        <v>1337.4</v>
      </c>
      <c r="C21" s="2">
        <v>490.3</v>
      </c>
      <c r="D21" s="2">
        <v>32694</v>
      </c>
      <c r="E21" s="2"/>
      <c r="F21" s="2"/>
      <c r="G21" s="2"/>
      <c r="H21" s="2"/>
      <c r="I21" s="2"/>
      <c r="J21" s="53"/>
      <c r="K21" s="2">
        <v>0.01</v>
      </c>
      <c r="L21" s="2">
        <v>20.88</v>
      </c>
      <c r="M21" s="2"/>
      <c r="N21" s="2"/>
      <c r="O21" s="53"/>
      <c r="P21" s="43"/>
    </row>
    <row r="22" spans="1:16" x14ac:dyDescent="0.3">
      <c r="A22" s="25">
        <v>37135</v>
      </c>
      <c r="B22" s="2">
        <v>1374.5</v>
      </c>
      <c r="C22" s="2">
        <v>506.8</v>
      </c>
      <c r="D22" s="2">
        <v>33686</v>
      </c>
      <c r="E22" s="2"/>
      <c r="F22" s="2"/>
      <c r="G22" s="2"/>
      <c r="H22" s="2"/>
      <c r="I22" s="2"/>
      <c r="J22" s="53"/>
      <c r="K22" s="2">
        <v>0.6</v>
      </c>
      <c r="L22" s="2">
        <v>20.02</v>
      </c>
      <c r="M22" s="2"/>
      <c r="N22" s="2"/>
      <c r="O22" s="53"/>
      <c r="P22" s="43"/>
    </row>
    <row r="23" spans="1:16" x14ac:dyDescent="0.3">
      <c r="A23" s="25">
        <v>37165</v>
      </c>
      <c r="B23" s="2">
        <v>1421.6</v>
      </c>
      <c r="C23" s="2">
        <v>530.6</v>
      </c>
      <c r="D23" s="2">
        <v>34044</v>
      </c>
      <c r="E23" s="2"/>
      <c r="F23" s="2"/>
      <c r="G23" s="2"/>
      <c r="H23" s="2"/>
      <c r="I23" s="2"/>
      <c r="J23" s="53"/>
      <c r="K23" s="2">
        <v>1.0900000000000001</v>
      </c>
      <c r="L23" s="2">
        <v>18.82</v>
      </c>
      <c r="M23" s="2"/>
      <c r="N23" s="2"/>
      <c r="O23" s="53"/>
      <c r="P23" s="43"/>
    </row>
    <row r="24" spans="1:16" x14ac:dyDescent="0.3">
      <c r="A24" s="25">
        <v>37196</v>
      </c>
      <c r="B24" s="2">
        <v>1449.8</v>
      </c>
      <c r="C24" s="2">
        <v>531</v>
      </c>
      <c r="D24" s="2">
        <v>34016</v>
      </c>
      <c r="E24" s="2"/>
      <c r="F24" s="2"/>
      <c r="G24" s="2"/>
      <c r="H24" s="2"/>
      <c r="I24" s="2"/>
      <c r="J24" s="53"/>
      <c r="K24" s="2">
        <v>1.36</v>
      </c>
      <c r="L24" s="2">
        <v>18.63</v>
      </c>
      <c r="M24" s="2"/>
      <c r="N24" s="2"/>
      <c r="O24" s="53"/>
      <c r="P24" s="43"/>
    </row>
    <row r="25" spans="1:16" x14ac:dyDescent="0.3">
      <c r="A25" s="25">
        <v>37226</v>
      </c>
      <c r="B25" s="2">
        <v>1448.2</v>
      </c>
      <c r="C25" s="2">
        <v>526.79999999999995</v>
      </c>
      <c r="D25" s="2">
        <v>33277</v>
      </c>
      <c r="E25" s="2"/>
      <c r="F25" s="2"/>
      <c r="G25" s="2"/>
      <c r="H25" s="2"/>
      <c r="I25" s="2"/>
      <c r="J25" s="53"/>
      <c r="K25" s="2">
        <v>1.6</v>
      </c>
      <c r="L25" s="2">
        <v>18.579999999999998</v>
      </c>
      <c r="M25" s="2"/>
      <c r="N25" s="2"/>
      <c r="O25" s="53"/>
      <c r="P25" s="43"/>
    </row>
    <row r="26" spans="1:16" x14ac:dyDescent="0.3">
      <c r="A26" s="25">
        <v>37257</v>
      </c>
      <c r="B26" s="2">
        <v>1609.4</v>
      </c>
      <c r="C26" s="2">
        <v>583.79999999999995</v>
      </c>
      <c r="D26" s="2">
        <v>32542</v>
      </c>
      <c r="E26" s="2"/>
      <c r="F26" s="2"/>
      <c r="G26" s="2"/>
      <c r="H26" s="2"/>
      <c r="I26" s="2"/>
      <c r="J26" s="53"/>
      <c r="K26" s="2">
        <v>3.09</v>
      </c>
      <c r="L26" s="2">
        <v>18.96</v>
      </c>
      <c r="M26" s="2">
        <v>533.51</v>
      </c>
      <c r="N26" s="2"/>
      <c r="O26" s="53"/>
      <c r="P26" s="43"/>
    </row>
    <row r="27" spans="1:16" x14ac:dyDescent="0.3">
      <c r="A27" s="25">
        <v>37288</v>
      </c>
      <c r="B27" s="2">
        <v>1511.2</v>
      </c>
      <c r="C27" s="2">
        <v>532.9</v>
      </c>
      <c r="D27" s="2">
        <v>32317</v>
      </c>
      <c r="E27" s="2"/>
      <c r="F27" s="2"/>
      <c r="G27" s="2"/>
      <c r="H27" s="2"/>
      <c r="I27" s="2"/>
      <c r="J27" s="53"/>
      <c r="K27" s="2">
        <v>1.1599999999999999</v>
      </c>
      <c r="L27" s="2">
        <v>17.66</v>
      </c>
      <c r="M27" s="2"/>
      <c r="N27" s="2"/>
      <c r="O27" s="53"/>
      <c r="P27" s="43"/>
    </row>
    <row r="28" spans="1:16" x14ac:dyDescent="0.3">
      <c r="A28" s="25">
        <v>37316</v>
      </c>
      <c r="B28" s="2">
        <v>1532.8</v>
      </c>
      <c r="C28" s="2">
        <v>543.1</v>
      </c>
      <c r="D28" s="2">
        <v>32768</v>
      </c>
      <c r="E28" s="2"/>
      <c r="F28" s="2"/>
      <c r="G28" s="2"/>
      <c r="H28" s="2"/>
      <c r="I28" s="2"/>
      <c r="J28" s="53"/>
      <c r="K28" s="2">
        <v>1.08</v>
      </c>
      <c r="L28" s="2">
        <v>16.760000000000002</v>
      </c>
      <c r="M28" s="2"/>
      <c r="N28" s="2"/>
      <c r="O28" s="53"/>
      <c r="P28" s="43"/>
    </row>
    <row r="29" spans="1:16" x14ac:dyDescent="0.3">
      <c r="A29" s="25">
        <v>37347</v>
      </c>
      <c r="B29" s="2">
        <v>1574.1</v>
      </c>
      <c r="C29" s="2">
        <v>552.70000000000005</v>
      </c>
      <c r="D29" s="2">
        <v>33179</v>
      </c>
      <c r="E29" s="2"/>
      <c r="F29" s="2"/>
      <c r="G29" s="2"/>
      <c r="H29" s="2"/>
      <c r="I29" s="2"/>
      <c r="J29" s="53"/>
      <c r="K29" s="2">
        <v>1.1599999999999999</v>
      </c>
      <c r="L29" s="2">
        <v>16.04</v>
      </c>
      <c r="M29" s="2"/>
      <c r="N29" s="2"/>
      <c r="O29" s="53"/>
      <c r="P29" s="43"/>
    </row>
    <row r="30" spans="1:16" x14ac:dyDescent="0.3">
      <c r="A30" s="25">
        <v>37377</v>
      </c>
      <c r="B30" s="2">
        <v>1630.7</v>
      </c>
      <c r="C30" s="2">
        <v>609.9</v>
      </c>
      <c r="D30" s="2">
        <v>35024</v>
      </c>
      <c r="E30" s="2"/>
      <c r="F30" s="2"/>
      <c r="G30" s="2"/>
      <c r="H30" s="2"/>
      <c r="I30" s="2"/>
      <c r="J30" s="53"/>
      <c r="K30" s="2">
        <v>1.69</v>
      </c>
      <c r="L30" s="2">
        <v>15.94</v>
      </c>
      <c r="M30" s="2"/>
      <c r="N30" s="2"/>
      <c r="O30" s="53"/>
      <c r="P30" s="43"/>
    </row>
    <row r="31" spans="1:16" x14ac:dyDescent="0.3">
      <c r="A31" s="25">
        <v>37408</v>
      </c>
      <c r="B31" s="2">
        <v>1700.2</v>
      </c>
      <c r="C31" s="2">
        <v>607.20000000000005</v>
      </c>
      <c r="D31" s="2">
        <v>38496</v>
      </c>
      <c r="E31" s="2"/>
      <c r="F31" s="2"/>
      <c r="G31" s="2"/>
      <c r="H31" s="2"/>
      <c r="I31" s="2"/>
      <c r="J31" s="53"/>
      <c r="K31" s="2">
        <v>0.53</v>
      </c>
      <c r="L31" s="2">
        <v>14.69</v>
      </c>
      <c r="M31" s="2"/>
      <c r="N31" s="2"/>
      <c r="O31" s="53"/>
      <c r="P31" s="43"/>
    </row>
    <row r="32" spans="1:16" x14ac:dyDescent="0.3">
      <c r="A32" s="25">
        <v>37438</v>
      </c>
      <c r="B32" s="2">
        <v>1764.1</v>
      </c>
      <c r="C32" s="2">
        <v>645.70000000000005</v>
      </c>
      <c r="D32" s="2">
        <v>39848</v>
      </c>
      <c r="E32" s="2"/>
      <c r="F32" s="2"/>
      <c r="G32" s="2"/>
      <c r="H32" s="2"/>
      <c r="I32" s="2"/>
      <c r="J32" s="53"/>
      <c r="K32" s="2">
        <v>0.72</v>
      </c>
      <c r="L32" s="2">
        <v>15</v>
      </c>
      <c r="M32" s="2"/>
      <c r="N32" s="2"/>
      <c r="O32" s="53"/>
      <c r="P32" s="43"/>
    </row>
    <row r="33" spans="1:16" x14ac:dyDescent="0.3">
      <c r="A33" s="25">
        <v>37469</v>
      </c>
      <c r="B33" s="2">
        <v>1790.2</v>
      </c>
      <c r="C33" s="2">
        <v>659.5</v>
      </c>
      <c r="D33" s="2">
        <v>39564</v>
      </c>
      <c r="E33" s="2"/>
      <c r="F33" s="2"/>
      <c r="G33" s="2"/>
      <c r="H33" s="2"/>
      <c r="I33" s="2"/>
      <c r="J33" s="53"/>
      <c r="K33" s="2">
        <v>0.09</v>
      </c>
      <c r="L33" s="2">
        <v>15.09</v>
      </c>
      <c r="M33" s="2"/>
      <c r="N33" s="2"/>
      <c r="O33" s="53"/>
      <c r="P33" s="43"/>
    </row>
    <row r="34" spans="1:16" x14ac:dyDescent="0.3">
      <c r="A34" s="25">
        <v>37500</v>
      </c>
      <c r="B34" s="2">
        <v>1824.3</v>
      </c>
      <c r="C34" s="2">
        <v>678.8</v>
      </c>
      <c r="D34" s="2">
        <v>40596</v>
      </c>
      <c r="E34" s="2"/>
      <c r="F34" s="2"/>
      <c r="G34" s="2"/>
      <c r="H34" s="2"/>
      <c r="I34" s="2"/>
      <c r="J34" s="53"/>
      <c r="K34" s="2">
        <v>0.4</v>
      </c>
      <c r="L34" s="2">
        <v>14.86</v>
      </c>
      <c r="M34" s="2"/>
      <c r="N34" s="2"/>
      <c r="O34" s="53"/>
      <c r="P34" s="43"/>
    </row>
    <row r="35" spans="1:16" x14ac:dyDescent="0.3">
      <c r="A35" s="25">
        <v>37530</v>
      </c>
      <c r="B35" s="2">
        <v>1857.4</v>
      </c>
      <c r="C35" s="2">
        <v>672.3</v>
      </c>
      <c r="D35" s="2">
        <v>41887</v>
      </c>
      <c r="E35" s="2"/>
      <c r="F35" s="2"/>
      <c r="G35" s="2"/>
      <c r="H35" s="2"/>
      <c r="I35" s="2"/>
      <c r="J35" s="53"/>
      <c r="K35" s="2">
        <v>1.07</v>
      </c>
      <c r="L35" s="2">
        <v>14.84</v>
      </c>
      <c r="M35" s="2"/>
      <c r="N35" s="2"/>
      <c r="O35" s="53"/>
      <c r="P35" s="43"/>
    </row>
    <row r="36" spans="1:16" x14ac:dyDescent="0.3">
      <c r="A36" s="25">
        <v>37561</v>
      </c>
      <c r="B36" s="2">
        <v>1900</v>
      </c>
      <c r="C36" s="2">
        <v>675.6</v>
      </c>
      <c r="D36" s="2">
        <v>43034</v>
      </c>
      <c r="E36" s="2"/>
      <c r="F36" s="2"/>
      <c r="G36" s="2"/>
      <c r="H36" s="2"/>
      <c r="I36" s="2"/>
      <c r="J36" s="53"/>
      <c r="K36" s="2">
        <v>1.61</v>
      </c>
      <c r="L36" s="2">
        <v>15.12</v>
      </c>
      <c r="M36" s="2"/>
      <c r="N36" s="2"/>
      <c r="O36" s="53"/>
      <c r="P36" s="43"/>
    </row>
    <row r="37" spans="1:16" x14ac:dyDescent="0.3">
      <c r="A37" s="25">
        <v>37591</v>
      </c>
      <c r="B37" s="2">
        <v>1943.9</v>
      </c>
      <c r="C37" s="2">
        <v>690.4</v>
      </c>
      <c r="D37" s="2">
        <v>44470</v>
      </c>
      <c r="E37" s="2"/>
      <c r="F37" s="2"/>
      <c r="G37" s="2"/>
      <c r="H37" s="2"/>
      <c r="I37" s="2"/>
      <c r="J37" s="53"/>
      <c r="K37" s="2">
        <v>1.54</v>
      </c>
      <c r="L37" s="2">
        <v>15.06</v>
      </c>
      <c r="M37" s="2"/>
      <c r="N37" s="2"/>
      <c r="O37" s="53"/>
      <c r="P37" s="43"/>
    </row>
    <row r="38" spans="1:16" x14ac:dyDescent="0.3">
      <c r="A38" s="25">
        <v>37622</v>
      </c>
      <c r="B38" s="2">
        <v>2130.5</v>
      </c>
      <c r="C38" s="2">
        <v>763.2</v>
      </c>
      <c r="D38" s="2">
        <v>44054</v>
      </c>
      <c r="E38" s="2"/>
      <c r="F38" s="2"/>
      <c r="G38" s="2"/>
      <c r="H38" s="2"/>
      <c r="I38" s="2"/>
      <c r="J38" s="53"/>
      <c r="K38" s="2">
        <v>2.4</v>
      </c>
      <c r="L38" s="2">
        <v>14.29</v>
      </c>
      <c r="M38" s="2">
        <v>679.91</v>
      </c>
      <c r="N38" s="2"/>
      <c r="O38" s="53"/>
      <c r="P38" s="43"/>
    </row>
    <row r="39" spans="1:16" x14ac:dyDescent="0.3">
      <c r="A39" s="25">
        <v>37653</v>
      </c>
      <c r="B39" s="2">
        <v>2033.3</v>
      </c>
      <c r="C39" s="2">
        <v>708.9</v>
      </c>
      <c r="D39" s="2">
        <v>45534</v>
      </c>
      <c r="E39" s="2"/>
      <c r="F39" s="2"/>
      <c r="G39" s="2"/>
      <c r="H39" s="2"/>
      <c r="I39" s="2"/>
      <c r="J39" s="53"/>
      <c r="K39" s="2">
        <v>1.63</v>
      </c>
      <c r="L39" s="2">
        <v>14.82</v>
      </c>
      <c r="M39" s="2"/>
      <c r="N39" s="2"/>
      <c r="O39" s="53"/>
      <c r="P39" s="43"/>
    </row>
    <row r="40" spans="1:16" x14ac:dyDescent="0.3">
      <c r="A40" s="25">
        <v>37681</v>
      </c>
      <c r="B40" s="2">
        <v>2114</v>
      </c>
      <c r="C40" s="2">
        <v>730.8</v>
      </c>
      <c r="D40" s="2">
        <v>49326</v>
      </c>
      <c r="E40" s="2"/>
      <c r="F40" s="2"/>
      <c r="G40" s="2"/>
      <c r="H40" s="2"/>
      <c r="I40" s="2"/>
      <c r="J40" s="53"/>
      <c r="K40" s="2">
        <v>1.05</v>
      </c>
      <c r="L40" s="2">
        <v>14.78</v>
      </c>
      <c r="M40" s="2"/>
      <c r="N40" s="2"/>
      <c r="O40" s="53"/>
      <c r="P40" s="43"/>
    </row>
    <row r="41" spans="1:16" x14ac:dyDescent="0.3">
      <c r="A41" s="25">
        <v>37712</v>
      </c>
      <c r="B41" s="2">
        <v>2218.4</v>
      </c>
      <c r="C41" s="2">
        <v>749.5</v>
      </c>
      <c r="D41" s="2">
        <v>51790</v>
      </c>
      <c r="E41" s="2"/>
      <c r="F41" s="2"/>
      <c r="G41" s="2"/>
      <c r="H41" s="2"/>
      <c r="I41" s="2"/>
      <c r="J41" s="53"/>
      <c r="K41" s="2">
        <v>1.02</v>
      </c>
      <c r="L41" s="2">
        <v>14.62</v>
      </c>
      <c r="M41" s="2"/>
      <c r="N41" s="2"/>
      <c r="O41" s="53"/>
      <c r="P41" s="43"/>
    </row>
    <row r="42" spans="1:16" x14ac:dyDescent="0.3">
      <c r="A42" s="25">
        <v>37742</v>
      </c>
      <c r="B42" s="2">
        <v>2326.1</v>
      </c>
      <c r="C42" s="2">
        <v>822.3</v>
      </c>
      <c r="D42" s="2">
        <v>56111</v>
      </c>
      <c r="E42" s="2"/>
      <c r="F42" s="2"/>
      <c r="G42" s="2"/>
      <c r="H42" s="2"/>
      <c r="I42" s="2"/>
      <c r="J42" s="53"/>
      <c r="K42" s="2">
        <v>0.8</v>
      </c>
      <c r="L42" s="2">
        <v>13.62</v>
      </c>
      <c r="M42" s="2"/>
      <c r="N42" s="2"/>
      <c r="O42" s="53"/>
      <c r="P42" s="43"/>
    </row>
    <row r="43" spans="1:16" x14ac:dyDescent="0.3">
      <c r="A43" s="25">
        <v>37773</v>
      </c>
      <c r="B43" s="2">
        <v>2447.1999999999998</v>
      </c>
      <c r="C43" s="2">
        <v>855.5</v>
      </c>
      <c r="D43" s="2">
        <v>61144</v>
      </c>
      <c r="E43" s="2"/>
      <c r="F43" s="2"/>
      <c r="G43" s="2"/>
      <c r="H43" s="2"/>
      <c r="I43" s="2"/>
      <c r="J43" s="53"/>
      <c r="K43" s="2">
        <v>0.8</v>
      </c>
      <c r="L43" s="2">
        <v>13.93</v>
      </c>
      <c r="M43" s="2"/>
      <c r="N43" s="2"/>
      <c r="O43" s="53"/>
      <c r="P43" s="43"/>
    </row>
    <row r="44" spans="1:16" x14ac:dyDescent="0.3">
      <c r="A44" s="25">
        <v>37803</v>
      </c>
      <c r="B44" s="2">
        <v>2619.3000000000002</v>
      </c>
      <c r="C44" s="2">
        <v>917</v>
      </c>
      <c r="D44" s="2">
        <v>60691</v>
      </c>
      <c r="E44" s="2"/>
      <c r="F44" s="2"/>
      <c r="G44" s="2"/>
      <c r="H44" s="2"/>
      <c r="I44" s="2"/>
      <c r="J44" s="53"/>
      <c r="K44" s="2">
        <v>0.71</v>
      </c>
      <c r="L44" s="2">
        <v>13.91</v>
      </c>
      <c r="M44" s="2"/>
      <c r="N44" s="2"/>
      <c r="O44" s="53"/>
      <c r="P44" s="43"/>
    </row>
    <row r="45" spans="1:16" x14ac:dyDescent="0.3">
      <c r="A45" s="25">
        <v>37834</v>
      </c>
      <c r="B45" s="2">
        <v>2638.3</v>
      </c>
      <c r="C45" s="2">
        <v>940.9</v>
      </c>
      <c r="D45" s="2">
        <v>60710</v>
      </c>
      <c r="E45" s="2"/>
      <c r="F45" s="2"/>
      <c r="G45" s="2"/>
      <c r="H45" s="2"/>
      <c r="I45" s="2"/>
      <c r="J45" s="53"/>
      <c r="K45" s="2">
        <v>-0.41</v>
      </c>
      <c r="L45" s="2">
        <v>13.35</v>
      </c>
      <c r="M45" s="2"/>
      <c r="N45" s="2"/>
      <c r="O45" s="53"/>
      <c r="P45" s="43"/>
    </row>
    <row r="46" spans="1:16" x14ac:dyDescent="0.3">
      <c r="A46" s="25">
        <v>37865</v>
      </c>
      <c r="B46" s="2">
        <v>2695.3</v>
      </c>
      <c r="C46" s="2">
        <v>966.3</v>
      </c>
      <c r="D46" s="2">
        <v>59011</v>
      </c>
      <c r="E46" s="2"/>
      <c r="F46" s="2"/>
      <c r="G46" s="2"/>
      <c r="H46" s="2"/>
      <c r="I46" s="2"/>
      <c r="J46" s="53"/>
      <c r="K46" s="2">
        <v>0.34</v>
      </c>
      <c r="L46" s="2">
        <v>13.28</v>
      </c>
      <c r="M46" s="2"/>
      <c r="N46" s="2"/>
      <c r="O46" s="53"/>
      <c r="P46" s="43"/>
    </row>
    <row r="47" spans="1:16" x14ac:dyDescent="0.3">
      <c r="A47" s="25">
        <v>37895</v>
      </c>
      <c r="B47" s="2">
        <v>2744</v>
      </c>
      <c r="C47" s="2">
        <v>957.1</v>
      </c>
      <c r="D47" s="2">
        <v>58330</v>
      </c>
      <c r="E47" s="2"/>
      <c r="F47" s="2"/>
      <c r="G47" s="2"/>
      <c r="H47" s="2"/>
      <c r="I47" s="2"/>
      <c r="J47" s="53"/>
      <c r="K47" s="2">
        <v>1</v>
      </c>
      <c r="L47" s="2">
        <v>13.2</v>
      </c>
      <c r="M47" s="2"/>
      <c r="N47" s="2"/>
      <c r="O47" s="53"/>
      <c r="P47" s="43"/>
    </row>
    <row r="48" spans="1:16" x14ac:dyDescent="0.3">
      <c r="A48" s="25">
        <v>37926</v>
      </c>
      <c r="B48" s="2">
        <v>2753.5</v>
      </c>
      <c r="C48" s="2">
        <v>975.8</v>
      </c>
      <c r="D48" s="2">
        <v>61183</v>
      </c>
      <c r="E48" s="2"/>
      <c r="F48" s="2"/>
      <c r="G48" s="2"/>
      <c r="H48" s="2"/>
      <c r="I48" s="2"/>
      <c r="J48" s="53"/>
      <c r="K48" s="2">
        <v>0.96</v>
      </c>
      <c r="L48" s="2">
        <v>12.48</v>
      </c>
      <c r="M48" s="2"/>
      <c r="N48" s="2"/>
      <c r="O48" s="53"/>
      <c r="P48" s="43"/>
    </row>
    <row r="49" spans="1:16" x14ac:dyDescent="0.3">
      <c r="A49" s="25">
        <v>37956</v>
      </c>
      <c r="B49" s="2">
        <v>2835.2</v>
      </c>
      <c r="C49" s="2">
        <v>1002.1</v>
      </c>
      <c r="D49" s="2">
        <v>64415</v>
      </c>
      <c r="E49" s="2"/>
      <c r="F49" s="2"/>
      <c r="G49" s="2"/>
      <c r="H49" s="2"/>
      <c r="I49" s="2"/>
      <c r="J49" s="53"/>
      <c r="K49" s="2">
        <v>1.1000000000000001</v>
      </c>
      <c r="L49" s="2">
        <v>11.99</v>
      </c>
      <c r="M49" s="2"/>
      <c r="N49" s="2"/>
      <c r="O49" s="53"/>
      <c r="P49" s="43"/>
    </row>
    <row r="50" spans="1:16" x14ac:dyDescent="0.3">
      <c r="A50" s="25">
        <v>37987</v>
      </c>
      <c r="B50" s="2">
        <v>3205.2</v>
      </c>
      <c r="C50" s="2">
        <v>1147</v>
      </c>
      <c r="D50" s="2">
        <v>73175</v>
      </c>
      <c r="E50" s="2"/>
      <c r="F50" s="2"/>
      <c r="G50" s="2"/>
      <c r="H50" s="2"/>
      <c r="I50" s="2"/>
      <c r="J50" s="53"/>
      <c r="K50" s="2">
        <v>1.75</v>
      </c>
      <c r="L50" s="2">
        <v>11.28</v>
      </c>
      <c r="M50" s="2">
        <v>682.02</v>
      </c>
      <c r="N50" s="2"/>
      <c r="O50" s="53"/>
      <c r="P50" s="43"/>
    </row>
    <row r="51" spans="1:16" x14ac:dyDescent="0.3">
      <c r="A51" s="25">
        <v>38018</v>
      </c>
      <c r="B51" s="2">
        <v>3203.3</v>
      </c>
      <c r="C51" s="2">
        <v>1130.5999999999999</v>
      </c>
      <c r="D51" s="2">
        <v>80226</v>
      </c>
      <c r="E51" s="2"/>
      <c r="F51" s="2"/>
      <c r="G51" s="2"/>
      <c r="H51" s="2"/>
      <c r="I51" s="2"/>
      <c r="J51" s="53">
        <v>9.0659340659340657</v>
      </c>
      <c r="K51" s="2">
        <v>0.99</v>
      </c>
      <c r="L51" s="2">
        <v>10.58</v>
      </c>
      <c r="M51" s="2"/>
      <c r="N51" s="2"/>
      <c r="O51" s="53"/>
      <c r="P51" s="43"/>
    </row>
    <row r="52" spans="1:16" x14ac:dyDescent="0.3">
      <c r="A52" s="25">
        <v>38047</v>
      </c>
      <c r="B52" s="2">
        <v>3323.5</v>
      </c>
      <c r="C52" s="2">
        <v>1164.0999999999999</v>
      </c>
      <c r="D52" s="2">
        <v>82558</v>
      </c>
      <c r="E52" s="2"/>
      <c r="F52" s="2"/>
      <c r="G52" s="2"/>
      <c r="H52" s="2"/>
      <c r="I52" s="2"/>
      <c r="J52" s="53">
        <v>9.5172413793103452</v>
      </c>
      <c r="K52" s="2">
        <v>0.75</v>
      </c>
      <c r="L52" s="2">
        <v>10.25</v>
      </c>
      <c r="M52" s="2"/>
      <c r="N52" s="2"/>
      <c r="O52" s="53"/>
      <c r="P52" s="43"/>
    </row>
    <row r="53" spans="1:16" x14ac:dyDescent="0.3">
      <c r="A53" s="25">
        <v>38078</v>
      </c>
      <c r="B53" s="2">
        <v>3409.7</v>
      </c>
      <c r="C53" s="2">
        <v>1165.5</v>
      </c>
      <c r="D53" s="2">
        <v>79639</v>
      </c>
      <c r="E53" s="2"/>
      <c r="F53" s="2"/>
      <c r="G53" s="2"/>
      <c r="H53" s="2"/>
      <c r="I53" s="2"/>
      <c r="J53" s="53">
        <v>8.9163237311385455</v>
      </c>
      <c r="K53" s="2">
        <v>0.99</v>
      </c>
      <c r="L53" s="2">
        <v>10.220000000000001</v>
      </c>
      <c r="M53" s="2"/>
      <c r="N53" s="2"/>
      <c r="O53" s="53"/>
      <c r="P53" s="43"/>
    </row>
    <row r="54" spans="1:16" x14ac:dyDescent="0.3">
      <c r="A54" s="25">
        <v>38108</v>
      </c>
      <c r="B54" s="2">
        <v>3474.2</v>
      </c>
      <c r="C54" s="2">
        <v>1230.0999999999999</v>
      </c>
      <c r="D54" s="2">
        <v>78904</v>
      </c>
      <c r="E54" s="2"/>
      <c r="F54" s="2"/>
      <c r="G54" s="2"/>
      <c r="H54" s="2"/>
      <c r="I54" s="2"/>
      <c r="J54" s="53">
        <v>8.1967213114754092</v>
      </c>
      <c r="K54" s="2">
        <v>0.74</v>
      </c>
      <c r="L54" s="2">
        <v>10.15</v>
      </c>
      <c r="M54" s="2"/>
      <c r="N54" s="2"/>
      <c r="O54" s="53"/>
      <c r="P54" s="43"/>
    </row>
    <row r="55" spans="1:16" x14ac:dyDescent="0.3">
      <c r="A55" s="25">
        <v>38139</v>
      </c>
      <c r="B55" s="2">
        <v>3514.9</v>
      </c>
      <c r="C55" s="2">
        <v>1220.5</v>
      </c>
      <c r="D55" s="2">
        <v>81849</v>
      </c>
      <c r="E55" s="2"/>
      <c r="F55" s="2"/>
      <c r="G55" s="2"/>
      <c r="H55" s="2"/>
      <c r="I55" s="2"/>
      <c r="J55" s="53">
        <v>7.608695652173914</v>
      </c>
      <c r="K55" s="2">
        <v>0.78</v>
      </c>
      <c r="L55" s="2">
        <v>10.130000000000001</v>
      </c>
      <c r="M55" s="2"/>
      <c r="N55" s="2"/>
      <c r="O55" s="53"/>
      <c r="P55" s="43"/>
    </row>
    <row r="56" spans="1:16" x14ac:dyDescent="0.3">
      <c r="A56" s="25">
        <v>38169</v>
      </c>
      <c r="B56" s="2">
        <v>3670.9</v>
      </c>
      <c r="C56" s="2">
        <v>1276.0999999999999</v>
      </c>
      <c r="D56" s="2">
        <v>84462</v>
      </c>
      <c r="E56" s="2"/>
      <c r="F56" s="2"/>
      <c r="G56" s="2"/>
      <c r="H56" s="2"/>
      <c r="I56" s="2"/>
      <c r="J56" s="53">
        <v>7.4626865671641784</v>
      </c>
      <c r="K56" s="2">
        <v>0.92</v>
      </c>
      <c r="L56" s="2">
        <v>10.36</v>
      </c>
      <c r="M56" s="2"/>
      <c r="N56" s="2"/>
      <c r="O56" s="53"/>
      <c r="P56" s="43"/>
    </row>
    <row r="57" spans="1:16" x14ac:dyDescent="0.3">
      <c r="A57" s="25">
        <v>38200</v>
      </c>
      <c r="B57" s="2">
        <v>3626.8</v>
      </c>
      <c r="C57" s="2">
        <v>1315</v>
      </c>
      <c r="D57" s="2">
        <v>84857</v>
      </c>
      <c r="E57" s="2"/>
      <c r="F57" s="2"/>
      <c r="G57" s="2"/>
      <c r="H57" s="2"/>
      <c r="I57" s="2"/>
      <c r="J57" s="53">
        <v>7.442489851150202</v>
      </c>
      <c r="K57" s="2">
        <v>0.42</v>
      </c>
      <c r="L57" s="2">
        <v>11.28</v>
      </c>
      <c r="M57" s="2"/>
      <c r="N57" s="2"/>
      <c r="O57" s="53"/>
      <c r="P57" s="43"/>
    </row>
    <row r="58" spans="1:16" x14ac:dyDescent="0.3">
      <c r="A58" s="25">
        <v>38231</v>
      </c>
      <c r="B58" s="2">
        <v>3649.8</v>
      </c>
      <c r="C58" s="2">
        <v>1290.5999999999999</v>
      </c>
      <c r="D58" s="2">
        <v>84948</v>
      </c>
      <c r="E58" s="2"/>
      <c r="F58" s="2"/>
      <c r="G58" s="2"/>
      <c r="H58" s="2"/>
      <c r="I58" s="2"/>
      <c r="J58" s="53">
        <v>7.287449392712551</v>
      </c>
      <c r="K58" s="2">
        <v>0.43</v>
      </c>
      <c r="L58" s="2">
        <v>11.38</v>
      </c>
      <c r="M58" s="2"/>
      <c r="N58" s="2"/>
      <c r="O58" s="53"/>
      <c r="P58" s="43"/>
    </row>
    <row r="59" spans="1:16" x14ac:dyDescent="0.3">
      <c r="A59" s="25">
        <v>38261</v>
      </c>
      <c r="B59" s="2">
        <v>3717.5</v>
      </c>
      <c r="C59" s="2">
        <v>1293.7</v>
      </c>
      <c r="D59" s="2">
        <v>91329</v>
      </c>
      <c r="E59" s="2"/>
      <c r="F59" s="2"/>
      <c r="G59" s="2"/>
      <c r="H59" s="2"/>
      <c r="I59" s="2"/>
      <c r="J59" s="53">
        <v>7.7131258457374825</v>
      </c>
      <c r="K59" s="2">
        <v>1.1399999999999999</v>
      </c>
      <c r="L59" s="2">
        <v>11.53</v>
      </c>
      <c r="M59" s="2"/>
      <c r="N59" s="2"/>
      <c r="O59" s="53"/>
      <c r="P59" s="43"/>
    </row>
    <row r="60" spans="1:16" x14ac:dyDescent="0.3">
      <c r="A60" s="25">
        <v>38292</v>
      </c>
      <c r="B60" s="2">
        <v>3787.8</v>
      </c>
      <c r="C60" s="2">
        <v>1310.3</v>
      </c>
      <c r="D60" s="2">
        <v>103607</v>
      </c>
      <c r="E60" s="2"/>
      <c r="F60" s="2"/>
      <c r="G60" s="2"/>
      <c r="H60" s="2"/>
      <c r="I60" s="2"/>
      <c r="J60" s="53">
        <v>8.0163043478260878</v>
      </c>
      <c r="K60" s="2">
        <v>1.1100000000000001</v>
      </c>
      <c r="L60" s="2">
        <v>11.7</v>
      </c>
      <c r="M60" s="2"/>
      <c r="N60" s="2"/>
      <c r="O60" s="53"/>
      <c r="P60" s="43"/>
    </row>
    <row r="61" spans="1:16" x14ac:dyDescent="0.3">
      <c r="A61" s="25">
        <v>38322</v>
      </c>
      <c r="B61" s="2">
        <v>3928.5</v>
      </c>
      <c r="C61" s="2">
        <v>1332.7</v>
      </c>
      <c r="D61" s="2">
        <v>113703</v>
      </c>
      <c r="E61" s="2"/>
      <c r="F61" s="2"/>
      <c r="G61" s="2"/>
      <c r="H61" s="2"/>
      <c r="I61" s="2"/>
      <c r="J61" s="53">
        <v>8.3106267029972738</v>
      </c>
      <c r="K61" s="2">
        <v>1.1399999999999999</v>
      </c>
      <c r="L61" s="2">
        <v>11.74</v>
      </c>
      <c r="M61" s="2"/>
      <c r="N61" s="2"/>
      <c r="O61" s="53"/>
      <c r="P61" s="43"/>
    </row>
    <row r="62" spans="1:16" ht="15.6" x14ac:dyDescent="0.3">
      <c r="A62" s="25">
        <v>38353</v>
      </c>
      <c r="B62" s="2">
        <v>4353.8999999999996</v>
      </c>
      <c r="C62" s="2">
        <v>1534.8</v>
      </c>
      <c r="D62" s="2">
        <v>120809</v>
      </c>
      <c r="E62" s="2"/>
      <c r="F62" s="2"/>
      <c r="G62" s="2"/>
      <c r="H62" s="2"/>
      <c r="I62" s="2"/>
      <c r="J62" s="53">
        <v>8.3333333333333321</v>
      </c>
      <c r="K62" s="2">
        <v>2.62</v>
      </c>
      <c r="L62" s="2">
        <v>12.7</v>
      </c>
      <c r="M62" s="2">
        <v>778.47</v>
      </c>
      <c r="N62" s="2"/>
      <c r="O62" s="53"/>
      <c r="P62" s="73">
        <v>2831.4720000000002</v>
      </c>
    </row>
    <row r="63" spans="1:16" ht="15.6" x14ac:dyDescent="0.3">
      <c r="A63" s="25">
        <v>38384</v>
      </c>
      <c r="B63" s="2">
        <v>4179.8999999999996</v>
      </c>
      <c r="C63" s="2">
        <v>1425.2</v>
      </c>
      <c r="D63" s="2">
        <v>121199</v>
      </c>
      <c r="E63" s="2"/>
      <c r="F63" s="2"/>
      <c r="G63" s="2"/>
      <c r="H63" s="2"/>
      <c r="I63" s="2"/>
      <c r="J63" s="53">
        <v>8.3447332421340636</v>
      </c>
      <c r="K63" s="2">
        <v>1.23</v>
      </c>
      <c r="L63" s="2">
        <v>12.96</v>
      </c>
      <c r="M63" s="2"/>
      <c r="N63" s="2"/>
      <c r="O63" s="53"/>
      <c r="P63" s="73">
        <v>2655.482</v>
      </c>
    </row>
    <row r="64" spans="1:16" ht="15.6" x14ac:dyDescent="0.3">
      <c r="A64" s="25">
        <v>38412</v>
      </c>
      <c r="B64" s="2">
        <v>4300.6000000000004</v>
      </c>
      <c r="C64" s="2">
        <v>1444.1</v>
      </c>
      <c r="D64" s="2">
        <v>130426</v>
      </c>
      <c r="E64" s="2"/>
      <c r="F64" s="2"/>
      <c r="G64" s="2"/>
      <c r="H64" s="2"/>
      <c r="I64" s="2"/>
      <c r="J64" s="53">
        <v>8.2304526748971192</v>
      </c>
      <c r="K64" s="2">
        <v>1.34</v>
      </c>
      <c r="L64" s="2">
        <v>13.63</v>
      </c>
      <c r="M64" s="2"/>
      <c r="N64" s="2"/>
      <c r="O64" s="53"/>
      <c r="P64" s="73">
        <v>2740.9549999999999</v>
      </c>
    </row>
    <row r="65" spans="1:16" ht="15.6" x14ac:dyDescent="0.3">
      <c r="A65" s="25">
        <v>38443</v>
      </c>
      <c r="B65" s="2">
        <v>4462.7</v>
      </c>
      <c r="C65" s="2">
        <v>1481.7</v>
      </c>
      <c r="D65" s="2">
        <v>133651</v>
      </c>
      <c r="E65" s="2"/>
      <c r="F65" s="2"/>
      <c r="G65" s="2"/>
      <c r="H65" s="2"/>
      <c r="I65" s="2"/>
      <c r="J65" s="53">
        <v>7.9343365253077982</v>
      </c>
      <c r="K65" s="2">
        <v>1.1200000000000001</v>
      </c>
      <c r="L65" s="2">
        <v>13.77</v>
      </c>
      <c r="M65" s="2"/>
      <c r="N65" s="2"/>
      <c r="O65" s="53"/>
      <c r="P65" s="73">
        <v>2838.0650000000001</v>
      </c>
    </row>
    <row r="66" spans="1:16" ht="15.6" x14ac:dyDescent="0.3">
      <c r="A66" s="25">
        <v>38473</v>
      </c>
      <c r="B66" s="2">
        <v>4577.5</v>
      </c>
      <c r="C66" s="2">
        <v>1565.8</v>
      </c>
      <c r="D66" s="2">
        <v>140524</v>
      </c>
      <c r="E66" s="2"/>
      <c r="F66" s="2"/>
      <c r="G66" s="2"/>
      <c r="H66" s="2"/>
      <c r="I66" s="2"/>
      <c r="J66" s="53">
        <v>7.6294277929155303</v>
      </c>
      <c r="K66" s="2">
        <v>0.8</v>
      </c>
      <c r="L66" s="2">
        <v>13.84</v>
      </c>
      <c r="M66" s="2"/>
      <c r="N66" s="2"/>
      <c r="O66" s="53"/>
      <c r="P66" s="73">
        <v>2884.07951</v>
      </c>
    </row>
    <row r="67" spans="1:16" ht="15.6" x14ac:dyDescent="0.3">
      <c r="A67" s="25">
        <v>38504</v>
      </c>
      <c r="B67" s="2">
        <v>4677.7</v>
      </c>
      <c r="C67" s="2">
        <v>1582.3</v>
      </c>
      <c r="D67" s="2">
        <v>143628</v>
      </c>
      <c r="E67" s="2"/>
      <c r="F67" s="2"/>
      <c r="G67" s="2"/>
      <c r="H67" s="2"/>
      <c r="I67" s="2"/>
      <c r="J67" s="53">
        <v>7.3270013568521026</v>
      </c>
      <c r="K67" s="2">
        <v>0.64</v>
      </c>
      <c r="L67" s="2">
        <v>13.68</v>
      </c>
      <c r="M67" s="2"/>
      <c r="N67" s="2"/>
      <c r="O67" s="53"/>
      <c r="P67" s="73">
        <v>2943.9480000000003</v>
      </c>
    </row>
    <row r="68" spans="1:16" ht="15.6" x14ac:dyDescent="0.3">
      <c r="A68" s="25">
        <v>38534</v>
      </c>
      <c r="B68" s="2">
        <v>4915.3999999999996</v>
      </c>
      <c r="C68" s="2">
        <v>1650.7</v>
      </c>
      <c r="D68" s="2">
        <v>147777</v>
      </c>
      <c r="E68" s="2"/>
      <c r="F68" s="2"/>
      <c r="G68" s="2"/>
      <c r="H68" s="2"/>
      <c r="I68" s="2"/>
      <c r="J68" s="53">
        <v>7.2972972972972974</v>
      </c>
      <c r="K68" s="2">
        <v>0.46</v>
      </c>
      <c r="L68" s="2">
        <v>13.16</v>
      </c>
      <c r="M68" s="2"/>
      <c r="N68" s="2"/>
      <c r="O68" s="53"/>
      <c r="P68" s="73">
        <v>3119.3919999999998</v>
      </c>
    </row>
    <row r="69" spans="1:16" ht="15.6" x14ac:dyDescent="0.3">
      <c r="A69" s="25">
        <v>38565</v>
      </c>
      <c r="B69" s="2">
        <v>4974.3</v>
      </c>
      <c r="C69" s="2">
        <v>1701.8</v>
      </c>
      <c r="D69" s="2">
        <v>140896</v>
      </c>
      <c r="E69" s="2"/>
      <c r="F69" s="2"/>
      <c r="G69" s="2"/>
      <c r="H69" s="2"/>
      <c r="I69" s="2"/>
      <c r="J69" s="53">
        <v>7.2678331090174968</v>
      </c>
      <c r="K69" s="2">
        <v>-0.14000000000000001</v>
      </c>
      <c r="L69" s="2">
        <v>12.53</v>
      </c>
      <c r="M69" s="2"/>
      <c r="N69" s="2"/>
      <c r="O69" s="53"/>
      <c r="P69" s="73">
        <v>3136.1039999999998</v>
      </c>
    </row>
    <row r="70" spans="1:16" ht="15.6" x14ac:dyDescent="0.3">
      <c r="A70" s="25">
        <v>38596</v>
      </c>
      <c r="B70" s="2">
        <v>5118.2</v>
      </c>
      <c r="C70" s="2">
        <v>1703.3</v>
      </c>
      <c r="D70" s="2">
        <v>146026</v>
      </c>
      <c r="E70" s="2"/>
      <c r="F70" s="2"/>
      <c r="G70" s="2"/>
      <c r="H70" s="2"/>
      <c r="I70" s="2"/>
      <c r="J70" s="53">
        <v>7.2386058981233248</v>
      </c>
      <c r="K70" s="2">
        <v>0.25</v>
      </c>
      <c r="L70" s="2">
        <v>12.33</v>
      </c>
      <c r="M70" s="2"/>
      <c r="N70" s="2"/>
      <c r="O70" s="53"/>
      <c r="P70" s="73">
        <v>3212.9049999999997</v>
      </c>
    </row>
    <row r="71" spans="1:16" ht="15.6" x14ac:dyDescent="0.3">
      <c r="A71" s="25">
        <v>38626</v>
      </c>
      <c r="B71" s="2">
        <v>5274.9</v>
      </c>
      <c r="C71" s="2">
        <v>1740.7</v>
      </c>
      <c r="D71" s="2">
        <v>155831</v>
      </c>
      <c r="E71" s="2"/>
      <c r="F71" s="2"/>
      <c r="G71" s="2"/>
      <c r="H71" s="2"/>
      <c r="I71" s="2"/>
      <c r="J71" s="53">
        <v>7.2483221476510069</v>
      </c>
      <c r="K71" s="2">
        <v>0.55000000000000004</v>
      </c>
      <c r="L71" s="2">
        <v>11.68</v>
      </c>
      <c r="M71" s="2"/>
      <c r="N71" s="2"/>
      <c r="O71" s="53"/>
      <c r="P71" s="73">
        <v>3344.511</v>
      </c>
    </row>
    <row r="72" spans="1:16" ht="15.6" x14ac:dyDescent="0.3">
      <c r="A72" s="25">
        <v>38657</v>
      </c>
      <c r="B72" s="2">
        <v>5296.5</v>
      </c>
      <c r="C72" s="2">
        <v>1752</v>
      </c>
      <c r="D72" s="2">
        <v>161242</v>
      </c>
      <c r="E72" s="2"/>
      <c r="F72" s="2"/>
      <c r="G72" s="2"/>
      <c r="H72" s="2"/>
      <c r="I72" s="2"/>
      <c r="J72" s="53">
        <v>7.3924731182795691</v>
      </c>
      <c r="K72" s="2">
        <v>0.74</v>
      </c>
      <c r="L72" s="2">
        <v>11.27</v>
      </c>
      <c r="M72" s="2"/>
      <c r="N72" s="2"/>
      <c r="O72" s="53"/>
      <c r="P72" s="73">
        <v>3312.0540000000001</v>
      </c>
    </row>
    <row r="73" spans="1:16" ht="15.6" x14ac:dyDescent="0.3">
      <c r="A73" s="25">
        <v>38687</v>
      </c>
      <c r="B73" s="2">
        <v>5417.1</v>
      </c>
      <c r="C73" s="2">
        <v>1765.8</v>
      </c>
      <c r="D73" s="2">
        <v>164666</v>
      </c>
      <c r="E73" s="2"/>
      <c r="F73" s="2"/>
      <c r="G73" s="2"/>
      <c r="H73" s="2"/>
      <c r="I73" s="2"/>
      <c r="J73" s="53">
        <v>7.4024226110363394</v>
      </c>
      <c r="K73" s="2">
        <v>0.82</v>
      </c>
      <c r="L73" s="2">
        <v>10.91</v>
      </c>
      <c r="M73" s="2"/>
      <c r="N73" s="2"/>
      <c r="O73" s="53"/>
      <c r="P73" s="73">
        <v>3386.386</v>
      </c>
    </row>
    <row r="74" spans="1:16" ht="15.6" x14ac:dyDescent="0.3">
      <c r="A74" s="25">
        <v>38718</v>
      </c>
      <c r="B74" s="2">
        <v>6032.1</v>
      </c>
      <c r="C74" s="2">
        <v>2009.2</v>
      </c>
      <c r="D74" s="2">
        <v>175892</v>
      </c>
      <c r="E74" s="2"/>
      <c r="F74" s="2"/>
      <c r="G74" s="2"/>
      <c r="H74" s="2"/>
      <c r="I74" s="2"/>
      <c r="J74" s="53">
        <v>7.7027027027027026</v>
      </c>
      <c r="K74" s="2">
        <v>2.4300000000000002</v>
      </c>
      <c r="L74" s="2">
        <v>10.71</v>
      </c>
      <c r="M74" s="2">
        <v>875.43</v>
      </c>
      <c r="N74" s="2"/>
      <c r="O74" s="53"/>
      <c r="P74" s="73">
        <v>3838.5969999999998</v>
      </c>
    </row>
    <row r="75" spans="1:16" ht="15.6" x14ac:dyDescent="0.3">
      <c r="A75" s="25">
        <v>38749</v>
      </c>
      <c r="B75" s="2">
        <v>5822.1</v>
      </c>
      <c r="C75" s="2">
        <v>1875.6</v>
      </c>
      <c r="D75" s="2">
        <v>181401</v>
      </c>
      <c r="E75" s="2"/>
      <c r="F75" s="2"/>
      <c r="G75" s="2"/>
      <c r="H75" s="2"/>
      <c r="I75" s="2"/>
      <c r="J75" s="53">
        <v>7.734056987788331</v>
      </c>
      <c r="K75" s="2">
        <v>1.66</v>
      </c>
      <c r="L75" s="2">
        <v>11.18</v>
      </c>
      <c r="M75" s="2"/>
      <c r="N75" s="2"/>
      <c r="O75" s="53"/>
      <c r="P75" s="73">
        <v>3631.471</v>
      </c>
    </row>
    <row r="76" spans="1:16" ht="15.6" x14ac:dyDescent="0.3">
      <c r="A76" s="25">
        <v>38777</v>
      </c>
      <c r="B76" s="2">
        <v>5899.7</v>
      </c>
      <c r="C76" s="2">
        <v>1890.1</v>
      </c>
      <c r="D76" s="2">
        <v>189050</v>
      </c>
      <c r="E76" s="2"/>
      <c r="F76" s="2"/>
      <c r="G76" s="2"/>
      <c r="H76" s="2"/>
      <c r="I76" s="2"/>
      <c r="J76" s="53">
        <v>7.9019073569482279</v>
      </c>
      <c r="K76" s="2">
        <v>0.82</v>
      </c>
      <c r="L76" s="2">
        <v>10.61</v>
      </c>
      <c r="M76" s="2"/>
      <c r="N76" s="2"/>
      <c r="O76" s="53"/>
      <c r="P76" s="73">
        <v>3658.723</v>
      </c>
    </row>
    <row r="77" spans="1:16" ht="15.6" x14ac:dyDescent="0.3">
      <c r="A77" s="25">
        <v>38808</v>
      </c>
      <c r="B77" s="2">
        <v>6148.1</v>
      </c>
      <c r="C77" s="2">
        <v>1928.8</v>
      </c>
      <c r="D77" s="2">
        <v>198676</v>
      </c>
      <c r="E77" s="2"/>
      <c r="F77" s="2"/>
      <c r="G77" s="2"/>
      <c r="H77" s="2"/>
      <c r="I77" s="2"/>
      <c r="J77" s="53">
        <v>7.7445652173913047</v>
      </c>
      <c r="K77" s="2">
        <v>0.35</v>
      </c>
      <c r="L77" s="2">
        <v>9.77</v>
      </c>
      <c r="M77" s="2"/>
      <c r="N77" s="2"/>
      <c r="O77" s="53"/>
      <c r="P77" s="73">
        <v>3826.9560000000001</v>
      </c>
    </row>
    <row r="78" spans="1:16" ht="15.6" x14ac:dyDescent="0.3">
      <c r="A78" s="25">
        <v>38838</v>
      </c>
      <c r="B78" s="2">
        <v>6333.4</v>
      </c>
      <c r="C78" s="2">
        <v>2027.8</v>
      </c>
      <c r="D78" s="2">
        <v>218521</v>
      </c>
      <c r="E78" s="2"/>
      <c r="F78" s="2"/>
      <c r="G78" s="2"/>
      <c r="H78" s="2"/>
      <c r="I78" s="2"/>
      <c r="J78" s="53">
        <v>7.588075880758808</v>
      </c>
      <c r="K78" s="2">
        <v>0.48</v>
      </c>
      <c r="L78" s="2">
        <v>9.42</v>
      </c>
      <c r="M78" s="2"/>
      <c r="N78" s="2"/>
      <c r="O78" s="53"/>
      <c r="P78" s="73">
        <v>3923.7177499999998</v>
      </c>
    </row>
    <row r="79" spans="1:16" ht="15.6" x14ac:dyDescent="0.3">
      <c r="A79" s="25">
        <v>38869</v>
      </c>
      <c r="B79" s="2">
        <v>6663.4</v>
      </c>
      <c r="C79" s="2">
        <v>2096.9</v>
      </c>
      <c r="D79" s="2">
        <v>239271</v>
      </c>
      <c r="E79" s="2"/>
      <c r="F79" s="2"/>
      <c r="G79" s="2"/>
      <c r="H79" s="2"/>
      <c r="I79" s="2"/>
      <c r="J79" s="53">
        <v>7.5573549257759787</v>
      </c>
      <c r="K79" s="2">
        <v>0.28000000000000003</v>
      </c>
      <c r="L79" s="2">
        <v>9.0299999999999994</v>
      </c>
      <c r="M79" s="2"/>
      <c r="N79" s="2"/>
      <c r="O79" s="53"/>
      <c r="P79" s="73">
        <v>4172.1669999999995</v>
      </c>
    </row>
    <row r="80" spans="1:16" ht="15.6" x14ac:dyDescent="0.3">
      <c r="A80" s="25">
        <v>38899</v>
      </c>
      <c r="B80" s="2">
        <v>7057.2</v>
      </c>
      <c r="C80" s="2">
        <v>2233.4</v>
      </c>
      <c r="D80" s="2">
        <v>243174</v>
      </c>
      <c r="E80" s="2"/>
      <c r="F80" s="2"/>
      <c r="G80" s="2"/>
      <c r="H80" s="2"/>
      <c r="I80" s="2"/>
      <c r="J80" s="53">
        <v>7.1236559139784941</v>
      </c>
      <c r="K80" s="2">
        <v>0.67</v>
      </c>
      <c r="L80" s="2">
        <v>9.26</v>
      </c>
      <c r="M80" s="2"/>
      <c r="N80" s="2"/>
      <c r="O80" s="53"/>
      <c r="P80" s="73">
        <v>4439.5550000000003</v>
      </c>
    </row>
    <row r="81" spans="1:16" ht="15.6" x14ac:dyDescent="0.3">
      <c r="A81" s="25">
        <v>38930</v>
      </c>
      <c r="B81" s="2">
        <v>7199.6</v>
      </c>
      <c r="C81" s="2">
        <v>2290.3000000000002</v>
      </c>
      <c r="D81" s="2">
        <v>257859</v>
      </c>
      <c r="E81" s="2"/>
      <c r="F81" s="2"/>
      <c r="G81" s="2"/>
      <c r="H81" s="2"/>
      <c r="I81" s="2"/>
      <c r="J81" s="53">
        <v>6.8364611260053616</v>
      </c>
      <c r="K81" s="2">
        <v>0.19</v>
      </c>
      <c r="L81" s="2">
        <v>9.6199999999999992</v>
      </c>
      <c r="M81" s="2"/>
      <c r="N81" s="2"/>
      <c r="O81" s="53"/>
      <c r="P81" s="73">
        <v>4467.3029999999999</v>
      </c>
    </row>
    <row r="82" spans="1:16" ht="15.6" x14ac:dyDescent="0.3">
      <c r="A82" s="25">
        <v>38961</v>
      </c>
      <c r="B82" s="2">
        <v>7417.4</v>
      </c>
      <c r="C82" s="2">
        <v>2351.6</v>
      </c>
      <c r="D82" s="2">
        <v>252184</v>
      </c>
      <c r="E82" s="2"/>
      <c r="F82" s="2"/>
      <c r="G82" s="2"/>
      <c r="H82" s="2"/>
      <c r="I82" s="2"/>
      <c r="J82" s="53">
        <v>6.5420560747663554</v>
      </c>
      <c r="K82" s="2">
        <v>0.09</v>
      </c>
      <c r="L82" s="2">
        <v>9.44</v>
      </c>
      <c r="M82" s="2"/>
      <c r="N82" s="2"/>
      <c r="O82" s="53"/>
      <c r="P82" s="73">
        <v>4610.1309999999994</v>
      </c>
    </row>
    <row r="83" spans="1:16" ht="15.6" x14ac:dyDescent="0.3">
      <c r="A83" s="25">
        <v>38991</v>
      </c>
      <c r="B83" s="2">
        <v>7727.1</v>
      </c>
      <c r="C83" s="2">
        <v>2400.8000000000002</v>
      </c>
      <c r="D83" s="2">
        <v>258705</v>
      </c>
      <c r="E83" s="2"/>
      <c r="F83" s="2"/>
      <c r="G83" s="2"/>
      <c r="H83" s="2"/>
      <c r="I83" s="2"/>
      <c r="J83" s="53">
        <v>6.5595716198125844</v>
      </c>
      <c r="K83" s="2">
        <v>0.28000000000000003</v>
      </c>
      <c r="L83" s="2">
        <v>9.15</v>
      </c>
      <c r="M83" s="2"/>
      <c r="N83" s="2"/>
      <c r="O83" s="53"/>
      <c r="P83" s="73">
        <v>4822.0683200000003</v>
      </c>
    </row>
    <row r="84" spans="1:16" ht="15.6" x14ac:dyDescent="0.3">
      <c r="A84" s="25">
        <v>39022</v>
      </c>
      <c r="B84" s="2">
        <v>7743.4</v>
      </c>
      <c r="C84" s="2">
        <v>2402.1999999999998</v>
      </c>
      <c r="D84" s="2">
        <v>264956</v>
      </c>
      <c r="E84" s="2"/>
      <c r="F84" s="2"/>
      <c r="G84" s="2"/>
      <c r="H84" s="2"/>
      <c r="I84" s="2"/>
      <c r="J84" s="53">
        <v>6.7204301075268811</v>
      </c>
      <c r="K84" s="2">
        <v>0.63</v>
      </c>
      <c r="L84" s="2">
        <v>9.0299999999999994</v>
      </c>
      <c r="M84" s="2"/>
      <c r="N84" s="2"/>
      <c r="O84" s="53"/>
      <c r="P84" s="73">
        <v>4731.7170000000006</v>
      </c>
    </row>
    <row r="85" spans="1:16" ht="15.6" x14ac:dyDescent="0.3">
      <c r="A85" s="25">
        <v>39052</v>
      </c>
      <c r="B85" s="2">
        <v>7974.4</v>
      </c>
      <c r="C85" s="2">
        <v>2450.6999999999998</v>
      </c>
      <c r="D85" s="2">
        <v>280970</v>
      </c>
      <c r="E85" s="2"/>
      <c r="F85" s="2"/>
      <c r="G85" s="2"/>
      <c r="H85" s="2"/>
      <c r="I85" s="2"/>
      <c r="J85" s="53">
        <v>6.7385444743935308</v>
      </c>
      <c r="K85" s="2">
        <v>0.79</v>
      </c>
      <c r="L85" s="2">
        <v>9</v>
      </c>
      <c r="M85" s="2"/>
      <c r="N85" s="2"/>
      <c r="O85" s="53"/>
      <c r="P85" s="73">
        <v>4855.643</v>
      </c>
    </row>
    <row r="86" spans="1:16" ht="15.6" x14ac:dyDescent="0.3">
      <c r="A86" s="25">
        <v>39083</v>
      </c>
      <c r="B86" s="2">
        <v>8970.7000000000007</v>
      </c>
      <c r="C86" s="2">
        <v>2785.2</v>
      </c>
      <c r="D86" s="2">
        <v>295567</v>
      </c>
      <c r="E86" s="2"/>
      <c r="F86" s="2"/>
      <c r="G86" s="2"/>
      <c r="H86" s="2"/>
      <c r="I86" s="2"/>
      <c r="J86" s="53">
        <v>6.8640646029609682</v>
      </c>
      <c r="K86" s="2">
        <v>1.68</v>
      </c>
      <c r="L86" s="2">
        <v>8.1999999999999993</v>
      </c>
      <c r="M86" s="2">
        <v>1064.8800000000001</v>
      </c>
      <c r="N86" s="2"/>
      <c r="O86" s="53"/>
      <c r="P86" s="73">
        <v>5564.1682600000004</v>
      </c>
    </row>
    <row r="87" spans="1:16" ht="15.6" x14ac:dyDescent="0.3">
      <c r="A87" s="25">
        <v>39114</v>
      </c>
      <c r="B87" s="2">
        <v>8674.9</v>
      </c>
      <c r="C87" s="2">
        <v>2630.1</v>
      </c>
      <c r="D87" s="2">
        <v>295562</v>
      </c>
      <c r="E87" s="2"/>
      <c r="F87" s="2"/>
      <c r="G87" s="2"/>
      <c r="H87" s="2"/>
      <c r="I87" s="2"/>
      <c r="J87" s="53">
        <v>7.1236559139784941</v>
      </c>
      <c r="K87" s="2">
        <v>1.1100000000000001</v>
      </c>
      <c r="L87" s="2">
        <v>7.61</v>
      </c>
      <c r="M87" s="2"/>
      <c r="N87" s="2"/>
      <c r="O87" s="53"/>
      <c r="P87" s="73">
        <v>5270.6469999999999</v>
      </c>
    </row>
    <row r="88" spans="1:16" ht="15.6" x14ac:dyDescent="0.3">
      <c r="A88" s="25">
        <v>39142</v>
      </c>
      <c r="B88" s="2">
        <v>8873.4</v>
      </c>
      <c r="C88" s="2">
        <v>2682</v>
      </c>
      <c r="D88" s="2">
        <v>305869</v>
      </c>
      <c r="E88" s="2"/>
      <c r="F88" s="2"/>
      <c r="G88" s="2"/>
      <c r="H88" s="2"/>
      <c r="I88" s="2"/>
      <c r="J88" s="53">
        <v>7.2386058981233248</v>
      </c>
      <c r="K88" s="2">
        <v>0.59</v>
      </c>
      <c r="L88" s="2">
        <v>7.37</v>
      </c>
      <c r="M88" s="2"/>
      <c r="N88" s="2"/>
      <c r="O88" s="53"/>
      <c r="P88" s="73">
        <v>5340.7460000000001</v>
      </c>
    </row>
    <row r="89" spans="1:16" ht="15.6" x14ac:dyDescent="0.3">
      <c r="A89" s="25">
        <v>39173</v>
      </c>
      <c r="B89" s="2">
        <v>9381.7000000000007</v>
      </c>
      <c r="C89" s="2">
        <v>2741.2</v>
      </c>
      <c r="D89" s="2">
        <v>330334</v>
      </c>
      <c r="E89" s="2"/>
      <c r="F89" s="2"/>
      <c r="G89" s="2"/>
      <c r="H89" s="2"/>
      <c r="I89" s="2"/>
      <c r="J89" s="53">
        <v>6.8181818181818175</v>
      </c>
      <c r="K89" s="2">
        <v>0.56999999999999995</v>
      </c>
      <c r="L89" s="2">
        <v>7.6</v>
      </c>
      <c r="M89" s="2"/>
      <c r="N89" s="2"/>
      <c r="O89" s="53"/>
      <c r="P89" s="73">
        <v>5734.3369600000005</v>
      </c>
    </row>
    <row r="90" spans="1:16" ht="15.6" x14ac:dyDescent="0.3">
      <c r="A90" s="25">
        <v>39203</v>
      </c>
      <c r="B90" s="2">
        <v>9964.2999999999993</v>
      </c>
      <c r="C90" s="2">
        <v>2859.4</v>
      </c>
      <c r="D90" s="2">
        <v>360410</v>
      </c>
      <c r="E90" s="2"/>
      <c r="F90" s="2"/>
      <c r="G90" s="2"/>
      <c r="H90" s="2"/>
      <c r="I90" s="2"/>
      <c r="J90" s="53">
        <v>6.4085447263017352</v>
      </c>
      <c r="K90" s="2">
        <v>0.63</v>
      </c>
      <c r="L90" s="2">
        <v>7.76</v>
      </c>
      <c r="M90" s="2"/>
      <c r="N90" s="2"/>
      <c r="O90" s="53"/>
      <c r="P90" s="73">
        <v>6117.3009999999995</v>
      </c>
    </row>
    <row r="91" spans="1:16" ht="15.6" x14ac:dyDescent="0.3">
      <c r="A91" s="25">
        <v>39234</v>
      </c>
      <c r="B91" s="2">
        <v>10673</v>
      </c>
      <c r="C91" s="2">
        <v>2896.6</v>
      </c>
      <c r="D91" s="2">
        <v>394749</v>
      </c>
      <c r="E91" s="2"/>
      <c r="F91" s="2"/>
      <c r="G91" s="2"/>
      <c r="H91" s="2"/>
      <c r="I91" s="2"/>
      <c r="J91" s="53">
        <v>5.9920106524633825</v>
      </c>
      <c r="K91" s="2">
        <v>0.95</v>
      </c>
      <c r="L91" s="2">
        <v>8.48</v>
      </c>
      <c r="M91" s="2"/>
      <c r="N91" s="2"/>
      <c r="O91" s="53"/>
      <c r="P91" s="73">
        <v>6688.7729999999992</v>
      </c>
    </row>
    <row r="92" spans="1:16" ht="15.6" x14ac:dyDescent="0.3">
      <c r="A92" s="25">
        <v>39264</v>
      </c>
      <c r="B92" s="2">
        <v>10827.4</v>
      </c>
      <c r="C92" s="2">
        <v>3027.5</v>
      </c>
      <c r="D92" s="2">
        <v>397398</v>
      </c>
      <c r="E92" s="2"/>
      <c r="F92" s="2"/>
      <c r="G92" s="2"/>
      <c r="H92" s="2"/>
      <c r="I92" s="2"/>
      <c r="J92" s="53">
        <v>5.8355437665782492</v>
      </c>
      <c r="K92" s="2">
        <v>0.87</v>
      </c>
      <c r="L92" s="2">
        <v>8.6999999999999993</v>
      </c>
      <c r="M92" s="2"/>
      <c r="N92" s="2"/>
      <c r="O92" s="53"/>
      <c r="P92" s="73">
        <v>6639.9179999999997</v>
      </c>
    </row>
    <row r="93" spans="1:16" ht="15.6" x14ac:dyDescent="0.3">
      <c r="A93" s="25">
        <v>39295</v>
      </c>
      <c r="B93" s="2">
        <v>10888.4</v>
      </c>
      <c r="C93" s="2">
        <v>3087</v>
      </c>
      <c r="D93" s="2">
        <v>407495</v>
      </c>
      <c r="E93" s="2"/>
      <c r="F93" s="2"/>
      <c r="G93" s="2"/>
      <c r="H93" s="2"/>
      <c r="I93" s="2"/>
      <c r="J93" s="53">
        <v>5.6878306878306883</v>
      </c>
      <c r="K93" s="2">
        <v>0.09</v>
      </c>
      <c r="L93" s="2">
        <v>8.59</v>
      </c>
      <c r="M93" s="2"/>
      <c r="N93" s="2"/>
      <c r="O93" s="53"/>
      <c r="P93" s="73">
        <v>6634.9004800000002</v>
      </c>
    </row>
    <row r="94" spans="1:16" ht="15.6" x14ac:dyDescent="0.3">
      <c r="A94" s="25">
        <v>39326</v>
      </c>
      <c r="B94" s="2">
        <v>11128.5</v>
      </c>
      <c r="C94" s="2">
        <v>3170.6</v>
      </c>
      <c r="D94" s="2">
        <v>407111</v>
      </c>
      <c r="E94" s="2"/>
      <c r="F94" s="2"/>
      <c r="G94" s="2"/>
      <c r="H94" s="2"/>
      <c r="I94" s="2"/>
      <c r="J94" s="53">
        <v>5.6653491436100127</v>
      </c>
      <c r="K94" s="2">
        <v>0.79</v>
      </c>
      <c r="L94" s="2">
        <v>9.35</v>
      </c>
      <c r="M94" s="2"/>
      <c r="N94" s="2"/>
      <c r="O94" s="53"/>
      <c r="P94" s="73">
        <v>6773.0344100000002</v>
      </c>
    </row>
    <row r="95" spans="1:16" ht="15.6" x14ac:dyDescent="0.3">
      <c r="A95" s="25">
        <v>39356</v>
      </c>
      <c r="B95" s="2">
        <v>11461.8</v>
      </c>
      <c r="C95" s="2">
        <v>3220.9</v>
      </c>
      <c r="D95" s="2">
        <v>415264</v>
      </c>
      <c r="E95" s="2"/>
      <c r="F95" s="2"/>
      <c r="G95" s="2"/>
      <c r="H95" s="2"/>
      <c r="I95" s="2"/>
      <c r="J95" s="53">
        <v>5.6878306878306883</v>
      </c>
      <c r="K95" s="2">
        <v>1.64</v>
      </c>
      <c r="L95" s="2">
        <v>10.83</v>
      </c>
      <c r="M95" s="2"/>
      <c r="N95" s="2"/>
      <c r="O95" s="53"/>
      <c r="P95" s="73">
        <v>7052.0190000000002</v>
      </c>
    </row>
    <row r="96" spans="1:16" ht="15.6" x14ac:dyDescent="0.3">
      <c r="A96" s="25">
        <v>39387</v>
      </c>
      <c r="B96" s="2">
        <v>11382.2</v>
      </c>
      <c r="C96" s="2">
        <v>3259.1</v>
      </c>
      <c r="D96" s="2">
        <v>436007</v>
      </c>
      <c r="E96" s="2"/>
      <c r="F96" s="2"/>
      <c r="G96" s="2"/>
      <c r="H96" s="2"/>
      <c r="I96" s="2"/>
      <c r="J96" s="53">
        <v>5.710491367861886</v>
      </c>
      <c r="K96" s="2">
        <v>1.23</v>
      </c>
      <c r="L96" s="2">
        <v>11.49</v>
      </c>
      <c r="M96" s="2"/>
      <c r="N96" s="2"/>
      <c r="O96" s="53"/>
      <c r="P96" s="73">
        <v>6667.4110000000001</v>
      </c>
    </row>
    <row r="97" spans="1:16" ht="15.6" x14ac:dyDescent="0.3">
      <c r="A97" s="25">
        <v>39417</v>
      </c>
      <c r="B97" s="2">
        <v>11756</v>
      </c>
      <c r="C97" s="2">
        <v>3373.4</v>
      </c>
      <c r="D97" s="2">
        <v>452162</v>
      </c>
      <c r="E97" s="2"/>
      <c r="F97" s="2"/>
      <c r="G97" s="2"/>
      <c r="H97" s="2"/>
      <c r="I97" s="2"/>
      <c r="J97" s="53">
        <v>5.6</v>
      </c>
      <c r="K97" s="2">
        <v>1.1299999999999999</v>
      </c>
      <c r="L97" s="2">
        <v>11.87</v>
      </c>
      <c r="M97" s="2"/>
      <c r="N97" s="2"/>
      <c r="O97" s="53"/>
      <c r="P97" s="73">
        <v>6874.3379999999997</v>
      </c>
    </row>
    <row r="98" spans="1:16" ht="15.6" x14ac:dyDescent="0.3">
      <c r="A98" s="25">
        <v>39448</v>
      </c>
      <c r="B98" s="2">
        <v>12869</v>
      </c>
      <c r="C98" s="2">
        <v>3702.2</v>
      </c>
      <c r="D98" s="2">
        <v>466750</v>
      </c>
      <c r="E98" s="2"/>
      <c r="F98" s="2"/>
      <c r="G98" s="2"/>
      <c r="H98" s="2"/>
      <c r="I98" s="2"/>
      <c r="J98" s="53">
        <v>6.1333333333333329</v>
      </c>
      <c r="K98" s="2">
        <v>2.31</v>
      </c>
      <c r="L98" s="2">
        <v>12.56</v>
      </c>
      <c r="M98" s="2">
        <v>1301.1500000000001</v>
      </c>
      <c r="N98" s="2"/>
      <c r="O98" s="53"/>
      <c r="P98" s="73">
        <v>7570.201</v>
      </c>
    </row>
    <row r="99" spans="1:16" ht="15.6" x14ac:dyDescent="0.3">
      <c r="A99" s="25">
        <v>39479</v>
      </c>
      <c r="B99" s="2">
        <v>12509.7</v>
      </c>
      <c r="C99" s="2">
        <v>3465.7</v>
      </c>
      <c r="D99" s="2">
        <v>475072</v>
      </c>
      <c r="E99" s="2"/>
      <c r="F99" s="2"/>
      <c r="G99" s="2"/>
      <c r="H99" s="2"/>
      <c r="I99" s="2"/>
      <c r="J99" s="53">
        <v>6.6</v>
      </c>
      <c r="K99" s="2">
        <v>1.2</v>
      </c>
      <c r="L99" s="2">
        <v>12.66</v>
      </c>
      <c r="M99" s="2"/>
      <c r="N99" s="2">
        <v>176.45633699999999</v>
      </c>
      <c r="O99" s="53">
        <v>1.6113670451222575</v>
      </c>
      <c r="P99" s="73">
        <v>7299.2340000000004</v>
      </c>
    </row>
    <row r="100" spans="1:16" ht="15.6" x14ac:dyDescent="0.3">
      <c r="A100" s="25">
        <v>39508</v>
      </c>
      <c r="B100" s="2">
        <v>12662.9</v>
      </c>
      <c r="C100" s="2">
        <v>3487.6</v>
      </c>
      <c r="D100" s="2">
        <v>481011</v>
      </c>
      <c r="E100" s="2"/>
      <c r="F100" s="2"/>
      <c r="G100" s="2"/>
      <c r="H100" s="2"/>
      <c r="I100" s="2"/>
      <c r="J100" s="53">
        <v>7.1</v>
      </c>
      <c r="K100" s="2">
        <v>1.2</v>
      </c>
      <c r="L100" s="2">
        <v>13.35</v>
      </c>
      <c r="M100" s="2"/>
      <c r="N100" s="2">
        <v>183.35806600000001</v>
      </c>
      <c r="O100" s="53">
        <v>1.6178926340469351</v>
      </c>
      <c r="P100" s="73">
        <v>7251.6839999999993</v>
      </c>
    </row>
    <row r="101" spans="1:16" ht="15.6" x14ac:dyDescent="0.3">
      <c r="A101" s="25">
        <v>39539</v>
      </c>
      <c r="B101" s="2">
        <v>12973.8</v>
      </c>
      <c r="C101" s="2">
        <v>3475.5</v>
      </c>
      <c r="D101" s="2">
        <v>498890</v>
      </c>
      <c r="E101" s="2"/>
      <c r="F101" s="2"/>
      <c r="G101" s="2"/>
      <c r="H101" s="2"/>
      <c r="I101" s="2"/>
      <c r="J101" s="53">
        <v>6.5</v>
      </c>
      <c r="K101" s="2">
        <v>1.42</v>
      </c>
      <c r="L101" s="2">
        <v>14.3</v>
      </c>
      <c r="M101" s="2"/>
      <c r="N101" s="2">
        <v>190.50882799999999</v>
      </c>
      <c r="O101" s="53">
        <v>1.6145719665600888</v>
      </c>
      <c r="P101" s="73">
        <v>7396.5329999999994</v>
      </c>
    </row>
    <row r="102" spans="1:16" ht="15.6" x14ac:dyDescent="0.3">
      <c r="A102" s="25">
        <v>39569</v>
      </c>
      <c r="B102" s="2">
        <v>12944.4</v>
      </c>
      <c r="C102" s="2">
        <v>3601.4</v>
      </c>
      <c r="D102" s="2">
        <v>519758</v>
      </c>
      <c r="E102" s="2"/>
      <c r="F102" s="2"/>
      <c r="G102" s="2"/>
      <c r="H102" s="2"/>
      <c r="I102" s="2"/>
      <c r="J102" s="53">
        <v>6</v>
      </c>
      <c r="K102" s="2">
        <v>1.35</v>
      </c>
      <c r="L102" s="2">
        <v>15.12</v>
      </c>
      <c r="M102" s="2"/>
      <c r="N102" s="2">
        <v>197.47296399999999</v>
      </c>
      <c r="O102" s="53">
        <v>1.6166982729436885</v>
      </c>
      <c r="P102" s="73">
        <v>7225.6779999999999</v>
      </c>
    </row>
    <row r="103" spans="1:16" ht="15.6" x14ac:dyDescent="0.3">
      <c r="A103" s="25">
        <v>39600</v>
      </c>
      <c r="B103" s="2">
        <v>13312.8</v>
      </c>
      <c r="C103" s="2">
        <v>3656.2</v>
      </c>
      <c r="D103" s="2">
        <v>533109</v>
      </c>
      <c r="E103" s="2"/>
      <c r="F103" s="2"/>
      <c r="G103" s="2"/>
      <c r="H103" s="2"/>
      <c r="I103" s="2"/>
      <c r="J103" s="53">
        <v>5.4</v>
      </c>
      <c r="K103" s="2">
        <v>0.97</v>
      </c>
      <c r="L103" s="2">
        <v>15.14</v>
      </c>
      <c r="M103" s="2"/>
      <c r="N103" s="2">
        <v>203.35933199999999</v>
      </c>
      <c r="O103" s="53">
        <v>1.6312918744016656</v>
      </c>
      <c r="P103" s="73">
        <v>7462.5640000000003</v>
      </c>
    </row>
    <row r="104" spans="1:16" ht="15.6" x14ac:dyDescent="0.3">
      <c r="A104" s="25">
        <v>39630</v>
      </c>
      <c r="B104" s="2">
        <v>13841.2</v>
      </c>
      <c r="C104" s="2">
        <v>3724.9</v>
      </c>
      <c r="D104" s="2">
        <v>555182</v>
      </c>
      <c r="E104" s="2"/>
      <c r="F104" s="2"/>
      <c r="G104" s="2"/>
      <c r="H104" s="2"/>
      <c r="I104" s="2"/>
      <c r="J104" s="53">
        <v>5.6</v>
      </c>
      <c r="K104" s="2">
        <v>0.51</v>
      </c>
      <c r="L104" s="2">
        <v>14.73</v>
      </c>
      <c r="M104" s="2"/>
      <c r="N104" s="2">
        <v>210.65036699999999</v>
      </c>
      <c r="O104" s="53">
        <v>1.6332051918611445</v>
      </c>
      <c r="P104" s="73">
        <v>7861.7469999999994</v>
      </c>
    </row>
    <row r="105" spans="1:16" ht="15.6" x14ac:dyDescent="0.3">
      <c r="A105" s="25">
        <v>39661</v>
      </c>
      <c r="B105" s="2">
        <v>13842.6</v>
      </c>
      <c r="C105" s="2">
        <v>3807.2</v>
      </c>
      <c r="D105" s="2">
        <v>582679</v>
      </c>
      <c r="E105" s="2"/>
      <c r="F105" s="2"/>
      <c r="G105" s="2"/>
      <c r="H105" s="2"/>
      <c r="I105" s="2"/>
      <c r="J105" s="53">
        <v>5.7</v>
      </c>
      <c r="K105" s="2">
        <v>0.36</v>
      </c>
      <c r="L105" s="2">
        <v>15.04</v>
      </c>
      <c r="M105" s="2"/>
      <c r="N105" s="2">
        <v>214.956615</v>
      </c>
      <c r="O105" s="53">
        <v>1.6152260101350004</v>
      </c>
      <c r="P105" s="73">
        <v>7735.1119999999992</v>
      </c>
    </row>
    <row r="106" spans="1:16" ht="15.6" x14ac:dyDescent="0.3">
      <c r="A106" s="25">
        <v>39692</v>
      </c>
      <c r="B106" s="2">
        <v>14196.6</v>
      </c>
      <c r="C106" s="2">
        <v>3887.4</v>
      </c>
      <c r="D106" s="2">
        <v>569123</v>
      </c>
      <c r="E106" s="2"/>
      <c r="F106" s="2"/>
      <c r="G106" s="2"/>
      <c r="H106" s="2"/>
      <c r="I106" s="2"/>
      <c r="J106" s="53">
        <v>5.8</v>
      </c>
      <c r="K106" s="2">
        <v>0.8</v>
      </c>
      <c r="L106" s="2">
        <v>15.05</v>
      </c>
      <c r="M106" s="2"/>
      <c r="N106" s="2">
        <v>221.25727800000001</v>
      </c>
      <c r="O106" s="53">
        <v>1.6317401760593173</v>
      </c>
      <c r="P106" s="73">
        <v>7924.35</v>
      </c>
    </row>
    <row r="107" spans="1:16" ht="15.6" x14ac:dyDescent="0.3">
      <c r="A107" s="25">
        <v>39722</v>
      </c>
      <c r="B107" s="2">
        <v>14045.7</v>
      </c>
      <c r="C107" s="2">
        <v>3904.2</v>
      </c>
      <c r="D107" s="2">
        <v>542839</v>
      </c>
      <c r="E107" s="2"/>
      <c r="F107" s="2"/>
      <c r="G107" s="2"/>
      <c r="H107" s="2"/>
      <c r="I107" s="2"/>
      <c r="J107" s="53">
        <v>6.2</v>
      </c>
      <c r="K107" s="2">
        <v>0.91</v>
      </c>
      <c r="L107" s="2">
        <v>14.23</v>
      </c>
      <c r="M107" s="2"/>
      <c r="N107" s="2">
        <v>241.38949199999999</v>
      </c>
      <c r="O107" s="53">
        <v>1.7678082388715901</v>
      </c>
      <c r="P107" s="73">
        <v>8007.7349999999997</v>
      </c>
    </row>
    <row r="108" spans="1:16" ht="15.6" x14ac:dyDescent="0.3">
      <c r="A108" s="25">
        <v>39753</v>
      </c>
      <c r="B108" s="2">
        <v>13173.1</v>
      </c>
      <c r="C108" s="2">
        <v>3962.2</v>
      </c>
      <c r="D108" s="2">
        <v>472005</v>
      </c>
      <c r="E108" s="2"/>
      <c r="F108" s="2"/>
      <c r="G108" s="2"/>
      <c r="H108" s="2"/>
      <c r="I108" s="2"/>
      <c r="J108" s="53">
        <v>6.6</v>
      </c>
      <c r="K108" s="2">
        <v>0.83</v>
      </c>
      <c r="L108" s="2">
        <v>13.78</v>
      </c>
      <c r="M108" s="2"/>
      <c r="N108" s="2">
        <v>288.43397299999998</v>
      </c>
      <c r="O108" s="53">
        <v>2.0958435594080504</v>
      </c>
      <c r="P108" s="73">
        <v>7600.4249999999993</v>
      </c>
    </row>
    <row r="109" spans="1:16" ht="15.6" x14ac:dyDescent="0.3">
      <c r="A109" s="25">
        <v>39783</v>
      </c>
      <c r="B109" s="2">
        <v>12839.2</v>
      </c>
      <c r="C109" s="2">
        <v>3793.1</v>
      </c>
      <c r="D109" s="2">
        <v>442391</v>
      </c>
      <c r="E109" s="2"/>
      <c r="F109" s="2"/>
      <c r="G109" s="2"/>
      <c r="H109" s="2"/>
      <c r="I109" s="2"/>
      <c r="J109" s="53">
        <v>7</v>
      </c>
      <c r="K109" s="2">
        <v>0.69</v>
      </c>
      <c r="L109" s="2">
        <v>13.28</v>
      </c>
      <c r="M109" s="2"/>
      <c r="N109" s="2">
        <v>322.84370100000001</v>
      </c>
      <c r="O109" s="53">
        <v>2.3215972722074607</v>
      </c>
      <c r="P109" s="73">
        <v>7565.7640000000001</v>
      </c>
    </row>
    <row r="110" spans="1:16" ht="15.6" x14ac:dyDescent="0.3">
      <c r="A110" s="25">
        <v>39814</v>
      </c>
      <c r="B110" s="2">
        <v>12975.9</v>
      </c>
      <c r="C110" s="2">
        <v>3794.8</v>
      </c>
      <c r="D110" s="2">
        <v>411748</v>
      </c>
      <c r="E110" s="2"/>
      <c r="F110" s="2"/>
      <c r="G110" s="2"/>
      <c r="H110" s="2"/>
      <c r="I110" s="2"/>
      <c r="J110" s="53">
        <v>7.8</v>
      </c>
      <c r="K110" s="2">
        <v>2.37</v>
      </c>
      <c r="L110" s="2">
        <v>13.35</v>
      </c>
      <c r="M110" s="2">
        <v>1499.8240000000001</v>
      </c>
      <c r="N110" s="2">
        <v>353.22060699999997</v>
      </c>
      <c r="O110" s="53">
        <v>2.5454518471919125</v>
      </c>
      <c r="P110" s="73">
        <v>7653.4130000000005</v>
      </c>
    </row>
    <row r="111" spans="1:16" ht="15.6" x14ac:dyDescent="0.3">
      <c r="A111" s="25">
        <v>39845</v>
      </c>
      <c r="B111" s="2">
        <v>11430.9</v>
      </c>
      <c r="C111" s="2">
        <v>3312.7</v>
      </c>
      <c r="D111" s="2">
        <v>371426</v>
      </c>
      <c r="E111" s="2"/>
      <c r="F111" s="2"/>
      <c r="G111" s="2"/>
      <c r="H111" s="2"/>
      <c r="I111" s="2"/>
      <c r="J111" s="53">
        <v>8.6999999999999993</v>
      </c>
      <c r="K111" s="2">
        <v>1.65</v>
      </c>
      <c r="L111" s="2">
        <v>13.85</v>
      </c>
      <c r="M111" s="2">
        <v>1501.615</v>
      </c>
      <c r="N111" s="2">
        <v>393.99602900000002</v>
      </c>
      <c r="O111" s="53">
        <v>2.7596683466888834</v>
      </c>
      <c r="P111" s="73">
        <v>6638.1819999999998</v>
      </c>
    </row>
    <row r="112" spans="1:16" ht="15.6" x14ac:dyDescent="0.3">
      <c r="A112" s="25">
        <v>39873</v>
      </c>
      <c r="B112" s="2">
        <v>11465.2</v>
      </c>
      <c r="C112" s="2">
        <v>3301.6</v>
      </c>
      <c r="D112" s="2">
        <v>368157</v>
      </c>
      <c r="E112" s="2"/>
      <c r="F112" s="2"/>
      <c r="G112" s="2"/>
      <c r="H112" s="2"/>
      <c r="I112" s="2"/>
      <c r="J112" s="53">
        <v>9.4</v>
      </c>
      <c r="K112" s="2">
        <v>1.31</v>
      </c>
      <c r="L112" s="2">
        <v>13.98</v>
      </c>
      <c r="M112" s="2">
        <v>1491.5319999999999</v>
      </c>
      <c r="N112" s="2">
        <v>468.14498099999997</v>
      </c>
      <c r="O112" s="53">
        <v>3.3258973719034115</v>
      </c>
      <c r="P112" s="73">
        <v>6556.1980000000003</v>
      </c>
    </row>
    <row r="113" spans="1:16" ht="15.6" x14ac:dyDescent="0.3">
      <c r="A113" s="25">
        <v>39904</v>
      </c>
      <c r="B113" s="2">
        <v>11581.6</v>
      </c>
      <c r="C113" s="2">
        <v>3278.3</v>
      </c>
      <c r="D113" s="2">
        <v>368065</v>
      </c>
      <c r="E113" s="2"/>
      <c r="F113" s="2"/>
      <c r="G113" s="2"/>
      <c r="H113" s="2"/>
      <c r="I113" s="2"/>
      <c r="J113" s="53">
        <v>9.1999999999999993</v>
      </c>
      <c r="K113" s="2">
        <v>0.69</v>
      </c>
      <c r="L113" s="2">
        <v>13.16</v>
      </c>
      <c r="M113" s="2">
        <v>1475.152</v>
      </c>
      <c r="N113" s="2">
        <v>511.47823199999999</v>
      </c>
      <c r="O113" s="53">
        <v>3.6563278551581386</v>
      </c>
      <c r="P113" s="73">
        <v>6583.2209999999995</v>
      </c>
    </row>
    <row r="114" spans="1:16" ht="15.6" x14ac:dyDescent="0.3">
      <c r="A114" s="25">
        <v>39934</v>
      </c>
      <c r="B114" s="2">
        <v>11838.7</v>
      </c>
      <c r="C114" s="2">
        <v>3410.1</v>
      </c>
      <c r="D114" s="2">
        <v>368348</v>
      </c>
      <c r="E114" s="2"/>
      <c r="F114" s="2"/>
      <c r="G114" s="2"/>
      <c r="H114" s="2"/>
      <c r="I114" s="2"/>
      <c r="J114" s="53">
        <v>8.8000000000000007</v>
      </c>
      <c r="K114" s="2">
        <v>0.56999999999999995</v>
      </c>
      <c r="L114" s="2">
        <v>12.28</v>
      </c>
      <c r="M114" s="2">
        <v>1446.365</v>
      </c>
      <c r="N114" s="2">
        <v>556.60371799999996</v>
      </c>
      <c r="O114" s="53">
        <v>4.0063111811814816</v>
      </c>
      <c r="P114" s="73">
        <v>6686.375</v>
      </c>
    </row>
    <row r="115" spans="1:16" ht="15.6" x14ac:dyDescent="0.3">
      <c r="A115" s="25">
        <v>39965</v>
      </c>
      <c r="B115" s="2">
        <v>12331.6</v>
      </c>
      <c r="C115" s="2">
        <v>3461.9</v>
      </c>
      <c r="D115" s="2">
        <v>387280</v>
      </c>
      <c r="E115" s="2"/>
      <c r="F115" s="2"/>
      <c r="G115" s="2"/>
      <c r="H115" s="2"/>
      <c r="I115" s="2"/>
      <c r="J115" s="53">
        <v>8.5</v>
      </c>
      <c r="K115" s="2">
        <v>0.6</v>
      </c>
      <c r="L115" s="2">
        <v>11.87</v>
      </c>
      <c r="M115" s="2">
        <v>1449.3420000000001</v>
      </c>
      <c r="N115" s="2">
        <v>598.88618599999995</v>
      </c>
      <c r="O115" s="53">
        <v>4.3099327318983454</v>
      </c>
      <c r="P115" s="73">
        <v>6917.192</v>
      </c>
    </row>
    <row r="116" spans="1:16" ht="15.6" x14ac:dyDescent="0.3">
      <c r="A116" s="25">
        <v>39995</v>
      </c>
      <c r="B116" s="2">
        <v>12650.5</v>
      </c>
      <c r="C116" s="2">
        <v>3522.5</v>
      </c>
      <c r="D116" s="2">
        <v>395891</v>
      </c>
      <c r="E116" s="2"/>
      <c r="F116" s="2"/>
      <c r="G116" s="2"/>
      <c r="H116" s="2"/>
      <c r="I116" s="2"/>
      <c r="J116" s="53">
        <v>8.3000000000000007</v>
      </c>
      <c r="K116" s="2">
        <v>0.63</v>
      </c>
      <c r="L116" s="2">
        <v>12.01</v>
      </c>
      <c r="M116" s="2">
        <v>1529.309</v>
      </c>
      <c r="N116" s="2">
        <v>630.14734199999998</v>
      </c>
      <c r="O116" s="53">
        <v>4.5350263109702142</v>
      </c>
      <c r="P116" s="73">
        <v>7202.134</v>
      </c>
    </row>
    <row r="117" spans="1:16" ht="15.6" x14ac:dyDescent="0.3">
      <c r="A117" s="25">
        <v>40026</v>
      </c>
      <c r="B117" s="2">
        <v>12618.1</v>
      </c>
      <c r="C117" s="2">
        <v>3550.1</v>
      </c>
      <c r="D117" s="2">
        <v>384875</v>
      </c>
      <c r="E117" s="2"/>
      <c r="F117" s="2"/>
      <c r="G117" s="2"/>
      <c r="H117" s="2"/>
      <c r="I117" s="2"/>
      <c r="J117" s="53">
        <v>8.1</v>
      </c>
      <c r="K117" s="2">
        <v>0</v>
      </c>
      <c r="L117" s="2">
        <v>11.6</v>
      </c>
      <c r="M117" s="2">
        <v>1588.752</v>
      </c>
      <c r="N117" s="2">
        <v>684.96032300000002</v>
      </c>
      <c r="O117" s="53">
        <v>4.9807146819909542</v>
      </c>
      <c r="P117" s="73">
        <v>7088.6479999999992</v>
      </c>
    </row>
    <row r="118" spans="1:16" ht="15.6" x14ac:dyDescent="0.3">
      <c r="A118" s="25">
        <v>40057</v>
      </c>
      <c r="B118" s="2">
        <v>12797.3</v>
      </c>
      <c r="C118" s="2">
        <v>3506.6</v>
      </c>
      <c r="D118" s="2">
        <v>391876</v>
      </c>
      <c r="E118" s="2"/>
      <c r="F118" s="2"/>
      <c r="G118" s="2"/>
      <c r="H118" s="2"/>
      <c r="I118" s="2"/>
      <c r="J118" s="53">
        <v>7.8</v>
      </c>
      <c r="K118" s="2">
        <v>-0.03</v>
      </c>
      <c r="L118" s="2">
        <v>10.69</v>
      </c>
      <c r="M118" s="2">
        <v>1647.4760000000001</v>
      </c>
      <c r="N118" s="2">
        <v>738.26260000000002</v>
      </c>
      <c r="O118" s="53">
        <v>5.354747931375468</v>
      </c>
      <c r="P118" s="73">
        <v>7184.8410000000003</v>
      </c>
    </row>
    <row r="119" spans="1:16" ht="15.6" x14ac:dyDescent="0.3">
      <c r="A119" s="25">
        <v>40087</v>
      </c>
      <c r="B119" s="2">
        <v>13101.9</v>
      </c>
      <c r="C119" s="2">
        <v>3485.6</v>
      </c>
      <c r="D119" s="2">
        <v>394518</v>
      </c>
      <c r="E119" s="2"/>
      <c r="F119" s="2"/>
      <c r="G119" s="2"/>
      <c r="H119" s="2"/>
      <c r="I119" s="2"/>
      <c r="J119" s="53">
        <v>7.6</v>
      </c>
      <c r="K119" s="2">
        <v>0</v>
      </c>
      <c r="L119" s="2">
        <v>9.69</v>
      </c>
      <c r="M119" s="2">
        <v>1763.268</v>
      </c>
      <c r="N119" s="2">
        <v>766.63428999999996</v>
      </c>
      <c r="O119" s="53">
        <v>5.5184703314746608</v>
      </c>
      <c r="P119" s="73">
        <v>7305.2709999999997</v>
      </c>
    </row>
    <row r="120" spans="1:16" ht="15.6" x14ac:dyDescent="0.3">
      <c r="A120" s="25">
        <v>40118</v>
      </c>
      <c r="B120" s="2">
        <v>13376.9</v>
      </c>
      <c r="C120" s="2">
        <v>3566.7</v>
      </c>
      <c r="D120" s="2">
        <v>414028</v>
      </c>
      <c r="E120" s="2"/>
      <c r="F120" s="2"/>
      <c r="G120" s="2"/>
      <c r="H120" s="2"/>
      <c r="I120" s="2"/>
      <c r="J120" s="53">
        <v>7.7</v>
      </c>
      <c r="K120" s="2">
        <v>0.28999999999999998</v>
      </c>
      <c r="L120" s="2">
        <v>9.1</v>
      </c>
      <c r="M120" s="2">
        <v>1863.9369999999999</v>
      </c>
      <c r="N120" s="2">
        <v>800.76703399999997</v>
      </c>
      <c r="O120" s="53">
        <v>5.7553828793408677</v>
      </c>
      <c r="P120" s="73">
        <v>7308.8389999999999</v>
      </c>
    </row>
    <row r="121" spans="1:16" ht="15.6" x14ac:dyDescent="0.3">
      <c r="A121" s="25">
        <v>40148</v>
      </c>
      <c r="B121" s="2">
        <v>13713.3</v>
      </c>
      <c r="C121" s="2">
        <v>3600.1</v>
      </c>
      <c r="D121" s="2">
        <v>424692</v>
      </c>
      <c r="E121" s="2"/>
      <c r="F121" s="2"/>
      <c r="G121" s="2"/>
      <c r="H121" s="2"/>
      <c r="I121" s="2"/>
      <c r="J121" s="53">
        <v>8.1999999999999993</v>
      </c>
      <c r="K121" s="2">
        <v>0.41</v>
      </c>
      <c r="L121" s="2">
        <v>8.8000000000000007</v>
      </c>
      <c r="M121" s="2">
        <v>1962.41</v>
      </c>
      <c r="N121" s="2">
        <v>837.495316</v>
      </c>
      <c r="O121" s="53">
        <v>6.0032865275183216</v>
      </c>
      <c r="P121" s="73">
        <v>7476.3359999999993</v>
      </c>
    </row>
    <row r="122" spans="1:16" ht="15.6" x14ac:dyDescent="0.3">
      <c r="A122" s="25">
        <v>40179</v>
      </c>
      <c r="B122" s="2">
        <v>15267.6</v>
      </c>
      <c r="C122" s="2">
        <v>4038.1</v>
      </c>
      <c r="D122" s="2">
        <v>416653</v>
      </c>
      <c r="E122" s="2"/>
      <c r="F122" s="2"/>
      <c r="G122" s="2"/>
      <c r="H122" s="2"/>
      <c r="I122" s="2"/>
      <c r="J122" s="53">
        <v>8.1999999999999993</v>
      </c>
      <c r="K122" s="2">
        <v>1.64</v>
      </c>
      <c r="L122" s="2">
        <v>8.02</v>
      </c>
      <c r="M122" s="2">
        <v>2094.7310000000002</v>
      </c>
      <c r="N122" s="2">
        <v>835.13483499999995</v>
      </c>
      <c r="O122" s="53">
        <v>6.0185120564355454</v>
      </c>
      <c r="P122" s="73">
        <v>8325.6869999999999</v>
      </c>
    </row>
    <row r="123" spans="1:16" ht="15.6" x14ac:dyDescent="0.3">
      <c r="A123" s="25">
        <v>40210</v>
      </c>
      <c r="B123" s="2">
        <v>14904.1</v>
      </c>
      <c r="C123" s="2">
        <v>3873.3</v>
      </c>
      <c r="D123" s="2">
        <v>413514</v>
      </c>
      <c r="E123" s="2"/>
      <c r="F123" s="2"/>
      <c r="G123" s="2"/>
      <c r="H123" s="2"/>
      <c r="I123" s="2"/>
      <c r="J123" s="53">
        <v>9.1999999999999993</v>
      </c>
      <c r="K123" s="2">
        <v>0.86</v>
      </c>
      <c r="L123" s="2">
        <v>7.18</v>
      </c>
      <c r="M123" s="2">
        <v>2107.529</v>
      </c>
      <c r="N123" s="2">
        <v>837.74658499999998</v>
      </c>
      <c r="O123" s="53">
        <v>6.0356391858154899</v>
      </c>
      <c r="P123" s="73">
        <v>8041.4980000000005</v>
      </c>
    </row>
    <row r="124" spans="1:16" ht="15.6" x14ac:dyDescent="0.3">
      <c r="A124" s="25">
        <v>40238</v>
      </c>
      <c r="B124" s="2">
        <v>15236.4</v>
      </c>
      <c r="C124" s="2">
        <v>3950</v>
      </c>
      <c r="D124" s="2">
        <v>413334</v>
      </c>
      <c r="E124" s="2"/>
      <c r="F124" s="2"/>
      <c r="G124" s="2"/>
      <c r="H124" s="2"/>
      <c r="I124" s="2"/>
      <c r="J124" s="53">
        <v>8.6</v>
      </c>
      <c r="K124" s="2">
        <v>0.63</v>
      </c>
      <c r="L124" s="2">
        <v>6.46</v>
      </c>
      <c r="M124" s="2">
        <v>2118.25</v>
      </c>
      <c r="N124" s="2">
        <v>855.64668300000005</v>
      </c>
      <c r="O124" s="53">
        <v>6.1693055820439531</v>
      </c>
      <c r="P124" s="73">
        <v>8225.4409999999989</v>
      </c>
    </row>
    <row r="125" spans="1:16" ht="15.6" x14ac:dyDescent="0.3">
      <c r="A125" s="25">
        <v>40269</v>
      </c>
      <c r="B125" s="2">
        <v>15639.4</v>
      </c>
      <c r="C125" s="2">
        <v>3986.1</v>
      </c>
      <c r="D125" s="2">
        <v>423321</v>
      </c>
      <c r="E125" s="2"/>
      <c r="F125" s="2"/>
      <c r="G125" s="2"/>
      <c r="H125" s="2"/>
      <c r="I125" s="2"/>
      <c r="J125" s="53">
        <v>8.6</v>
      </c>
      <c r="K125" s="2">
        <v>0.28999999999999998</v>
      </c>
      <c r="L125" s="2">
        <v>6.04</v>
      </c>
      <c r="M125" s="2">
        <v>2177.067</v>
      </c>
      <c r="N125" s="2">
        <v>871.64064699999994</v>
      </c>
      <c r="O125" s="53">
        <v>6.2290702730462595</v>
      </c>
      <c r="P125" s="73">
        <v>8338.2160000000003</v>
      </c>
    </row>
    <row r="126" spans="1:16" ht="15.6" x14ac:dyDescent="0.3">
      <c r="A126" s="25">
        <v>40299</v>
      </c>
      <c r="B126" s="2">
        <v>16098.6</v>
      </c>
      <c r="C126" s="2">
        <v>4181</v>
      </c>
      <c r="D126" s="2">
        <v>435565</v>
      </c>
      <c r="E126" s="2"/>
      <c r="F126" s="2"/>
      <c r="G126" s="2"/>
      <c r="H126" s="2"/>
      <c r="I126" s="2"/>
      <c r="J126" s="53">
        <v>8.1999999999999993</v>
      </c>
      <c r="K126" s="2">
        <v>0.5</v>
      </c>
      <c r="L126" s="2">
        <v>5.97</v>
      </c>
      <c r="M126" s="2">
        <v>2180.7939999999999</v>
      </c>
      <c r="N126" s="2">
        <v>899.91657899999996</v>
      </c>
      <c r="O126" s="53">
        <v>6.3814067172862998</v>
      </c>
      <c r="P126" s="73">
        <v>8516.7749999999996</v>
      </c>
    </row>
    <row r="127" spans="1:16" ht="15.6" x14ac:dyDescent="0.3">
      <c r="A127" s="25">
        <v>40330</v>
      </c>
      <c r="B127" s="2">
        <v>16470.599999999999</v>
      </c>
      <c r="C127" s="2">
        <v>4240.3</v>
      </c>
      <c r="D127" s="2">
        <v>428991</v>
      </c>
      <c r="E127" s="2"/>
      <c r="F127" s="2"/>
      <c r="G127" s="2"/>
      <c r="H127" s="2"/>
      <c r="I127" s="2"/>
      <c r="J127" s="53">
        <v>7.3</v>
      </c>
      <c r="K127" s="2">
        <v>0.39</v>
      </c>
      <c r="L127" s="2">
        <v>5.74</v>
      </c>
      <c r="M127" s="2">
        <v>2146.701</v>
      </c>
      <c r="N127" s="2">
        <v>921.65578700000003</v>
      </c>
      <c r="O127" s="53">
        <v>6.4848363555347612</v>
      </c>
      <c r="P127" s="73">
        <v>8767.5869999999995</v>
      </c>
    </row>
    <row r="128" spans="1:16" ht="15.6" x14ac:dyDescent="0.3">
      <c r="A128" s="25">
        <v>40360</v>
      </c>
      <c r="B128" s="2">
        <v>16900.900000000001</v>
      </c>
      <c r="C128" s="2">
        <v>4367.7</v>
      </c>
      <c r="D128" s="2">
        <v>432994</v>
      </c>
      <c r="E128" s="2"/>
      <c r="F128" s="2"/>
      <c r="G128" s="2"/>
      <c r="H128" s="2"/>
      <c r="I128" s="2"/>
      <c r="J128" s="53">
        <v>6.8</v>
      </c>
      <c r="K128" s="2">
        <v>0.36</v>
      </c>
      <c r="L128" s="2">
        <v>5.46</v>
      </c>
      <c r="M128" s="2">
        <v>2228.7489999999998</v>
      </c>
      <c r="N128" s="2">
        <v>921.33866</v>
      </c>
      <c r="O128" s="53">
        <v>6.3679578157860366</v>
      </c>
      <c r="P128" s="73">
        <v>9049.0990000000002</v>
      </c>
    </row>
    <row r="129" spans="1:16" ht="15.6" x14ac:dyDescent="0.3">
      <c r="A129" s="25">
        <v>40391</v>
      </c>
      <c r="B129" s="2">
        <v>17063.3</v>
      </c>
      <c r="C129" s="2">
        <v>4467.3</v>
      </c>
      <c r="D129" s="2">
        <v>448043</v>
      </c>
      <c r="E129" s="2"/>
      <c r="F129" s="2"/>
      <c r="G129" s="2"/>
      <c r="H129" s="2"/>
      <c r="I129" s="2"/>
      <c r="J129" s="53">
        <v>7</v>
      </c>
      <c r="K129" s="2">
        <v>0.55000000000000004</v>
      </c>
      <c r="L129" s="2">
        <v>6.04</v>
      </c>
      <c r="M129" s="2">
        <v>2298.1329999999998</v>
      </c>
      <c r="N129" s="2">
        <v>932.00397899999996</v>
      </c>
      <c r="O129" s="53">
        <v>6.3570120780848329</v>
      </c>
      <c r="P129" s="73">
        <v>9070.0679999999993</v>
      </c>
    </row>
    <row r="130" spans="1:16" ht="15.6" x14ac:dyDescent="0.3">
      <c r="A130" s="25">
        <v>40422</v>
      </c>
      <c r="B130" s="2">
        <v>17437.7</v>
      </c>
      <c r="C130" s="2">
        <v>4477.8</v>
      </c>
      <c r="D130" s="2">
        <v>447071</v>
      </c>
      <c r="E130" s="2"/>
      <c r="F130" s="2"/>
      <c r="G130" s="2"/>
      <c r="H130" s="2"/>
      <c r="I130" s="2"/>
      <c r="J130" s="53">
        <v>6.8</v>
      </c>
      <c r="K130" s="2">
        <v>0.84</v>
      </c>
      <c r="L130" s="2">
        <v>6.96</v>
      </c>
      <c r="M130" s="2">
        <v>2369.7860000000001</v>
      </c>
      <c r="N130" s="2">
        <v>937.07077300000003</v>
      </c>
      <c r="O130" s="53">
        <v>6.3600340320581399</v>
      </c>
      <c r="P130" s="73">
        <v>9241.4920000000002</v>
      </c>
    </row>
    <row r="131" spans="1:16" ht="15.6" x14ac:dyDescent="0.3">
      <c r="A131" s="25">
        <v>40452</v>
      </c>
      <c r="B131" s="2">
        <v>17690.2</v>
      </c>
      <c r="C131" s="2">
        <v>4524.5</v>
      </c>
      <c r="D131" s="2">
        <v>458319</v>
      </c>
      <c r="E131" s="2"/>
      <c r="F131" s="2"/>
      <c r="G131" s="2"/>
      <c r="H131" s="2"/>
      <c r="I131" s="2"/>
      <c r="J131" s="53">
        <v>6.6</v>
      </c>
      <c r="K131" s="2">
        <v>0.5</v>
      </c>
      <c r="L131" s="2">
        <v>7.5</v>
      </c>
      <c r="M131" s="2">
        <v>2498.3200000000002</v>
      </c>
      <c r="N131" s="2">
        <v>942.86722599999996</v>
      </c>
      <c r="O131" s="53">
        <v>6.2142146293407254</v>
      </c>
      <c r="P131" s="73">
        <v>9447.134</v>
      </c>
    </row>
    <row r="132" spans="1:16" ht="15.6" x14ac:dyDescent="0.3">
      <c r="A132" s="25">
        <v>40483</v>
      </c>
      <c r="B132" s="2">
        <v>17848.3</v>
      </c>
      <c r="C132" s="2">
        <v>4590</v>
      </c>
      <c r="D132" s="2">
        <v>463767</v>
      </c>
      <c r="E132" s="2"/>
      <c r="F132" s="2"/>
      <c r="G132" s="2"/>
      <c r="H132" s="2"/>
      <c r="I132" s="2"/>
      <c r="J132" s="53">
        <v>6.8</v>
      </c>
      <c r="K132" s="2">
        <v>0.81</v>
      </c>
      <c r="L132" s="2">
        <v>8.06</v>
      </c>
      <c r="M132" s="2">
        <v>2520.9949999999999</v>
      </c>
      <c r="N132" s="2">
        <v>944.06603700000005</v>
      </c>
      <c r="O132" s="53">
        <v>6.1299312038011458</v>
      </c>
      <c r="P132" s="73">
        <v>9474.9069999999992</v>
      </c>
    </row>
    <row r="133" spans="1:16" ht="15.6" x14ac:dyDescent="0.3">
      <c r="A133" s="25">
        <v>40513</v>
      </c>
      <c r="B133" s="2">
        <v>18264.900000000001</v>
      </c>
      <c r="C133" s="2">
        <v>4621.5</v>
      </c>
      <c r="D133" s="2">
        <v>448778</v>
      </c>
      <c r="E133" s="2"/>
      <c r="F133" s="2"/>
      <c r="G133" s="2"/>
      <c r="H133" s="2"/>
      <c r="I133" s="2"/>
      <c r="J133" s="53">
        <v>6.7</v>
      </c>
      <c r="K133" s="2">
        <v>1.08</v>
      </c>
      <c r="L133" s="2">
        <v>8.7799999999999994</v>
      </c>
      <c r="M133" s="2">
        <v>2579.1280000000002</v>
      </c>
      <c r="N133" s="2">
        <v>922.10692500000005</v>
      </c>
      <c r="O133" s="53">
        <v>5.8440012830440473</v>
      </c>
      <c r="P133" s="73">
        <v>9727.7510000000002</v>
      </c>
    </row>
    <row r="134" spans="1:16" x14ac:dyDescent="0.3">
      <c r="A134" s="25">
        <v>40544</v>
      </c>
      <c r="B134" s="2">
        <v>20011.900000000001</v>
      </c>
      <c r="C134" s="2">
        <v>5062.7</v>
      </c>
      <c r="D134" s="2">
        <v>443591</v>
      </c>
      <c r="E134" s="2"/>
      <c r="F134" s="2"/>
      <c r="G134" s="2"/>
      <c r="H134" s="2"/>
      <c r="I134" s="2"/>
      <c r="J134" s="53">
        <v>7.2</v>
      </c>
      <c r="K134" s="2">
        <v>2.37</v>
      </c>
      <c r="L134" s="2">
        <v>9.56</v>
      </c>
      <c r="M134" s="2">
        <v>2940.3919999999998</v>
      </c>
      <c r="N134" s="2">
        <v>886.18791899999997</v>
      </c>
      <c r="O134" s="53">
        <v>5.5027368423546337</v>
      </c>
      <c r="P134" s="72">
        <v>10859.9</v>
      </c>
    </row>
    <row r="135" spans="1:16" x14ac:dyDescent="0.3">
      <c r="A135" s="25">
        <v>40575</v>
      </c>
      <c r="B135" s="2">
        <v>19307.7</v>
      </c>
      <c r="C135" s="2">
        <v>4830.7</v>
      </c>
      <c r="D135" s="2">
        <v>450766</v>
      </c>
      <c r="E135" s="2">
        <v>4</v>
      </c>
      <c r="F135" s="2">
        <v>5.2</v>
      </c>
      <c r="G135" s="2">
        <v>3.7</v>
      </c>
      <c r="H135" s="2">
        <v>4.9000000000000004</v>
      </c>
      <c r="I135" s="2"/>
      <c r="J135" s="53">
        <v>7.8</v>
      </c>
      <c r="K135" s="2">
        <v>0.78</v>
      </c>
      <c r="L135" s="2">
        <v>9.4700000000000006</v>
      </c>
      <c r="M135" s="2">
        <v>2935.4189999999999</v>
      </c>
      <c r="N135" s="2">
        <v>896.473343</v>
      </c>
      <c r="O135" s="53">
        <v>5.581381595754598</v>
      </c>
      <c r="P135" s="72">
        <v>10405.4</v>
      </c>
    </row>
    <row r="136" spans="1:16" x14ac:dyDescent="0.3">
      <c r="A136" s="25">
        <v>40603</v>
      </c>
      <c r="B136" s="2">
        <v>19536.7</v>
      </c>
      <c r="C136" s="2">
        <v>4898</v>
      </c>
      <c r="D136" s="2">
        <v>458045</v>
      </c>
      <c r="E136" s="2">
        <v>4.2</v>
      </c>
      <c r="F136" s="2">
        <v>5.5</v>
      </c>
      <c r="G136" s="2">
        <v>3.6</v>
      </c>
      <c r="H136" s="2">
        <v>4.9000000000000004</v>
      </c>
      <c r="I136" s="2"/>
      <c r="J136" s="53">
        <v>7.6</v>
      </c>
      <c r="K136" s="2">
        <v>0.62</v>
      </c>
      <c r="L136" s="2">
        <v>9.4600000000000009</v>
      </c>
      <c r="M136" s="2">
        <v>3083.21</v>
      </c>
      <c r="N136" s="2">
        <v>906.98050999999998</v>
      </c>
      <c r="O136" s="53">
        <v>5.4973071842477523</v>
      </c>
      <c r="P136" s="72">
        <v>10548</v>
      </c>
    </row>
    <row r="137" spans="1:16" x14ac:dyDescent="0.3">
      <c r="A137" s="25">
        <v>40634</v>
      </c>
      <c r="B137" s="2">
        <v>19788.7</v>
      </c>
      <c r="C137" s="2">
        <v>4918.2</v>
      </c>
      <c r="D137" s="2">
        <v>465455</v>
      </c>
      <c r="E137" s="2">
        <v>3.9</v>
      </c>
      <c r="F137" s="2">
        <v>4.8</v>
      </c>
      <c r="G137" s="2">
        <v>3.4</v>
      </c>
      <c r="H137" s="2">
        <v>3.6</v>
      </c>
      <c r="I137" s="2"/>
      <c r="J137" s="53">
        <v>7.1</v>
      </c>
      <c r="K137" s="2">
        <v>0.43</v>
      </c>
      <c r="L137" s="2">
        <v>9.61</v>
      </c>
      <c r="M137" s="2">
        <v>3219.6030000000001</v>
      </c>
      <c r="N137" s="2">
        <v>891.47734300000002</v>
      </c>
      <c r="O137" s="53">
        <v>5.3177979026523827</v>
      </c>
      <c r="P137" s="72">
        <v>10489.4</v>
      </c>
    </row>
    <row r="138" spans="1:16" x14ac:dyDescent="0.3">
      <c r="A138" s="25">
        <v>40664</v>
      </c>
      <c r="B138" s="2">
        <v>20020.8</v>
      </c>
      <c r="C138" s="2">
        <v>5071.3</v>
      </c>
      <c r="D138" s="2">
        <v>483229</v>
      </c>
      <c r="E138" s="2">
        <v>3.9</v>
      </c>
      <c r="F138" s="2">
        <v>4.7</v>
      </c>
      <c r="G138" s="2">
        <v>3.6</v>
      </c>
      <c r="H138" s="2">
        <v>4.3</v>
      </c>
      <c r="I138" s="2"/>
      <c r="J138" s="53">
        <v>7.2</v>
      </c>
      <c r="K138" s="2">
        <v>0.48</v>
      </c>
      <c r="L138" s="2">
        <v>9.59</v>
      </c>
      <c r="M138" s="2">
        <v>3291.12</v>
      </c>
      <c r="N138" s="2">
        <v>905.96531100000004</v>
      </c>
      <c r="O138" s="53">
        <v>5.2532723856182475</v>
      </c>
      <c r="P138" s="72">
        <v>10506.9</v>
      </c>
    </row>
    <row r="139" spans="1:16" x14ac:dyDescent="0.3">
      <c r="A139" s="25">
        <v>40695</v>
      </c>
      <c r="B139" s="2">
        <v>20160.900000000001</v>
      </c>
      <c r="C139" s="2">
        <v>5079.8</v>
      </c>
      <c r="D139" s="2">
        <v>480141</v>
      </c>
      <c r="E139" s="2">
        <v>3.8</v>
      </c>
      <c r="F139" s="2">
        <v>4.9000000000000004</v>
      </c>
      <c r="G139" s="2">
        <v>3.6</v>
      </c>
      <c r="H139" s="2">
        <v>4.3</v>
      </c>
      <c r="I139" s="2"/>
      <c r="J139" s="53">
        <v>6.4</v>
      </c>
      <c r="K139" s="2">
        <v>0.23</v>
      </c>
      <c r="L139" s="2">
        <v>9.42</v>
      </c>
      <c r="M139" s="2">
        <v>3392.1759999999999</v>
      </c>
      <c r="N139" s="2">
        <v>931.68528200000003</v>
      </c>
      <c r="O139" s="53">
        <v>5.3352141331656213</v>
      </c>
      <c r="P139" s="72">
        <v>10572.4</v>
      </c>
    </row>
    <row r="140" spans="1:16" x14ac:dyDescent="0.3">
      <c r="A140" s="25">
        <v>40725</v>
      </c>
      <c r="B140" s="2">
        <v>20721.900000000001</v>
      </c>
      <c r="C140" s="2">
        <v>5192.2</v>
      </c>
      <c r="D140" s="2">
        <v>484015</v>
      </c>
      <c r="E140" s="2">
        <v>4</v>
      </c>
      <c r="F140" s="2">
        <v>4.8</v>
      </c>
      <c r="G140" s="2">
        <v>3.8</v>
      </c>
      <c r="H140" s="2">
        <v>4.3</v>
      </c>
      <c r="I140" s="2"/>
      <c r="J140" s="53">
        <v>6.1</v>
      </c>
      <c r="K140" s="2">
        <v>-0.01</v>
      </c>
      <c r="L140" s="2">
        <v>9.01</v>
      </c>
      <c r="M140" s="2">
        <v>3585.0949999999998</v>
      </c>
      <c r="N140" s="2">
        <v>950.225414</v>
      </c>
      <c r="O140" s="53">
        <v>5.3258640103649535</v>
      </c>
      <c r="P140" s="72">
        <v>10961.4</v>
      </c>
    </row>
    <row r="141" spans="1:16" x14ac:dyDescent="0.3">
      <c r="A141" s="25">
        <v>40756</v>
      </c>
      <c r="B141" s="2">
        <v>20828.099999999999</v>
      </c>
      <c r="C141" s="2">
        <v>5306.6</v>
      </c>
      <c r="D141" s="2">
        <v>490264</v>
      </c>
      <c r="E141" s="2">
        <v>3.9</v>
      </c>
      <c r="F141" s="2">
        <v>4.7</v>
      </c>
      <c r="G141" s="2">
        <v>3.9</v>
      </c>
      <c r="H141" s="2">
        <v>4.3</v>
      </c>
      <c r="I141" s="2"/>
      <c r="J141" s="53">
        <v>6.5</v>
      </c>
      <c r="K141" s="2">
        <v>-0.24</v>
      </c>
      <c r="L141" s="2">
        <v>8.16</v>
      </c>
      <c r="M141" s="2">
        <v>3689.183</v>
      </c>
      <c r="N141" s="2">
        <v>966.13218300000005</v>
      </c>
      <c r="O141" s="53">
        <v>5.2578965719991011</v>
      </c>
      <c r="P141" s="72">
        <v>10962.6</v>
      </c>
    </row>
    <row r="142" spans="1:16" x14ac:dyDescent="0.3">
      <c r="A142" s="25">
        <v>40787</v>
      </c>
      <c r="B142" s="2">
        <v>21061.9</v>
      </c>
      <c r="C142" s="2">
        <v>5343</v>
      </c>
      <c r="D142" s="2">
        <v>496366</v>
      </c>
      <c r="E142" s="2">
        <v>3.9</v>
      </c>
      <c r="F142" s="2">
        <v>4.8</v>
      </c>
      <c r="G142" s="2">
        <v>3.9</v>
      </c>
      <c r="H142" s="2">
        <v>4.8</v>
      </c>
      <c r="I142" s="2"/>
      <c r="J142" s="53">
        <v>6.1</v>
      </c>
      <c r="K142" s="2">
        <v>-0.04</v>
      </c>
      <c r="L142" s="2">
        <v>7.21</v>
      </c>
      <c r="M142" s="2">
        <v>3697.1619999999998</v>
      </c>
      <c r="N142" s="2">
        <v>994.86697900000001</v>
      </c>
      <c r="O142" s="53">
        <v>5.3027506850426391</v>
      </c>
      <c r="P142" s="72">
        <v>11098.1</v>
      </c>
    </row>
    <row r="143" spans="1:16" x14ac:dyDescent="0.3">
      <c r="A143" s="25">
        <v>40817</v>
      </c>
      <c r="B143" s="2">
        <v>21480.400000000001</v>
      </c>
      <c r="C143" s="2">
        <v>5420.4</v>
      </c>
      <c r="D143" s="2">
        <v>472496</v>
      </c>
      <c r="E143" s="2">
        <v>4</v>
      </c>
      <c r="F143" s="2">
        <v>4.8</v>
      </c>
      <c r="G143" s="2">
        <v>4.9000000000000004</v>
      </c>
      <c r="H143" s="2">
        <v>5.3</v>
      </c>
      <c r="I143" s="2"/>
      <c r="J143" s="53">
        <v>6</v>
      </c>
      <c r="K143" s="2">
        <v>0.48</v>
      </c>
      <c r="L143" s="2">
        <v>7.19</v>
      </c>
      <c r="M143" s="2">
        <v>3995.038</v>
      </c>
      <c r="N143" s="2">
        <v>1005.569972</v>
      </c>
      <c r="O143" s="53">
        <v>5.1531284505535622</v>
      </c>
      <c r="P143" s="72">
        <v>11359.1</v>
      </c>
    </row>
    <row r="144" spans="1:16" x14ac:dyDescent="0.3">
      <c r="A144" s="25">
        <v>40848</v>
      </c>
      <c r="B144" s="2">
        <v>21366.7</v>
      </c>
      <c r="C144" s="2">
        <v>5420.1</v>
      </c>
      <c r="D144" s="2">
        <v>476967</v>
      </c>
      <c r="E144" s="2">
        <v>4</v>
      </c>
      <c r="F144" s="2">
        <v>5.4</v>
      </c>
      <c r="G144" s="2">
        <v>6.1</v>
      </c>
      <c r="H144" s="2">
        <v>7.1</v>
      </c>
      <c r="I144" s="2"/>
      <c r="J144" s="53">
        <v>6.4</v>
      </c>
      <c r="K144" s="2">
        <v>0.42</v>
      </c>
      <c r="L144" s="2">
        <v>6.78</v>
      </c>
      <c r="M144" s="2">
        <v>4012.6089999999999</v>
      </c>
      <c r="N144" s="2">
        <v>1014.422415</v>
      </c>
      <c r="O144" s="53">
        <v>5.0847181111920987</v>
      </c>
      <c r="P144" s="72">
        <v>11130.9</v>
      </c>
    </row>
    <row r="145" spans="1:16" x14ac:dyDescent="0.3">
      <c r="A145" s="25">
        <v>40878</v>
      </c>
      <c r="B145" s="2">
        <v>21920</v>
      </c>
      <c r="C145" s="2">
        <v>5475.2</v>
      </c>
      <c r="D145" s="2">
        <v>462686</v>
      </c>
      <c r="E145" s="2">
        <v>4.8</v>
      </c>
      <c r="F145" s="2">
        <v>6.6</v>
      </c>
      <c r="G145" s="2">
        <v>7</v>
      </c>
      <c r="H145" s="2">
        <v>6.6</v>
      </c>
      <c r="I145" s="2"/>
      <c r="J145" s="53">
        <v>6.3</v>
      </c>
      <c r="K145" s="2">
        <v>0.44</v>
      </c>
      <c r="L145" s="2">
        <v>6.1</v>
      </c>
      <c r="M145" s="2">
        <v>4003.3220000000001</v>
      </c>
      <c r="N145" s="2">
        <v>1017.719058</v>
      </c>
      <c r="O145" s="53">
        <v>4.9273269622917706</v>
      </c>
      <c r="P145" s="72">
        <v>11354.1</v>
      </c>
    </row>
    <row r="146" spans="1:16" x14ac:dyDescent="0.3">
      <c r="A146" s="25">
        <v>40909</v>
      </c>
      <c r="B146" s="2">
        <v>24204.799999999999</v>
      </c>
      <c r="C146" s="2">
        <v>5938.6</v>
      </c>
      <c r="D146" s="2">
        <v>453952</v>
      </c>
      <c r="E146" s="2">
        <v>5</v>
      </c>
      <c r="F146" s="2">
        <v>6.8</v>
      </c>
      <c r="G146" s="2">
        <v>7</v>
      </c>
      <c r="H146" s="2">
        <v>7.3</v>
      </c>
      <c r="I146" s="2"/>
      <c r="J146" s="53">
        <v>6.1</v>
      </c>
      <c r="K146" s="2">
        <v>0.5</v>
      </c>
      <c r="L146" s="2">
        <v>4.16</v>
      </c>
      <c r="M146" s="2">
        <v>4190.5529999999999</v>
      </c>
      <c r="N146" s="2">
        <v>994.10333800000001</v>
      </c>
      <c r="O146" s="53">
        <v>4.648919636402268</v>
      </c>
      <c r="P146" s="72">
        <v>12756.9</v>
      </c>
    </row>
    <row r="147" spans="1:16" x14ac:dyDescent="0.3">
      <c r="A147" s="25">
        <v>40940</v>
      </c>
      <c r="B147" s="2">
        <v>23349.1</v>
      </c>
      <c r="C147" s="2">
        <v>5670.7</v>
      </c>
      <c r="D147" s="2">
        <v>456550</v>
      </c>
      <c r="E147" s="2">
        <v>4.4000000000000004</v>
      </c>
      <c r="F147" s="2">
        <v>5.2</v>
      </c>
      <c r="G147" s="2">
        <v>4.5</v>
      </c>
      <c r="H147" s="2">
        <v>6.6</v>
      </c>
      <c r="I147" s="2"/>
      <c r="J147" s="53">
        <v>4.8</v>
      </c>
      <c r="K147" s="2">
        <v>0.37</v>
      </c>
      <c r="L147" s="2">
        <v>3.74</v>
      </c>
      <c r="M147" s="2">
        <v>4181.9960000000001</v>
      </c>
      <c r="N147" s="2">
        <v>1022.612919</v>
      </c>
      <c r="O147" s="53">
        <v>4.7663870569852262</v>
      </c>
      <c r="P147" s="72">
        <v>12196.2</v>
      </c>
    </row>
    <row r="148" spans="1:16" x14ac:dyDescent="0.3">
      <c r="A148" s="25">
        <v>40969</v>
      </c>
      <c r="B148" s="2">
        <v>23542.5</v>
      </c>
      <c r="C148" s="2">
        <v>5713</v>
      </c>
      <c r="D148" s="2">
        <v>463810</v>
      </c>
      <c r="E148" s="2">
        <v>4</v>
      </c>
      <c r="F148" s="2">
        <v>5.2</v>
      </c>
      <c r="G148" s="2">
        <v>4.0999999999999996</v>
      </c>
      <c r="H148" s="2">
        <v>6.4</v>
      </c>
      <c r="I148" s="2"/>
      <c r="J148" s="53">
        <v>4.7</v>
      </c>
      <c r="K148" s="2">
        <v>0.57999999999999996</v>
      </c>
      <c r="L148" s="2">
        <v>3.7</v>
      </c>
      <c r="M148" s="2">
        <v>4253.8649999999998</v>
      </c>
      <c r="N148" s="2">
        <v>1051.2460149999999</v>
      </c>
      <c r="O148" s="53">
        <v>4.9017403456171644</v>
      </c>
      <c r="P148" s="72">
        <v>12198.8</v>
      </c>
    </row>
    <row r="149" spans="1:16" x14ac:dyDescent="0.3">
      <c r="A149" s="25">
        <v>41000</v>
      </c>
      <c r="B149" s="2">
        <v>23747.8</v>
      </c>
      <c r="C149" s="2">
        <v>5704.3</v>
      </c>
      <c r="D149" s="2">
        <v>465664</v>
      </c>
      <c r="E149" s="2">
        <v>2</v>
      </c>
      <c r="F149" s="2">
        <v>5.2</v>
      </c>
      <c r="G149" s="2">
        <v>4.5999999999999996</v>
      </c>
      <c r="H149" s="2">
        <v>6.1</v>
      </c>
      <c r="I149" s="2"/>
      <c r="J149" s="53">
        <v>4.7</v>
      </c>
      <c r="K149" s="2">
        <v>0.31</v>
      </c>
      <c r="L149" s="2">
        <v>3.57</v>
      </c>
      <c r="M149" s="2">
        <v>4291.7020000000002</v>
      </c>
      <c r="N149" s="2">
        <v>1064.7428319999999</v>
      </c>
      <c r="O149" s="53">
        <v>4.8659618332827961</v>
      </c>
      <c r="P149" s="72">
        <v>12210</v>
      </c>
    </row>
    <row r="150" spans="1:16" x14ac:dyDescent="0.3">
      <c r="A150" s="25">
        <v>41030</v>
      </c>
      <c r="B150" s="2">
        <v>23923.8</v>
      </c>
      <c r="C150" s="2">
        <v>5831.5</v>
      </c>
      <c r="D150" s="2">
        <v>476458</v>
      </c>
      <c r="E150" s="2">
        <v>5</v>
      </c>
      <c r="F150" s="2">
        <v>5.2</v>
      </c>
      <c r="G150" s="2">
        <v>4.8</v>
      </c>
      <c r="H150" s="2">
        <v>6</v>
      </c>
      <c r="I150" s="2"/>
      <c r="J150" s="53">
        <v>4.2</v>
      </c>
      <c r="K150" s="2">
        <v>0.52</v>
      </c>
      <c r="L150" s="2">
        <v>3.61</v>
      </c>
      <c r="M150" s="2">
        <v>4325.6530000000002</v>
      </c>
      <c r="N150" s="2">
        <v>1091.8503350000001</v>
      </c>
      <c r="O150" s="53">
        <v>4.8621514465716924</v>
      </c>
      <c r="P150" s="72">
        <v>12157.2</v>
      </c>
    </row>
    <row r="151" spans="1:16" x14ac:dyDescent="0.3">
      <c r="A151" s="25">
        <v>41061</v>
      </c>
      <c r="B151" s="2">
        <v>24036.3</v>
      </c>
      <c r="C151" s="2">
        <v>5856.4</v>
      </c>
      <c r="D151" s="2">
        <v>465128</v>
      </c>
      <c r="E151" s="2">
        <v>4.5</v>
      </c>
      <c r="F151" s="2">
        <v>5.3</v>
      </c>
      <c r="G151" s="2">
        <v>5.3</v>
      </c>
      <c r="H151" s="2">
        <v>6.2</v>
      </c>
      <c r="I151" s="2"/>
      <c r="J151" s="53">
        <v>4</v>
      </c>
      <c r="K151" s="2">
        <v>0.89</v>
      </c>
      <c r="L151" s="2">
        <v>4.3</v>
      </c>
      <c r="M151" s="2">
        <v>4365.6509999999998</v>
      </c>
      <c r="N151" s="2">
        <v>1109.709165</v>
      </c>
      <c r="O151" s="53">
        <v>4.9049267263178553</v>
      </c>
      <c r="P151" s="72">
        <v>12215.1</v>
      </c>
    </row>
    <row r="152" spans="1:16" x14ac:dyDescent="0.3">
      <c r="A152" s="25">
        <v>41091</v>
      </c>
      <c r="B152" s="2">
        <v>24461</v>
      </c>
      <c r="C152" s="2">
        <v>6003.9</v>
      </c>
      <c r="D152" s="2">
        <v>467992</v>
      </c>
      <c r="E152" s="2">
        <v>5.2</v>
      </c>
      <c r="F152" s="2">
        <v>5.3</v>
      </c>
      <c r="G152" s="2">
        <v>5.4</v>
      </c>
      <c r="H152" s="2">
        <v>6.7</v>
      </c>
      <c r="I152" s="2"/>
      <c r="J152" s="53">
        <v>4</v>
      </c>
      <c r="K152" s="2">
        <v>1.23</v>
      </c>
      <c r="L152" s="2">
        <v>5.59</v>
      </c>
      <c r="M152" s="2">
        <v>4423.59</v>
      </c>
      <c r="N152" s="2">
        <v>1080.7450309999999</v>
      </c>
      <c r="O152" s="53">
        <v>4.6482754536224666</v>
      </c>
      <c r="P152" s="72">
        <v>12567</v>
      </c>
    </row>
    <row r="153" spans="1:16" x14ac:dyDescent="0.3">
      <c r="A153" s="25">
        <v>41122</v>
      </c>
      <c r="B153" s="2">
        <v>24306.3</v>
      </c>
      <c r="C153" s="2">
        <v>5976.3</v>
      </c>
      <c r="D153" s="2">
        <v>461865</v>
      </c>
      <c r="E153" s="2">
        <v>4.4000000000000004</v>
      </c>
      <c r="F153" s="2">
        <v>5.3</v>
      </c>
      <c r="G153" s="2">
        <v>5.2</v>
      </c>
      <c r="H153" s="2">
        <v>6.7</v>
      </c>
      <c r="I153" s="2"/>
      <c r="J153" s="53">
        <v>4</v>
      </c>
      <c r="K153" s="2">
        <v>0.1</v>
      </c>
      <c r="L153" s="2">
        <v>5.95</v>
      </c>
      <c r="M153" s="2">
        <v>4507.3779999999997</v>
      </c>
      <c r="N153" s="2">
        <v>1104.8090970000001</v>
      </c>
      <c r="O153" s="53">
        <v>4.6337584323233596</v>
      </c>
      <c r="P153" s="72">
        <v>12381.8</v>
      </c>
    </row>
    <row r="154" spans="1:16" x14ac:dyDescent="0.3">
      <c r="A154" s="25">
        <v>41153</v>
      </c>
      <c r="B154" s="2">
        <v>24284.2</v>
      </c>
      <c r="C154" s="2">
        <v>5980</v>
      </c>
      <c r="D154" s="2">
        <v>464857</v>
      </c>
      <c r="E154" s="2">
        <v>4.0999999999999996</v>
      </c>
      <c r="F154" s="2">
        <v>5.3</v>
      </c>
      <c r="G154" s="2">
        <v>5</v>
      </c>
      <c r="H154" s="2">
        <v>6.8</v>
      </c>
      <c r="I154" s="2"/>
      <c r="J154" s="53">
        <v>3.8</v>
      </c>
      <c r="K154" s="2">
        <v>0.55000000000000004</v>
      </c>
      <c r="L154" s="2">
        <v>6.58</v>
      </c>
      <c r="M154" s="2">
        <v>4427.4520000000002</v>
      </c>
      <c r="N154" s="2">
        <v>1130.3078169999999</v>
      </c>
      <c r="O154" s="53">
        <v>4.6307523624794067</v>
      </c>
      <c r="P154" s="72">
        <v>12175.8</v>
      </c>
    </row>
    <row r="155" spans="1:16" x14ac:dyDescent="0.3">
      <c r="A155" s="25">
        <v>41183</v>
      </c>
      <c r="B155" s="2">
        <v>24437.8</v>
      </c>
      <c r="C155" s="2">
        <v>5969.2</v>
      </c>
      <c r="D155" s="2">
        <v>476380</v>
      </c>
      <c r="E155" s="2">
        <v>5.0999999999999996</v>
      </c>
      <c r="F155" s="2">
        <v>5.4</v>
      </c>
      <c r="G155" s="2">
        <v>5</v>
      </c>
      <c r="H155" s="2">
        <v>6.8</v>
      </c>
      <c r="I155" s="2"/>
      <c r="J155" s="53">
        <v>3.8</v>
      </c>
      <c r="K155" s="2">
        <v>0.46</v>
      </c>
      <c r="L155" s="2">
        <v>6.55</v>
      </c>
      <c r="M155" s="2">
        <v>4463.6629999999996</v>
      </c>
      <c r="N155" s="2">
        <v>1133.2038729999999</v>
      </c>
      <c r="O155" s="53">
        <v>4.5570640655481052</v>
      </c>
      <c r="P155" s="72">
        <v>12331.6</v>
      </c>
    </row>
    <row r="156" spans="1:16" x14ac:dyDescent="0.3">
      <c r="A156" s="25">
        <v>41214</v>
      </c>
      <c r="B156" s="2">
        <v>24444.799999999999</v>
      </c>
      <c r="C156" s="2">
        <v>5931.3</v>
      </c>
      <c r="D156" s="2">
        <v>475260</v>
      </c>
      <c r="E156" s="2">
        <v>4.8</v>
      </c>
      <c r="F156" s="2">
        <v>5.8</v>
      </c>
      <c r="G156" s="2">
        <v>5.6</v>
      </c>
      <c r="H156" s="2">
        <v>6.9</v>
      </c>
      <c r="I156" s="2"/>
      <c r="J156" s="53">
        <v>3.9</v>
      </c>
      <c r="K156" s="2">
        <v>0.34</v>
      </c>
      <c r="L156" s="2">
        <v>6.47</v>
      </c>
      <c r="M156" s="2">
        <v>4592.7730000000001</v>
      </c>
      <c r="N156" s="2">
        <v>1153.2096839999999</v>
      </c>
      <c r="O156" s="53">
        <v>4.5315599746283199</v>
      </c>
      <c r="P156" s="72">
        <v>12178.4</v>
      </c>
    </row>
    <row r="157" spans="1:16" x14ac:dyDescent="0.3">
      <c r="A157" s="25">
        <v>41244</v>
      </c>
      <c r="B157" s="2">
        <v>24741</v>
      </c>
      <c r="C157" s="2">
        <v>5975.4</v>
      </c>
      <c r="D157" s="2">
        <v>476241</v>
      </c>
      <c r="E157" s="2">
        <v>5.6</v>
      </c>
      <c r="F157" s="2">
        <v>5.9</v>
      </c>
      <c r="G157" s="2">
        <v>5.7</v>
      </c>
      <c r="H157" s="2">
        <v>7</v>
      </c>
      <c r="I157" s="2"/>
      <c r="J157" s="53">
        <v>3.9</v>
      </c>
      <c r="K157" s="2">
        <v>0.54</v>
      </c>
      <c r="L157" s="2">
        <v>6.58</v>
      </c>
      <c r="M157" s="2">
        <v>4645.2550000000001</v>
      </c>
      <c r="N157" s="2">
        <v>1160.8874780000001</v>
      </c>
      <c r="O157" s="53">
        <v>4.4970107125214689</v>
      </c>
      <c r="P157" s="72">
        <v>12301.6</v>
      </c>
    </row>
    <row r="158" spans="1:16" x14ac:dyDescent="0.3">
      <c r="A158" s="25">
        <v>41275</v>
      </c>
      <c r="B158" s="2">
        <v>27164.6</v>
      </c>
      <c r="C158" s="2">
        <v>6430.1</v>
      </c>
      <c r="D158" s="2">
        <v>486578</v>
      </c>
      <c r="E158" s="2">
        <v>4.5999999999999996</v>
      </c>
      <c r="F158" s="2">
        <v>6</v>
      </c>
      <c r="G158" s="2">
        <v>5.9</v>
      </c>
      <c r="H158" s="2">
        <v>7.4</v>
      </c>
      <c r="I158" s="2"/>
      <c r="J158" s="53">
        <v>3.8</v>
      </c>
      <c r="K158" s="2">
        <v>0.97</v>
      </c>
      <c r="L158" s="2">
        <v>7.07</v>
      </c>
      <c r="M158" s="2">
        <v>4977.8980000000001</v>
      </c>
      <c r="N158" s="2">
        <v>1122.8025620000001</v>
      </c>
      <c r="O158" s="53">
        <v>4.1954485939857644</v>
      </c>
      <c r="P158" s="72">
        <v>13694</v>
      </c>
    </row>
    <row r="159" spans="1:16" x14ac:dyDescent="0.3">
      <c r="A159" s="25">
        <v>41306</v>
      </c>
      <c r="B159" s="2">
        <v>26348.7</v>
      </c>
      <c r="C159" s="2">
        <v>6078.9</v>
      </c>
      <c r="D159" s="2">
        <v>480195</v>
      </c>
      <c r="E159" s="2">
        <v>7.2</v>
      </c>
      <c r="F159" s="2">
        <v>6</v>
      </c>
      <c r="G159" s="2">
        <v>5.0999999999999996</v>
      </c>
      <c r="H159" s="2">
        <v>6.9</v>
      </c>
      <c r="I159" s="2">
        <v>6.1</v>
      </c>
      <c r="J159" s="53">
        <v>6</v>
      </c>
      <c r="K159" s="2">
        <v>0.56000000000000005</v>
      </c>
      <c r="L159" s="2">
        <v>7.28</v>
      </c>
      <c r="M159" s="2">
        <v>4899.1570000000002</v>
      </c>
      <c r="N159" s="2">
        <v>1150.269554</v>
      </c>
      <c r="O159" s="53">
        <v>4.3456050278077667</v>
      </c>
      <c r="P159" s="72">
        <v>13107.5</v>
      </c>
    </row>
    <row r="160" spans="1:16" x14ac:dyDescent="0.3">
      <c r="A160" s="25">
        <v>41334</v>
      </c>
      <c r="B160" s="2">
        <v>26768.400000000001</v>
      </c>
      <c r="C160" s="2">
        <v>6140.9</v>
      </c>
      <c r="D160" s="2">
        <v>475650</v>
      </c>
      <c r="E160" s="2">
        <v>6.6</v>
      </c>
      <c r="F160" s="2">
        <v>6</v>
      </c>
      <c r="G160" s="2">
        <v>5.2</v>
      </c>
      <c r="H160" s="2">
        <v>6.8</v>
      </c>
      <c r="I160" s="2">
        <v>6.2</v>
      </c>
      <c r="J160" s="53">
        <v>5.8</v>
      </c>
      <c r="K160" s="2">
        <v>0.34</v>
      </c>
      <c r="L160" s="2">
        <v>7.02</v>
      </c>
      <c r="M160" s="2">
        <v>4841.9250000000002</v>
      </c>
      <c r="N160" s="2">
        <v>1159.4170320000001</v>
      </c>
      <c r="O160" s="53">
        <v>4.3397516450638198</v>
      </c>
      <c r="P160" s="72">
        <v>13190.1</v>
      </c>
    </row>
    <row r="161" spans="1:16" x14ac:dyDescent="0.3">
      <c r="A161" s="25">
        <v>41365</v>
      </c>
      <c r="B161" s="2">
        <v>27198.6</v>
      </c>
      <c r="C161" s="2">
        <v>6181.4</v>
      </c>
      <c r="D161" s="2">
        <v>477267</v>
      </c>
      <c r="E161" s="2">
        <v>4.8</v>
      </c>
      <c r="F161" s="2">
        <v>6</v>
      </c>
      <c r="G161" s="2">
        <v>5.5</v>
      </c>
      <c r="H161" s="2">
        <v>6.6</v>
      </c>
      <c r="I161" s="2">
        <v>6.1</v>
      </c>
      <c r="J161" s="53">
        <v>5.7</v>
      </c>
      <c r="K161" s="2">
        <v>0.51</v>
      </c>
      <c r="L161" s="2">
        <v>7.23</v>
      </c>
      <c r="M161" s="2">
        <v>4790.192</v>
      </c>
      <c r="N161" s="2">
        <v>1170.3631399999999</v>
      </c>
      <c r="O161" s="53">
        <v>4.3360714163009257</v>
      </c>
      <c r="P161" s="72">
        <v>13393.4</v>
      </c>
    </row>
    <row r="162" spans="1:16" x14ac:dyDescent="0.3">
      <c r="A162" s="25">
        <v>41395</v>
      </c>
      <c r="B162" s="2">
        <v>27377.1</v>
      </c>
      <c r="C162" s="2">
        <v>6353.5</v>
      </c>
      <c r="D162" s="2">
        <v>486350</v>
      </c>
      <c r="E162" s="2">
        <v>5.6</v>
      </c>
      <c r="F162" s="2">
        <v>6</v>
      </c>
      <c r="G162" s="2">
        <v>5.5</v>
      </c>
      <c r="H162" s="2">
        <v>6.5</v>
      </c>
      <c r="I162" s="2">
        <v>6.1</v>
      </c>
      <c r="J162" s="53">
        <v>5.6</v>
      </c>
      <c r="K162" s="2">
        <v>0.66</v>
      </c>
      <c r="L162" s="2">
        <v>7.38</v>
      </c>
      <c r="M162" s="2">
        <v>4909.1880000000001</v>
      </c>
      <c r="N162" s="2">
        <v>1198.0238899999999</v>
      </c>
      <c r="O162" s="53">
        <v>4.3768583098253728</v>
      </c>
      <c r="P162" s="72">
        <v>13273.4</v>
      </c>
    </row>
    <row r="163" spans="1:16" x14ac:dyDescent="0.3">
      <c r="A163" s="25">
        <v>41426</v>
      </c>
      <c r="B163" s="2">
        <v>27593.4</v>
      </c>
      <c r="C163" s="2">
        <v>6348.8</v>
      </c>
      <c r="D163" s="2">
        <v>473393</v>
      </c>
      <c r="E163" s="2">
        <v>4.9000000000000004</v>
      </c>
      <c r="F163" s="2">
        <v>5.7</v>
      </c>
      <c r="G163" s="2">
        <v>5.6</v>
      </c>
      <c r="H163" s="2">
        <v>6.5</v>
      </c>
      <c r="I163" s="2">
        <v>5.7</v>
      </c>
      <c r="J163" s="53">
        <v>5.2</v>
      </c>
      <c r="K163" s="2">
        <v>0.42</v>
      </c>
      <c r="L163" s="2">
        <v>6.88</v>
      </c>
      <c r="M163" s="2">
        <v>4949.326</v>
      </c>
      <c r="N163" s="2">
        <v>1222.072455</v>
      </c>
      <c r="O163" s="53">
        <v>4.4072636703670787</v>
      </c>
      <c r="P163" s="72">
        <v>13383.9</v>
      </c>
    </row>
    <row r="164" spans="1:16" x14ac:dyDescent="0.3">
      <c r="A164" s="25">
        <v>41456</v>
      </c>
      <c r="B164" s="2">
        <v>28212.3</v>
      </c>
      <c r="C164" s="2">
        <v>6470.3</v>
      </c>
      <c r="D164" s="2">
        <v>475224</v>
      </c>
      <c r="E164" s="2">
        <v>5.2</v>
      </c>
      <c r="F164" s="2">
        <v>5.5</v>
      </c>
      <c r="G164" s="2">
        <v>5.6</v>
      </c>
      <c r="H164" s="2">
        <v>6.4</v>
      </c>
      <c r="I164" s="2">
        <v>5.6</v>
      </c>
      <c r="J164" s="53">
        <v>5.4</v>
      </c>
      <c r="K164" s="2">
        <v>0.82</v>
      </c>
      <c r="L164" s="2">
        <v>6.45</v>
      </c>
      <c r="M164" s="2">
        <v>4951.2610000000004</v>
      </c>
      <c r="N164" s="2">
        <v>1191.4223469999999</v>
      </c>
      <c r="O164" s="53">
        <v>4.2120544027727904</v>
      </c>
      <c r="P164" s="72">
        <v>13983.7</v>
      </c>
    </row>
    <row r="165" spans="1:16" x14ac:dyDescent="0.3">
      <c r="A165" s="25">
        <v>41487</v>
      </c>
      <c r="B165" s="2">
        <v>28443.9</v>
      </c>
      <c r="C165" s="2">
        <v>6480.1</v>
      </c>
      <c r="D165" s="2">
        <v>470205</v>
      </c>
      <c r="E165" s="2">
        <v>4.8</v>
      </c>
      <c r="F165" s="2">
        <v>5.5</v>
      </c>
      <c r="G165" s="2">
        <v>5.5</v>
      </c>
      <c r="H165" s="2">
        <v>6.4</v>
      </c>
      <c r="I165" s="2">
        <v>5.4</v>
      </c>
      <c r="J165" s="53">
        <v>5.3</v>
      </c>
      <c r="K165" s="2">
        <v>0.14000000000000001</v>
      </c>
      <c r="L165" s="2">
        <v>6.49</v>
      </c>
      <c r="M165" s="2">
        <v>4969.57</v>
      </c>
      <c r="N165" s="2">
        <v>1227.302807</v>
      </c>
      <c r="O165" s="53">
        <v>4.2481559283442758</v>
      </c>
      <c r="P165" s="72">
        <v>14002.6</v>
      </c>
    </row>
    <row r="166" spans="1:16" x14ac:dyDescent="0.3">
      <c r="A166" s="25">
        <v>41518</v>
      </c>
      <c r="B166" s="2">
        <v>28499.9</v>
      </c>
      <c r="C166" s="2">
        <v>6509.8</v>
      </c>
      <c r="D166" s="2">
        <v>464202</v>
      </c>
      <c r="E166" s="2">
        <v>5</v>
      </c>
      <c r="F166" s="2">
        <v>5.5</v>
      </c>
      <c r="G166" s="2">
        <v>5.5</v>
      </c>
      <c r="H166" s="2">
        <v>6.2</v>
      </c>
      <c r="I166" s="2">
        <v>5.3</v>
      </c>
      <c r="J166" s="53">
        <v>5.2</v>
      </c>
      <c r="K166" s="2">
        <v>0.21</v>
      </c>
      <c r="L166" s="2">
        <v>6.13</v>
      </c>
      <c r="M166" s="2">
        <v>5027.1109999999999</v>
      </c>
      <c r="N166" s="2">
        <v>1236.3598280000001</v>
      </c>
      <c r="O166" s="53">
        <v>4.2041574976881781</v>
      </c>
      <c r="P166" s="72">
        <v>13843.8</v>
      </c>
    </row>
    <row r="167" spans="1:16" x14ac:dyDescent="0.3">
      <c r="A167" s="25">
        <v>41548</v>
      </c>
      <c r="B167" s="2">
        <v>28352.6</v>
      </c>
      <c r="C167" s="2">
        <v>6414.4</v>
      </c>
      <c r="D167" s="2">
        <v>479451</v>
      </c>
      <c r="E167" s="2">
        <v>5.3</v>
      </c>
      <c r="F167" s="2">
        <v>5.5</v>
      </c>
      <c r="G167" s="2">
        <v>5.6</v>
      </c>
      <c r="H167" s="2">
        <v>6.3</v>
      </c>
      <c r="I167" s="2">
        <v>5.4</v>
      </c>
      <c r="J167" s="53">
        <v>5.3</v>
      </c>
      <c r="K167" s="2">
        <v>0.56999999999999995</v>
      </c>
      <c r="L167" s="2">
        <v>6.25</v>
      </c>
      <c r="M167" s="2">
        <v>5109.1289999999999</v>
      </c>
      <c r="N167" s="2">
        <v>1257.386334</v>
      </c>
      <c r="O167" s="53">
        <v>4.1881882144251605</v>
      </c>
      <c r="P167" s="72">
        <v>13841.2</v>
      </c>
    </row>
    <row r="168" spans="1:16" x14ac:dyDescent="0.3">
      <c r="A168" s="25">
        <v>41579</v>
      </c>
      <c r="B168" s="2">
        <v>28276.400000000001</v>
      </c>
      <c r="C168" s="2">
        <v>6419</v>
      </c>
      <c r="D168" s="2">
        <v>480238</v>
      </c>
      <c r="E168" s="2">
        <v>4.5999999999999996</v>
      </c>
      <c r="F168" s="2">
        <v>5.2</v>
      </c>
      <c r="G168" s="2">
        <v>5.5</v>
      </c>
      <c r="H168" s="2">
        <v>6.3</v>
      </c>
      <c r="I168" s="2">
        <v>5.0999999999999996</v>
      </c>
      <c r="J168" s="53">
        <v>5.5</v>
      </c>
      <c r="K168" s="2">
        <v>0.56000000000000005</v>
      </c>
      <c r="L168" s="2">
        <v>6.48</v>
      </c>
      <c r="M168" s="2">
        <v>5210.2</v>
      </c>
      <c r="N168" s="2">
        <v>1294.3646799999999</v>
      </c>
      <c r="O168" s="53">
        <v>4.2349185350971341</v>
      </c>
      <c r="P168" s="72">
        <v>13678.9</v>
      </c>
    </row>
    <row r="169" spans="1:16" x14ac:dyDescent="0.3">
      <c r="A169" s="25">
        <v>41609</v>
      </c>
      <c r="B169" s="2">
        <v>28873.3</v>
      </c>
      <c r="C169" s="2">
        <v>6564.1</v>
      </c>
      <c r="D169" s="2">
        <v>474950</v>
      </c>
      <c r="E169" s="2">
        <v>4.9000000000000004</v>
      </c>
      <c r="F169" s="2">
        <v>5</v>
      </c>
      <c r="G169" s="2">
        <v>5.5</v>
      </c>
      <c r="H169" s="2">
        <v>6.3</v>
      </c>
      <c r="I169" s="2">
        <v>5</v>
      </c>
      <c r="J169" s="53">
        <v>5.4</v>
      </c>
      <c r="K169" s="2">
        <v>0.51</v>
      </c>
      <c r="L169" s="2">
        <v>6.45</v>
      </c>
      <c r="M169" s="2">
        <v>5338.1260000000002</v>
      </c>
      <c r="N169" s="2">
        <v>1300.4704019999999</v>
      </c>
      <c r="O169" s="53">
        <v>4.1873529123979703</v>
      </c>
      <c r="P169" s="72">
        <v>14070</v>
      </c>
    </row>
    <row r="170" spans="1:16" x14ac:dyDescent="0.3">
      <c r="A170" s="25">
        <v>41640</v>
      </c>
      <c r="B170" s="2">
        <v>31155.599999999999</v>
      </c>
      <c r="C170" s="2">
        <v>6985.6</v>
      </c>
      <c r="D170" s="2">
        <v>469605</v>
      </c>
      <c r="E170" s="2">
        <v>4.8</v>
      </c>
      <c r="F170" s="2">
        <v>5</v>
      </c>
      <c r="G170" s="2">
        <v>5.8</v>
      </c>
      <c r="H170" s="2">
        <v>6.5</v>
      </c>
      <c r="I170" s="2">
        <v>5.0999999999999996</v>
      </c>
      <c r="J170" s="53">
        <v>5.6</v>
      </c>
      <c r="K170" s="2">
        <v>0.59</v>
      </c>
      <c r="L170" s="2">
        <v>6.05</v>
      </c>
      <c r="M170" s="2">
        <v>5722.2389999999996</v>
      </c>
      <c r="N170" s="2">
        <v>1257.907899</v>
      </c>
      <c r="O170" s="53">
        <v>4.0168908278330626</v>
      </c>
      <c r="P170" s="72">
        <v>15511.9</v>
      </c>
    </row>
    <row r="171" spans="1:16" x14ac:dyDescent="0.3">
      <c r="A171" s="25">
        <v>41671</v>
      </c>
      <c r="B171" s="2">
        <v>29861.200000000001</v>
      </c>
      <c r="C171" s="2">
        <v>6663.1</v>
      </c>
      <c r="D171" s="2">
        <v>457211</v>
      </c>
      <c r="E171" s="2">
        <v>5.01</v>
      </c>
      <c r="F171" s="2">
        <v>5.8</v>
      </c>
      <c r="G171" s="2">
        <v>6.32</v>
      </c>
      <c r="H171" s="2">
        <v>7.03</v>
      </c>
      <c r="I171" s="2">
        <v>5.3</v>
      </c>
      <c r="J171" s="53">
        <v>5.6</v>
      </c>
      <c r="K171" s="2">
        <v>0.7</v>
      </c>
      <c r="L171" s="2">
        <v>6.2</v>
      </c>
      <c r="M171" s="2">
        <v>5733.5659999999998</v>
      </c>
      <c r="N171" s="2">
        <v>1297.0954280000001</v>
      </c>
      <c r="O171" s="53">
        <v>4.1188308320161013</v>
      </c>
      <c r="P171" s="72">
        <v>14694.9</v>
      </c>
    </row>
    <row r="172" spans="1:16" x14ac:dyDescent="0.3">
      <c r="A172" s="25">
        <v>41699</v>
      </c>
      <c r="B172" s="2">
        <v>30169</v>
      </c>
      <c r="C172" s="2">
        <v>6699.9</v>
      </c>
      <c r="D172" s="2">
        <v>448738</v>
      </c>
      <c r="E172" s="2">
        <v>4.9800000000000004</v>
      </c>
      <c r="F172" s="2">
        <v>5.75</v>
      </c>
      <c r="G172" s="2">
        <v>6.43</v>
      </c>
      <c r="H172" s="2">
        <v>7.41</v>
      </c>
      <c r="I172" s="2">
        <v>5.09</v>
      </c>
      <c r="J172" s="53">
        <v>5.6</v>
      </c>
      <c r="K172" s="2">
        <v>1.02</v>
      </c>
      <c r="L172" s="2">
        <v>6.92</v>
      </c>
      <c r="M172" s="2">
        <v>5754.951</v>
      </c>
      <c r="N172" s="2">
        <v>1344.410255</v>
      </c>
      <c r="O172" s="53">
        <v>4.2505264724404039</v>
      </c>
      <c r="P172" s="72">
        <v>14971.5</v>
      </c>
    </row>
    <row r="173" spans="1:16" x14ac:dyDescent="0.3">
      <c r="A173" s="25">
        <v>41730</v>
      </c>
      <c r="B173" s="2">
        <v>29519.3</v>
      </c>
      <c r="C173" s="2">
        <v>6608.2</v>
      </c>
      <c r="D173" s="2">
        <v>442776</v>
      </c>
      <c r="E173" s="2">
        <v>5.01</v>
      </c>
      <c r="F173" s="2">
        <v>5.64</v>
      </c>
      <c r="G173" s="2">
        <v>7.75</v>
      </c>
      <c r="H173" s="2">
        <v>8.25</v>
      </c>
      <c r="I173" s="2">
        <v>5.07</v>
      </c>
      <c r="J173" s="53">
        <v>5.4</v>
      </c>
      <c r="K173" s="2">
        <v>0.9</v>
      </c>
      <c r="L173" s="2">
        <v>7.33</v>
      </c>
      <c r="M173" s="2">
        <v>5707.2389999999996</v>
      </c>
      <c r="N173" s="2">
        <v>1370.5817480000001</v>
      </c>
      <c r="O173" s="53">
        <v>4.2800978561380276</v>
      </c>
      <c r="P173" s="72">
        <v>14743</v>
      </c>
    </row>
    <row r="174" spans="1:16" x14ac:dyDescent="0.3">
      <c r="A174" s="25">
        <v>41760</v>
      </c>
      <c r="B174" s="2">
        <v>29879</v>
      </c>
      <c r="C174" s="2">
        <v>6776.8</v>
      </c>
      <c r="D174" s="2">
        <v>427975</v>
      </c>
      <c r="E174" s="2">
        <v>5.07</v>
      </c>
      <c r="F174" s="2">
        <v>5.68</v>
      </c>
      <c r="G174" s="2">
        <v>8.14</v>
      </c>
      <c r="H174" s="2">
        <v>8.66</v>
      </c>
      <c r="I174" s="2">
        <v>5.18</v>
      </c>
      <c r="J174" s="53">
        <v>5.3</v>
      </c>
      <c r="K174" s="2">
        <v>0.9</v>
      </c>
      <c r="L174" s="2">
        <v>7.59</v>
      </c>
      <c r="M174" s="2">
        <v>5714.9669999999996</v>
      </c>
      <c r="N174" s="2">
        <v>1437.9536820000001</v>
      </c>
      <c r="O174" s="53">
        <v>4.3889376565082632</v>
      </c>
      <c r="P174" s="72">
        <v>14776.5</v>
      </c>
    </row>
    <row r="175" spans="1:16" x14ac:dyDescent="0.3">
      <c r="A175" s="25">
        <v>41791</v>
      </c>
      <c r="B175" s="2">
        <v>29890.799999999999</v>
      </c>
      <c r="C175" s="2">
        <v>6763.1</v>
      </c>
      <c r="D175" s="2">
        <v>423768</v>
      </c>
      <c r="E175" s="2">
        <v>5.0999999999999996</v>
      </c>
      <c r="F175" s="2">
        <v>5.79</v>
      </c>
      <c r="G175" s="2">
        <v>8.73</v>
      </c>
      <c r="H175" s="2">
        <v>9.27</v>
      </c>
      <c r="I175" s="2">
        <v>5.19</v>
      </c>
      <c r="J175" s="53">
        <v>4.9000000000000004</v>
      </c>
      <c r="K175" s="2">
        <v>0.62</v>
      </c>
      <c r="L175" s="2">
        <v>7.8</v>
      </c>
      <c r="M175" s="2">
        <v>5739.107</v>
      </c>
      <c r="N175" s="2">
        <v>1529.2800110000001</v>
      </c>
      <c r="O175" s="53">
        <v>4.5557810706260877</v>
      </c>
      <c r="P175" s="72">
        <v>14700.3</v>
      </c>
    </row>
    <row r="176" spans="1:16" x14ac:dyDescent="0.3">
      <c r="A176" s="25">
        <v>41821</v>
      </c>
      <c r="B176" s="2">
        <v>30073.1</v>
      </c>
      <c r="C176" s="2">
        <v>6763.5</v>
      </c>
      <c r="D176" s="2">
        <v>431958</v>
      </c>
      <c r="E176" s="2">
        <v>5.16</v>
      </c>
      <c r="F176" s="2">
        <v>5.91</v>
      </c>
      <c r="G176" s="2">
        <v>8.66</v>
      </c>
      <c r="H176" s="2">
        <v>9.01</v>
      </c>
      <c r="I176" s="2">
        <v>5.33</v>
      </c>
      <c r="J176" s="53">
        <v>4.9000000000000004</v>
      </c>
      <c r="K176" s="2">
        <v>0.49</v>
      </c>
      <c r="L176" s="2">
        <v>7.45</v>
      </c>
      <c r="M176" s="2">
        <v>5757.2039999999997</v>
      </c>
      <c r="N176" s="2">
        <v>1513.8470420000001</v>
      </c>
      <c r="O176" s="53">
        <v>4.4310852772620777</v>
      </c>
      <c r="P176" s="72">
        <v>14940.8</v>
      </c>
    </row>
    <row r="177" spans="1:18" x14ac:dyDescent="0.3">
      <c r="A177" s="25">
        <v>41852</v>
      </c>
      <c r="B177" s="2">
        <v>30178.3</v>
      </c>
      <c r="C177" s="2">
        <v>6871.2</v>
      </c>
      <c r="D177" s="2">
        <v>422654</v>
      </c>
      <c r="E177" s="2">
        <v>5.15</v>
      </c>
      <c r="F177" s="2">
        <v>5.91</v>
      </c>
      <c r="G177" s="2">
        <v>8.6199999999999992</v>
      </c>
      <c r="H177" s="2">
        <v>9.1</v>
      </c>
      <c r="I177" s="2">
        <v>5.54</v>
      </c>
      <c r="J177" s="53">
        <v>4.9000000000000004</v>
      </c>
      <c r="K177" s="2">
        <v>0.24</v>
      </c>
      <c r="L177" s="2">
        <v>7.56</v>
      </c>
      <c r="M177" s="2">
        <v>5791.2619999999997</v>
      </c>
      <c r="N177" s="2">
        <v>1571.003635</v>
      </c>
      <c r="O177" s="53">
        <v>4.5919331474099705</v>
      </c>
      <c r="P177" s="72">
        <v>14791.3</v>
      </c>
    </row>
    <row r="178" spans="1:18" x14ac:dyDescent="0.3">
      <c r="A178" s="25">
        <v>41883</v>
      </c>
      <c r="B178" s="2">
        <v>30338.7</v>
      </c>
      <c r="C178" s="2">
        <v>6964.1</v>
      </c>
      <c r="D178" s="2">
        <v>419239</v>
      </c>
      <c r="E178" s="2">
        <v>5.23</v>
      </c>
      <c r="F178" s="2">
        <v>5.88</v>
      </c>
      <c r="G178" s="2">
        <v>8.9499999999999993</v>
      </c>
      <c r="H178" s="2">
        <v>9.66</v>
      </c>
      <c r="I178" s="2">
        <v>5.63</v>
      </c>
      <c r="J178" s="53">
        <v>4.8</v>
      </c>
      <c r="K178" s="2">
        <v>0.65</v>
      </c>
      <c r="L178" s="2">
        <v>8.0299999999999994</v>
      </c>
      <c r="M178" s="2">
        <v>5742.7439999999997</v>
      </c>
      <c r="N178" s="2">
        <v>1613.3219280000001</v>
      </c>
      <c r="O178" s="53">
        <v>4.6612783401858442</v>
      </c>
      <c r="P178" s="72">
        <v>14784.3</v>
      </c>
    </row>
    <row r="179" spans="1:18" x14ac:dyDescent="0.3">
      <c r="A179" s="25">
        <v>41913</v>
      </c>
      <c r="B179" s="2">
        <v>30297.599999999999</v>
      </c>
      <c r="C179" s="2">
        <v>6959.3</v>
      </c>
      <c r="D179" s="2">
        <v>409224</v>
      </c>
      <c r="E179" s="2">
        <v>5.16</v>
      </c>
      <c r="F179" s="2">
        <v>5.93</v>
      </c>
      <c r="G179" s="2">
        <v>9.2100000000000009</v>
      </c>
      <c r="H179" s="2">
        <v>9.6199999999999992</v>
      </c>
      <c r="I179" s="2">
        <v>5.71</v>
      </c>
      <c r="J179" s="53">
        <v>4.9000000000000004</v>
      </c>
      <c r="K179" s="2">
        <v>0.82</v>
      </c>
      <c r="L179" s="2">
        <v>8.3000000000000007</v>
      </c>
      <c r="M179" s="2">
        <v>5739.1319999999996</v>
      </c>
      <c r="N179" s="2">
        <v>1601.154622</v>
      </c>
      <c r="O179" s="53">
        <v>4.5488034709401406</v>
      </c>
      <c r="P179" s="72">
        <v>14747</v>
      </c>
    </row>
    <row r="180" spans="1:18" x14ac:dyDescent="0.3">
      <c r="A180" s="25">
        <v>41944</v>
      </c>
      <c r="B180" s="2">
        <v>29831.200000000001</v>
      </c>
      <c r="C180" s="2">
        <v>6907.6</v>
      </c>
      <c r="D180" s="2">
        <v>383283</v>
      </c>
      <c r="E180" s="2">
        <v>5.26</v>
      </c>
      <c r="F180" s="2">
        <v>6.06</v>
      </c>
      <c r="G180" s="2">
        <v>9.5299999999999994</v>
      </c>
      <c r="H180" s="2">
        <v>9.76</v>
      </c>
      <c r="I180" s="2">
        <v>5.95</v>
      </c>
      <c r="J180" s="53">
        <v>5.0999999999999996</v>
      </c>
      <c r="K180" s="2">
        <v>1.28</v>
      </c>
      <c r="L180" s="2">
        <v>9.07</v>
      </c>
      <c r="M180" s="2">
        <v>5753.8410000000003</v>
      </c>
      <c r="N180" s="2">
        <v>1622.2224470000001</v>
      </c>
      <c r="O180" s="53">
        <v>4.5418527732062017</v>
      </c>
      <c r="P180" s="72">
        <v>14260.1</v>
      </c>
    </row>
    <row r="181" spans="1:18" x14ac:dyDescent="0.3">
      <c r="A181" s="25">
        <v>41974</v>
      </c>
      <c r="B181" s="2">
        <v>30141.9</v>
      </c>
      <c r="C181" s="2">
        <v>6920</v>
      </c>
      <c r="D181" s="2">
        <v>373658</v>
      </c>
      <c r="E181" s="2">
        <v>5.39</v>
      </c>
      <c r="F181" s="2">
        <v>6.27</v>
      </c>
      <c r="G181" s="2">
        <v>10.69</v>
      </c>
      <c r="H181" s="2">
        <v>11.39</v>
      </c>
      <c r="I181" s="2">
        <v>6.23</v>
      </c>
      <c r="J181" s="53">
        <v>5.2</v>
      </c>
      <c r="K181" s="2">
        <v>2.62</v>
      </c>
      <c r="L181" s="2">
        <v>11.36</v>
      </c>
      <c r="M181" s="2">
        <v>5759.2</v>
      </c>
      <c r="N181" s="2">
        <v>1663.2090679999999</v>
      </c>
      <c r="O181" s="53">
        <v>4.5240959652325534</v>
      </c>
      <c r="P181" s="72">
        <v>14721.1</v>
      </c>
    </row>
    <row r="182" spans="1:18" x14ac:dyDescent="0.3">
      <c r="A182" s="25">
        <v>42005</v>
      </c>
      <c r="B182" s="2">
        <v>31615.7</v>
      </c>
      <c r="C182" s="2">
        <v>7171.5</v>
      </c>
      <c r="D182" s="2">
        <v>339371</v>
      </c>
      <c r="E182" s="2">
        <v>11.51</v>
      </c>
      <c r="F182" s="2">
        <v>13.71</v>
      </c>
      <c r="G182" s="2">
        <v>18.84</v>
      </c>
      <c r="H182" s="2">
        <v>19.95</v>
      </c>
      <c r="I182" s="2">
        <v>12.29</v>
      </c>
      <c r="J182" s="53">
        <v>5.3</v>
      </c>
      <c r="K182" s="2">
        <v>3.85</v>
      </c>
      <c r="L182" s="2">
        <v>14.97</v>
      </c>
      <c r="M182" s="2">
        <v>7241.1689999999999</v>
      </c>
      <c r="N182" s="2">
        <v>1725.9342180000001</v>
      </c>
      <c r="O182" s="53">
        <v>4.7022217129556525</v>
      </c>
      <c r="P182" s="72">
        <v>15341.4</v>
      </c>
      <c r="Q182" s="75">
        <v>54355.4</v>
      </c>
      <c r="R182">
        <f>Q182*61.78/1000</f>
        <v>3358.0766120000003</v>
      </c>
    </row>
    <row r="183" spans="1:18" x14ac:dyDescent="0.3">
      <c r="A183" s="25">
        <v>42036</v>
      </c>
      <c r="B183" s="2">
        <v>31033.7</v>
      </c>
      <c r="C183" s="2">
        <v>6700.3</v>
      </c>
      <c r="D183" s="2">
        <v>327147</v>
      </c>
      <c r="E183" s="2">
        <v>12.88</v>
      </c>
      <c r="F183" s="2">
        <v>13.81</v>
      </c>
      <c r="G183" s="2">
        <v>16.72</v>
      </c>
      <c r="H183" s="2">
        <v>17.18</v>
      </c>
      <c r="I183" s="2">
        <v>12.33</v>
      </c>
      <c r="J183" s="53">
        <v>5.5</v>
      </c>
      <c r="K183" s="2">
        <v>2.2200000000000002</v>
      </c>
      <c r="L183" s="2">
        <v>16.71</v>
      </c>
      <c r="M183" s="2">
        <v>7240.8959999999997</v>
      </c>
      <c r="N183" s="2">
        <v>1841.470849</v>
      </c>
      <c r="O183" s="53">
        <v>5.1532598617284906</v>
      </c>
      <c r="P183" s="72">
        <v>14955.2</v>
      </c>
      <c r="Q183" s="75">
        <v>54305.5</v>
      </c>
      <c r="R183">
        <f t="shared" ref="R183:R246" si="0">Q183*61.78/1000</f>
        <v>3354.99379</v>
      </c>
    </row>
    <row r="184" spans="1:18" x14ac:dyDescent="0.3">
      <c r="A184" s="25">
        <v>42064</v>
      </c>
      <c r="B184" s="2">
        <v>31225</v>
      </c>
      <c r="C184" s="2">
        <v>6671.9</v>
      </c>
      <c r="D184" s="2">
        <v>313431</v>
      </c>
      <c r="E184" s="2">
        <v>11.52</v>
      </c>
      <c r="F184" s="2">
        <v>12.57</v>
      </c>
      <c r="G184" s="2">
        <v>14.91</v>
      </c>
      <c r="H184" s="2">
        <v>15.45</v>
      </c>
      <c r="I184" s="2">
        <v>11.22</v>
      </c>
      <c r="J184" s="53">
        <v>5.8</v>
      </c>
      <c r="K184" s="2">
        <v>1.21</v>
      </c>
      <c r="L184" s="2">
        <v>16.93</v>
      </c>
      <c r="M184" s="2">
        <v>7159.78</v>
      </c>
      <c r="N184" s="2">
        <v>1932.7156359999999</v>
      </c>
      <c r="O184" s="53">
        <v>5.4695997169772674</v>
      </c>
      <c r="P184" s="72">
        <v>14921</v>
      </c>
      <c r="Q184" s="75">
        <v>54268</v>
      </c>
      <c r="R184">
        <f t="shared" si="0"/>
        <v>3352.67704</v>
      </c>
    </row>
    <row r="185" spans="1:18" x14ac:dyDescent="0.3">
      <c r="A185" s="25">
        <v>42095</v>
      </c>
      <c r="B185" s="2">
        <v>31028.799999999999</v>
      </c>
      <c r="C185" s="2">
        <v>6540.9</v>
      </c>
      <c r="D185" s="2">
        <v>309093</v>
      </c>
      <c r="E185" s="2">
        <v>10.84</v>
      </c>
      <c r="F185" s="2">
        <v>12.26</v>
      </c>
      <c r="G185" s="2">
        <v>14.21</v>
      </c>
      <c r="H185" s="2">
        <v>14.73</v>
      </c>
      <c r="I185" s="2">
        <v>11.16</v>
      </c>
      <c r="J185" s="53">
        <v>5.9</v>
      </c>
      <c r="K185" s="2">
        <v>0.46</v>
      </c>
      <c r="L185" s="2">
        <v>16.420000000000002</v>
      </c>
      <c r="M185" s="2">
        <v>6986.4769999999999</v>
      </c>
      <c r="N185" s="2">
        <v>2022.885878</v>
      </c>
      <c r="O185" s="53">
        <v>5.7531607918392584</v>
      </c>
      <c r="P185" s="72">
        <v>14749.8</v>
      </c>
      <c r="Q185" s="75">
        <v>53481.4</v>
      </c>
      <c r="R185">
        <f t="shared" si="0"/>
        <v>3304.0808919999999</v>
      </c>
    </row>
    <row r="186" spans="1:18" x14ac:dyDescent="0.3">
      <c r="A186" s="25">
        <v>42125</v>
      </c>
      <c r="B186" s="2">
        <v>31696.9</v>
      </c>
      <c r="C186" s="2">
        <v>6619.6</v>
      </c>
      <c r="D186" s="2">
        <v>307718</v>
      </c>
      <c r="E186" s="2">
        <v>9.16</v>
      </c>
      <c r="F186" s="2">
        <v>7.94</v>
      </c>
      <c r="G186" s="2">
        <v>13.06</v>
      </c>
      <c r="H186" s="2">
        <v>12.99</v>
      </c>
      <c r="I186" s="2">
        <v>8.9700000000000006</v>
      </c>
      <c r="J186" s="53">
        <v>5.8</v>
      </c>
      <c r="K186" s="2">
        <v>0.35</v>
      </c>
      <c r="L186" s="2">
        <v>15.78</v>
      </c>
      <c r="M186" s="2">
        <v>7100.3109999999997</v>
      </c>
      <c r="N186" s="2">
        <v>2142.6467400000001</v>
      </c>
      <c r="O186" s="53">
        <v>6.0855743182528101</v>
      </c>
      <c r="P186" s="72">
        <v>14753.7</v>
      </c>
      <c r="Q186" s="75">
        <v>51480.4</v>
      </c>
      <c r="R186">
        <f t="shared" si="0"/>
        <v>3180.459112</v>
      </c>
    </row>
    <row r="187" spans="1:18" x14ac:dyDescent="0.3">
      <c r="A187" s="25">
        <v>42156</v>
      </c>
      <c r="B187" s="2">
        <v>31820.400000000001</v>
      </c>
      <c r="C187" s="2">
        <v>6576.8</v>
      </c>
      <c r="D187" s="2">
        <v>308895</v>
      </c>
      <c r="E187" s="2">
        <v>8.74</v>
      </c>
      <c r="F187" s="2">
        <v>8.42</v>
      </c>
      <c r="G187" s="2">
        <v>12.02</v>
      </c>
      <c r="H187" s="2">
        <v>12.55</v>
      </c>
      <c r="I187" s="2">
        <v>8.86</v>
      </c>
      <c r="J187" s="53">
        <v>5.6</v>
      </c>
      <c r="K187" s="2">
        <v>0.19</v>
      </c>
      <c r="L187" s="2">
        <v>15.29</v>
      </c>
      <c r="M187" s="2">
        <v>7160.3819999999996</v>
      </c>
      <c r="N187" s="2">
        <v>2217.1717600000002</v>
      </c>
      <c r="O187" s="53">
        <v>6.2891939748713472</v>
      </c>
      <c r="P187" s="72">
        <v>14823</v>
      </c>
      <c r="Q187" s="75">
        <v>51453.7</v>
      </c>
      <c r="R187">
        <f t="shared" si="0"/>
        <v>3178.8095859999999</v>
      </c>
    </row>
    <row r="188" spans="1:18" x14ac:dyDescent="0.3">
      <c r="A188" s="25">
        <v>42186</v>
      </c>
      <c r="B188" s="2">
        <v>31936.3</v>
      </c>
      <c r="C188" s="2">
        <v>6659.5</v>
      </c>
      <c r="D188" s="2">
        <v>313342</v>
      </c>
      <c r="E188" s="2">
        <v>8.6300000000000008</v>
      </c>
      <c r="F188" s="2">
        <v>10.17</v>
      </c>
      <c r="G188" s="2">
        <v>11.35</v>
      </c>
      <c r="H188" s="2">
        <v>11.73</v>
      </c>
      <c r="I188" s="2">
        <v>9.39</v>
      </c>
      <c r="J188" s="53">
        <v>5.4</v>
      </c>
      <c r="K188" s="2">
        <v>0.8</v>
      </c>
      <c r="L188" s="2">
        <v>15.64</v>
      </c>
      <c r="M188" s="2">
        <v>7041.2889999999998</v>
      </c>
      <c r="N188" s="2">
        <v>2273.8682800000001</v>
      </c>
      <c r="O188" s="53">
        <v>6.4114268258733409</v>
      </c>
      <c r="P188" s="72">
        <v>15024.3</v>
      </c>
      <c r="Q188" s="75">
        <v>51324.3</v>
      </c>
      <c r="R188">
        <f t="shared" si="0"/>
        <v>3170.8152540000001</v>
      </c>
    </row>
    <row r="189" spans="1:18" x14ac:dyDescent="0.3">
      <c r="A189" s="25">
        <v>42217</v>
      </c>
      <c r="B189" s="2">
        <v>32072.5</v>
      </c>
      <c r="C189" s="2">
        <v>6759.5</v>
      </c>
      <c r="D189" s="2">
        <v>312663</v>
      </c>
      <c r="E189" s="2">
        <v>7.92</v>
      </c>
      <c r="F189" s="2">
        <v>9.36</v>
      </c>
      <c r="G189" s="2">
        <v>10.95</v>
      </c>
      <c r="H189" s="2">
        <v>11.5</v>
      </c>
      <c r="I189" s="2">
        <v>8.74</v>
      </c>
      <c r="J189" s="53">
        <v>5.3</v>
      </c>
      <c r="K189" s="2">
        <v>0.35</v>
      </c>
      <c r="L189" s="2">
        <v>15.77</v>
      </c>
      <c r="M189" s="2">
        <v>7171.1289999999999</v>
      </c>
      <c r="N189" s="2">
        <v>2379.543193</v>
      </c>
      <c r="O189" s="53">
        <v>6.6621957329148884</v>
      </c>
      <c r="P189" s="72">
        <v>14963.6</v>
      </c>
      <c r="Q189" s="75">
        <v>51289.8</v>
      </c>
      <c r="R189">
        <f t="shared" si="0"/>
        <v>3168.6838440000001</v>
      </c>
    </row>
    <row r="190" spans="1:18" x14ac:dyDescent="0.3">
      <c r="A190" s="25">
        <v>42248</v>
      </c>
      <c r="B190" s="2">
        <v>32361</v>
      </c>
      <c r="C190" s="2">
        <v>6785.7</v>
      </c>
      <c r="D190" s="2">
        <v>318661</v>
      </c>
      <c r="E190" s="2">
        <v>7.67</v>
      </c>
      <c r="F190" s="2">
        <v>9.0500000000000007</v>
      </c>
      <c r="G190" s="2">
        <v>10.48</v>
      </c>
      <c r="H190" s="2">
        <v>11.12</v>
      </c>
      <c r="I190" s="2">
        <v>8.44</v>
      </c>
      <c r="J190" s="53">
        <v>5.3</v>
      </c>
      <c r="K190" s="2">
        <v>0.56999999999999995</v>
      </c>
      <c r="L190" s="2">
        <v>15.68</v>
      </c>
      <c r="M190" s="2">
        <v>6955.4480000000003</v>
      </c>
      <c r="N190" s="2">
        <v>2428.3737249999999</v>
      </c>
      <c r="O190" s="53">
        <v>6.7848213494208665</v>
      </c>
      <c r="P190" s="72">
        <v>15178.5</v>
      </c>
      <c r="Q190" s="75">
        <v>51300</v>
      </c>
      <c r="R190">
        <f t="shared" si="0"/>
        <v>3169.3139999999999</v>
      </c>
    </row>
    <row r="191" spans="1:18" x14ac:dyDescent="0.3">
      <c r="A191" s="25">
        <v>42278</v>
      </c>
      <c r="B191" s="2">
        <v>32052.5</v>
      </c>
      <c r="C191" s="2">
        <v>6744.9</v>
      </c>
      <c r="D191" s="2">
        <v>322375</v>
      </c>
      <c r="E191" s="2">
        <v>7.65</v>
      </c>
      <c r="F191" s="2">
        <v>8.8000000000000007</v>
      </c>
      <c r="G191" s="2">
        <v>10.39</v>
      </c>
      <c r="H191" s="2">
        <v>10.69</v>
      </c>
      <c r="I191" s="2">
        <v>8.4499999999999993</v>
      </c>
      <c r="J191" s="53">
        <v>5.2</v>
      </c>
      <c r="K191" s="2">
        <v>0.74</v>
      </c>
      <c r="L191" s="2">
        <v>15.59</v>
      </c>
      <c r="M191" s="2">
        <v>6979.1890000000003</v>
      </c>
      <c r="N191" s="2">
        <v>2425.7013219999999</v>
      </c>
      <c r="O191" s="53">
        <v>6.6442465235469221</v>
      </c>
      <c r="P191" s="72">
        <v>14981.2</v>
      </c>
      <c r="Q191" s="75">
        <v>50226.400000000001</v>
      </c>
      <c r="R191">
        <f t="shared" si="0"/>
        <v>3102.9869920000001</v>
      </c>
    </row>
    <row r="192" spans="1:18" x14ac:dyDescent="0.3">
      <c r="A192" s="25">
        <v>42309</v>
      </c>
      <c r="B192" s="2">
        <v>32161</v>
      </c>
      <c r="C192" s="2">
        <v>6786.9</v>
      </c>
      <c r="D192" s="2">
        <v>319061</v>
      </c>
      <c r="E192" s="2">
        <v>7.48</v>
      </c>
      <c r="F192" s="2">
        <v>5.16</v>
      </c>
      <c r="G192" s="2">
        <v>10.37</v>
      </c>
      <c r="H192" s="2">
        <v>10.6</v>
      </c>
      <c r="I192" s="2">
        <v>6.92</v>
      </c>
      <c r="J192" s="53">
        <v>5.5</v>
      </c>
      <c r="K192" s="2">
        <v>0.75</v>
      </c>
      <c r="L192" s="2">
        <v>14.98</v>
      </c>
      <c r="M192" s="2">
        <v>7119.134</v>
      </c>
      <c r="N192" s="2">
        <v>2439.6459169999998</v>
      </c>
      <c r="O192" s="53">
        <v>6.6585867309189481</v>
      </c>
      <c r="P192" s="72">
        <v>14788.5</v>
      </c>
      <c r="Q192" s="75">
        <v>50189.3</v>
      </c>
      <c r="R192">
        <f t="shared" si="0"/>
        <v>3100.6949540000005</v>
      </c>
    </row>
    <row r="193" spans="1:18" x14ac:dyDescent="0.3">
      <c r="A193" s="25">
        <v>42339</v>
      </c>
      <c r="B193" s="2">
        <v>32745</v>
      </c>
      <c r="C193" s="2">
        <v>6786.6</v>
      </c>
      <c r="D193" s="2">
        <v>317028</v>
      </c>
      <c r="E193" s="2">
        <v>7.28</v>
      </c>
      <c r="F193" s="2">
        <v>6.53</v>
      </c>
      <c r="G193" s="2">
        <v>10.44</v>
      </c>
      <c r="H193" s="2">
        <v>11.13</v>
      </c>
      <c r="I193" s="2">
        <v>7.45</v>
      </c>
      <c r="J193" s="53">
        <v>5.8</v>
      </c>
      <c r="K193" s="2">
        <v>0.77</v>
      </c>
      <c r="L193" s="2">
        <v>12.91</v>
      </c>
      <c r="M193" s="2">
        <v>7160.0429999999997</v>
      </c>
      <c r="N193" s="2">
        <v>2527.0178209999999</v>
      </c>
      <c r="O193" s="53">
        <v>6.9022589207021401</v>
      </c>
      <c r="P193" s="72">
        <v>15249.5</v>
      </c>
      <c r="Q193" s="75">
        <v>50128.6</v>
      </c>
      <c r="R193">
        <f t="shared" si="0"/>
        <v>3096.9449079999999</v>
      </c>
    </row>
    <row r="194" spans="1:18" x14ac:dyDescent="0.3">
      <c r="A194" s="25">
        <v>42370</v>
      </c>
      <c r="B194" s="2">
        <v>35179.699999999997</v>
      </c>
      <c r="C194" s="2">
        <v>7239.1</v>
      </c>
      <c r="D194" s="2">
        <v>319836</v>
      </c>
      <c r="E194" s="2">
        <v>7.32</v>
      </c>
      <c r="F194" s="2">
        <v>8.66</v>
      </c>
      <c r="G194" s="2">
        <v>10.57</v>
      </c>
      <c r="H194" s="2">
        <v>10.87</v>
      </c>
      <c r="I194" s="2">
        <v>8.43</v>
      </c>
      <c r="J194" s="53">
        <v>5.8</v>
      </c>
      <c r="K194" s="2">
        <v>0.96</v>
      </c>
      <c r="L194" s="2">
        <v>9.77</v>
      </c>
      <c r="M194" s="2">
        <v>7307.6110000000008</v>
      </c>
      <c r="N194" s="2">
        <v>2537.1332269999998</v>
      </c>
      <c r="O194" s="53">
        <v>6.8286582819136878</v>
      </c>
      <c r="P194" s="72">
        <v>16515.599999999999</v>
      </c>
      <c r="Q194" s="75">
        <v>50002.3</v>
      </c>
      <c r="R194">
        <f t="shared" si="0"/>
        <v>3089.1420939999998</v>
      </c>
    </row>
    <row r="195" spans="1:18" x14ac:dyDescent="0.3">
      <c r="A195" s="25">
        <v>42401</v>
      </c>
      <c r="B195" s="2">
        <v>33966.5</v>
      </c>
      <c r="C195" s="2">
        <v>7055.1</v>
      </c>
      <c r="D195" s="2">
        <v>320180</v>
      </c>
      <c r="E195" s="2">
        <v>7.21</v>
      </c>
      <c r="F195" s="2">
        <v>8.5</v>
      </c>
      <c r="G195" s="2">
        <v>10.47</v>
      </c>
      <c r="H195" s="2">
        <v>11.01</v>
      </c>
      <c r="I195" s="2">
        <v>8.1999999999999993</v>
      </c>
      <c r="J195" s="53">
        <v>5.8</v>
      </c>
      <c r="K195" s="2">
        <v>0.63</v>
      </c>
      <c r="L195" s="2">
        <v>8.06</v>
      </c>
      <c r="M195" s="2">
        <v>7272.7919999999995</v>
      </c>
      <c r="N195" s="2">
        <v>2613.5270949999999</v>
      </c>
      <c r="O195" s="53">
        <v>6.9970838791575449</v>
      </c>
      <c r="P195" s="72">
        <v>15907.3</v>
      </c>
      <c r="Q195" s="75">
        <v>49995.5</v>
      </c>
      <c r="R195">
        <f t="shared" si="0"/>
        <v>3088.72199</v>
      </c>
    </row>
    <row r="196" spans="1:18" x14ac:dyDescent="0.3">
      <c r="A196" s="25">
        <v>42430</v>
      </c>
      <c r="B196" s="2">
        <v>34309.599999999999</v>
      </c>
      <c r="C196" s="2">
        <v>7149.8</v>
      </c>
      <c r="D196" s="2">
        <v>323275</v>
      </c>
      <c r="E196" s="2">
        <v>7.21</v>
      </c>
      <c r="F196" s="2">
        <v>7.28</v>
      </c>
      <c r="G196" s="2">
        <v>10.46</v>
      </c>
      <c r="H196" s="2">
        <v>10.84</v>
      </c>
      <c r="I196" s="2">
        <v>7.68</v>
      </c>
      <c r="J196" s="53">
        <v>5.8</v>
      </c>
      <c r="K196" s="2">
        <v>0.46</v>
      </c>
      <c r="L196" s="2">
        <v>7.26</v>
      </c>
      <c r="M196" s="2">
        <v>7239.1149999999998</v>
      </c>
      <c r="N196" s="2">
        <v>2681.6143419999999</v>
      </c>
      <c r="O196" s="53">
        <v>7.1823997966042663</v>
      </c>
      <c r="P196" s="72">
        <v>16093.6</v>
      </c>
      <c r="Q196" s="75">
        <v>49987.4</v>
      </c>
      <c r="R196">
        <f t="shared" si="0"/>
        <v>3088.2215720000004</v>
      </c>
    </row>
    <row r="197" spans="1:18" x14ac:dyDescent="0.3">
      <c r="A197" s="25">
        <v>42461</v>
      </c>
      <c r="B197" s="2">
        <v>34689.4</v>
      </c>
      <c r="C197" s="2">
        <v>7142.9</v>
      </c>
      <c r="D197" s="2">
        <v>328871</v>
      </c>
      <c r="E197" s="2">
        <v>7.13</v>
      </c>
      <c r="F197" s="2">
        <v>6.57</v>
      </c>
      <c r="G197" s="2">
        <v>10.4</v>
      </c>
      <c r="H197" s="2">
        <v>10.6</v>
      </c>
      <c r="I197" s="2">
        <v>7.46</v>
      </c>
      <c r="J197" s="53">
        <v>6</v>
      </c>
      <c r="K197" s="2">
        <v>0.44</v>
      </c>
      <c r="L197" s="2">
        <v>7.24</v>
      </c>
      <c r="M197" s="2">
        <v>7265.9070000000002</v>
      </c>
      <c r="N197" s="2">
        <v>2652.5749000000001</v>
      </c>
      <c r="O197" s="53">
        <v>7.0835685522299414</v>
      </c>
      <c r="P197" s="72">
        <v>16402</v>
      </c>
      <c r="Q197" s="75">
        <v>49363.199999999997</v>
      </c>
      <c r="R197">
        <f t="shared" si="0"/>
        <v>3049.658496</v>
      </c>
    </row>
    <row r="198" spans="1:18" x14ac:dyDescent="0.3">
      <c r="A198" s="25">
        <v>42491</v>
      </c>
      <c r="B198" s="2">
        <v>35105.5</v>
      </c>
      <c r="C198" s="2">
        <v>7301.5</v>
      </c>
      <c r="D198" s="2">
        <v>331015</v>
      </c>
      <c r="E198" s="2">
        <v>6.94</v>
      </c>
      <c r="F198" s="2">
        <v>7.95</v>
      </c>
      <c r="G198" s="2">
        <v>10.31</v>
      </c>
      <c r="H198" s="2">
        <v>10.49</v>
      </c>
      <c r="I198" s="2">
        <v>7.67</v>
      </c>
      <c r="J198" s="53">
        <v>5.9</v>
      </c>
      <c r="K198" s="2">
        <v>0.41</v>
      </c>
      <c r="L198" s="2">
        <v>7.3</v>
      </c>
      <c r="M198" s="2">
        <v>7299.4870000000001</v>
      </c>
      <c r="N198" s="2">
        <v>2716.9005769999999</v>
      </c>
      <c r="O198" s="53">
        <v>7.2177670624338681</v>
      </c>
      <c r="P198" s="72">
        <v>16310.4</v>
      </c>
      <c r="Q198" s="75">
        <v>49253.4</v>
      </c>
      <c r="R198">
        <f t="shared" si="0"/>
        <v>3042.8750520000003</v>
      </c>
    </row>
    <row r="199" spans="1:18" x14ac:dyDescent="0.3">
      <c r="A199" s="25">
        <v>42522</v>
      </c>
      <c r="B199" s="2">
        <v>35642.9</v>
      </c>
      <c r="C199" s="2">
        <v>7296.8</v>
      </c>
      <c r="D199" s="2">
        <v>329786</v>
      </c>
      <c r="E199" s="2">
        <v>6.47</v>
      </c>
      <c r="F199" s="2">
        <v>7.47</v>
      </c>
      <c r="G199" s="2">
        <v>10.199999999999999</v>
      </c>
      <c r="H199" s="2">
        <v>10.38</v>
      </c>
      <c r="I199" s="2">
        <v>7.04</v>
      </c>
      <c r="J199" s="53">
        <v>5.6</v>
      </c>
      <c r="K199" s="2">
        <v>0.36</v>
      </c>
      <c r="L199" s="2">
        <v>7.48</v>
      </c>
      <c r="M199" s="2">
        <v>7261.7430000000004</v>
      </c>
      <c r="N199" s="2">
        <v>2737.3572490000001</v>
      </c>
      <c r="O199" s="53">
        <v>7.3350236751640265</v>
      </c>
      <c r="P199" s="72">
        <v>16736.099999999999</v>
      </c>
      <c r="Q199" s="75">
        <v>50946.5</v>
      </c>
      <c r="R199">
        <f t="shared" si="0"/>
        <v>3147.4747699999998</v>
      </c>
    </row>
    <row r="200" spans="1:18" x14ac:dyDescent="0.3">
      <c r="A200" s="25">
        <v>42552</v>
      </c>
      <c r="B200" s="2">
        <v>35856.9</v>
      </c>
      <c r="C200" s="2">
        <v>7372.7</v>
      </c>
      <c r="D200" s="2">
        <v>329259</v>
      </c>
      <c r="E200" s="2">
        <v>6.38</v>
      </c>
      <c r="F200" s="2">
        <v>7.39</v>
      </c>
      <c r="G200" s="2">
        <v>9.85</v>
      </c>
      <c r="H200" s="2">
        <v>9.86</v>
      </c>
      <c r="I200" s="2">
        <v>6.92</v>
      </c>
      <c r="J200" s="53">
        <v>5.4</v>
      </c>
      <c r="K200" s="2">
        <v>0.54</v>
      </c>
      <c r="L200" s="2">
        <v>7.21</v>
      </c>
      <c r="M200" s="2">
        <v>7363.1559999999999</v>
      </c>
      <c r="N200" s="2">
        <v>2741.8875130000001</v>
      </c>
      <c r="O200" s="53">
        <v>7.2316803045584006</v>
      </c>
      <c r="P200" s="72">
        <v>16850.099999999999</v>
      </c>
      <c r="Q200" s="75">
        <v>50882.5</v>
      </c>
      <c r="R200">
        <f t="shared" si="0"/>
        <v>3143.5208499999999</v>
      </c>
    </row>
    <row r="201" spans="1:18" x14ac:dyDescent="0.3">
      <c r="A201" s="25">
        <v>42583</v>
      </c>
      <c r="B201" s="2">
        <v>36031.699999999997</v>
      </c>
      <c r="C201" s="2">
        <v>7462.4</v>
      </c>
      <c r="D201" s="2">
        <v>329392</v>
      </c>
      <c r="E201" s="2">
        <v>6.2</v>
      </c>
      <c r="F201" s="2">
        <v>7.21</v>
      </c>
      <c r="G201" s="2">
        <v>9.57</v>
      </c>
      <c r="H201" s="2">
        <v>9.66</v>
      </c>
      <c r="I201" s="2">
        <v>6.78</v>
      </c>
      <c r="J201" s="53">
        <v>5.3</v>
      </c>
      <c r="K201" s="2">
        <v>0.01</v>
      </c>
      <c r="L201" s="2">
        <v>6.84</v>
      </c>
      <c r="M201" s="2">
        <v>7431.1909999999998</v>
      </c>
      <c r="N201" s="2">
        <v>2781.408289</v>
      </c>
      <c r="O201" s="53">
        <v>7.2931249201281281</v>
      </c>
      <c r="P201" s="72">
        <v>16647.2</v>
      </c>
      <c r="Q201" s="75">
        <v>50871.5</v>
      </c>
      <c r="R201">
        <f t="shared" si="0"/>
        <v>3142.8412699999999</v>
      </c>
    </row>
    <row r="202" spans="1:18" x14ac:dyDescent="0.3">
      <c r="A202" s="25">
        <v>42614</v>
      </c>
      <c r="B202" s="2">
        <v>36169.599999999999</v>
      </c>
      <c r="C202" s="2">
        <v>7438.5</v>
      </c>
      <c r="D202" s="2">
        <v>330488</v>
      </c>
      <c r="E202" s="2">
        <v>6.16</v>
      </c>
      <c r="F202" s="2">
        <v>7.03</v>
      </c>
      <c r="G202" s="2">
        <v>9.5500000000000007</v>
      </c>
      <c r="H202" s="2">
        <v>9.57</v>
      </c>
      <c r="I202" s="2">
        <v>6.77</v>
      </c>
      <c r="J202" s="53">
        <v>5.2</v>
      </c>
      <c r="K202" s="2">
        <v>0.17</v>
      </c>
      <c r="L202" s="2">
        <v>6.42</v>
      </c>
      <c r="M202" s="2">
        <v>7345.0510000000004</v>
      </c>
      <c r="N202" s="2">
        <v>2856.088315</v>
      </c>
      <c r="O202" s="53">
        <v>7.4668244380681239</v>
      </c>
      <c r="P202" s="72">
        <v>16697.400000000001</v>
      </c>
      <c r="Q202" s="75">
        <v>50864.6</v>
      </c>
      <c r="R202">
        <f t="shared" si="0"/>
        <v>3142.414988</v>
      </c>
    </row>
    <row r="203" spans="1:18" x14ac:dyDescent="0.3">
      <c r="A203" s="25">
        <v>42644</v>
      </c>
      <c r="B203" s="2">
        <v>36148.800000000003</v>
      </c>
      <c r="C203" s="2">
        <v>7412.2</v>
      </c>
      <c r="D203" s="2">
        <v>332232</v>
      </c>
      <c r="E203" s="2">
        <v>6.05</v>
      </c>
      <c r="F203" s="2">
        <v>6.9</v>
      </c>
      <c r="G203" s="2">
        <v>9.2899999999999991</v>
      </c>
      <c r="H203" s="2">
        <v>9.35</v>
      </c>
      <c r="I203" s="2">
        <v>6</v>
      </c>
      <c r="J203" s="53">
        <v>5.2</v>
      </c>
      <c r="K203" s="2">
        <v>0.43</v>
      </c>
      <c r="L203" s="2">
        <v>6.09</v>
      </c>
      <c r="M203" s="2">
        <v>7383.5630000000001</v>
      </c>
      <c r="N203" s="2">
        <v>2805.494115</v>
      </c>
      <c r="O203" s="53">
        <v>7.325037029173795</v>
      </c>
      <c r="P203" s="72">
        <v>16523.7</v>
      </c>
      <c r="Q203" s="75">
        <v>51475.7</v>
      </c>
      <c r="R203">
        <f t="shared" si="0"/>
        <v>3180.1687459999998</v>
      </c>
    </row>
    <row r="204" spans="1:18" x14ac:dyDescent="0.3">
      <c r="A204" s="25">
        <v>42675</v>
      </c>
      <c r="B204" s="2">
        <v>36051</v>
      </c>
      <c r="C204" s="2">
        <v>7339.1</v>
      </c>
      <c r="D204" s="2">
        <v>326310</v>
      </c>
      <c r="E204" s="2">
        <v>5.65</v>
      </c>
      <c r="F204" s="2">
        <v>7.22</v>
      </c>
      <c r="G204" s="2">
        <v>9.3800000000000008</v>
      </c>
      <c r="H204" s="2">
        <v>9.35</v>
      </c>
      <c r="I204" s="2">
        <v>6.01</v>
      </c>
      <c r="J204" s="53">
        <v>5.4</v>
      </c>
      <c r="K204" s="2">
        <v>0.44</v>
      </c>
      <c r="L204" s="2">
        <v>5.76</v>
      </c>
      <c r="M204" s="2">
        <v>7422.9210000000003</v>
      </c>
      <c r="N204" s="2">
        <v>2797.1700580000002</v>
      </c>
      <c r="O204" s="53">
        <v>7.2972895218473219</v>
      </c>
      <c r="P204" s="72">
        <v>16494.3</v>
      </c>
      <c r="Q204" s="75">
        <v>51442.1</v>
      </c>
      <c r="R204">
        <f t="shared" si="0"/>
        <v>3178.0929380000002</v>
      </c>
    </row>
    <row r="205" spans="1:18" x14ac:dyDescent="0.3">
      <c r="A205" s="25">
        <v>42705</v>
      </c>
      <c r="B205" s="2">
        <v>36433</v>
      </c>
      <c r="C205" s="2">
        <v>7317.2</v>
      </c>
      <c r="D205" s="2">
        <v>323631</v>
      </c>
      <c r="E205" s="2">
        <v>5.66</v>
      </c>
      <c r="F205" s="2">
        <v>7.32</v>
      </c>
      <c r="G205" s="2">
        <v>9.26</v>
      </c>
      <c r="H205" s="2">
        <v>9.18</v>
      </c>
      <c r="I205" s="2">
        <v>6.62</v>
      </c>
      <c r="J205" s="53">
        <v>5.4</v>
      </c>
      <c r="K205" s="2">
        <v>0.4</v>
      </c>
      <c r="L205" s="2">
        <v>5.38</v>
      </c>
      <c r="M205" s="2">
        <v>7602.3530000000001</v>
      </c>
      <c r="N205" s="2">
        <v>2772.3853610000001</v>
      </c>
      <c r="O205" s="53">
        <v>7.1545388289827434</v>
      </c>
      <c r="P205" s="72">
        <v>16583.900000000001</v>
      </c>
      <c r="Q205" s="75">
        <v>51271.3</v>
      </c>
      <c r="R205">
        <f t="shared" si="0"/>
        <v>3167.5409140000002</v>
      </c>
    </row>
    <row r="206" spans="1:18" x14ac:dyDescent="0.3">
      <c r="A206" s="25">
        <v>42736</v>
      </c>
      <c r="B206" s="2">
        <v>38418</v>
      </c>
      <c r="C206" s="2">
        <v>7714.8</v>
      </c>
      <c r="D206" s="2">
        <v>317548</v>
      </c>
      <c r="E206" s="2">
        <v>6.41</v>
      </c>
      <c r="F206" s="2">
        <v>6.91</v>
      </c>
      <c r="G206" s="2">
        <v>9.3800000000000008</v>
      </c>
      <c r="H206" s="2">
        <v>9.36</v>
      </c>
      <c r="I206" s="2">
        <v>6.5</v>
      </c>
      <c r="J206" s="53">
        <v>5.3</v>
      </c>
      <c r="K206" s="2">
        <v>0.62</v>
      </c>
      <c r="L206" s="2">
        <v>5.0199999999999996</v>
      </c>
      <c r="M206" s="2">
        <v>8003.4549999999999</v>
      </c>
      <c r="N206" s="2">
        <v>2600.0428149999998</v>
      </c>
      <c r="O206" s="53">
        <v>6.5455824882007301</v>
      </c>
      <c r="P206" s="72">
        <v>17642.400000000001</v>
      </c>
      <c r="Q206" s="75">
        <v>51211.8</v>
      </c>
      <c r="R206">
        <f t="shared" si="0"/>
        <v>3163.8650040000002</v>
      </c>
    </row>
    <row r="207" spans="1:18" x14ac:dyDescent="0.3">
      <c r="A207" s="25">
        <v>42767</v>
      </c>
      <c r="B207" s="2">
        <v>38016.800000000003</v>
      </c>
      <c r="C207" s="2">
        <v>7543.7</v>
      </c>
      <c r="D207" s="2">
        <v>327650</v>
      </c>
      <c r="E207" s="2">
        <v>5.84</v>
      </c>
      <c r="F207" s="2">
        <v>6.93</v>
      </c>
      <c r="G207" s="2">
        <v>9.2200000000000006</v>
      </c>
      <c r="H207" s="2">
        <v>9.24</v>
      </c>
      <c r="I207" s="2">
        <v>6.5</v>
      </c>
      <c r="J207" s="53">
        <v>5.6</v>
      </c>
      <c r="K207" s="2">
        <v>0.22</v>
      </c>
      <c r="L207" s="2">
        <v>4.59</v>
      </c>
      <c r="M207" s="2">
        <v>8073.9</v>
      </c>
      <c r="N207" s="2">
        <v>2683.037163</v>
      </c>
      <c r="O207" s="53">
        <v>6.7872024085772953</v>
      </c>
      <c r="P207" s="72">
        <v>17325.5</v>
      </c>
      <c r="Q207" s="75">
        <v>51217.2</v>
      </c>
      <c r="R207">
        <f t="shared" si="0"/>
        <v>3164.1986160000001</v>
      </c>
    </row>
    <row r="208" spans="1:18" x14ac:dyDescent="0.3">
      <c r="A208" s="25">
        <v>42795</v>
      </c>
      <c r="B208" s="2">
        <v>38462.300000000003</v>
      </c>
      <c r="C208" s="2">
        <v>7587.4</v>
      </c>
      <c r="D208" s="2">
        <v>330472</v>
      </c>
      <c r="E208" s="2">
        <v>5.82</v>
      </c>
      <c r="F208" s="2">
        <v>6.64</v>
      </c>
      <c r="G208" s="2">
        <v>9.24</v>
      </c>
      <c r="H208" s="2">
        <v>9.1199999999999992</v>
      </c>
      <c r="I208" s="2">
        <v>6.3</v>
      </c>
      <c r="J208" s="53">
        <v>5.6</v>
      </c>
      <c r="K208" s="2">
        <v>0.13</v>
      </c>
      <c r="L208" s="2">
        <v>4.25</v>
      </c>
      <c r="M208" s="2">
        <v>8164.0259999999998</v>
      </c>
      <c r="N208" s="2">
        <v>2743.925792</v>
      </c>
      <c r="O208" s="53">
        <v>6.9694554022646962</v>
      </c>
      <c r="P208" s="72">
        <v>17496.7</v>
      </c>
      <c r="Q208" s="75">
        <v>51190.400000000001</v>
      </c>
      <c r="R208">
        <f t="shared" si="0"/>
        <v>3162.5429119999999</v>
      </c>
    </row>
    <row r="209" spans="1:18" x14ac:dyDescent="0.3">
      <c r="A209" s="25">
        <v>42826</v>
      </c>
      <c r="B209" s="2">
        <v>38555.199999999997</v>
      </c>
      <c r="C209" s="2">
        <v>7610.3</v>
      </c>
      <c r="D209" s="2">
        <v>330337</v>
      </c>
      <c r="E209" s="2">
        <v>4.09</v>
      </c>
      <c r="F209" s="2">
        <v>6.43</v>
      </c>
      <c r="G209" s="2">
        <v>9.15</v>
      </c>
      <c r="H209" s="2">
        <v>9.26</v>
      </c>
      <c r="I209" s="2">
        <v>5.91</v>
      </c>
      <c r="J209" s="53">
        <v>5.4</v>
      </c>
      <c r="K209" s="2">
        <v>0.33</v>
      </c>
      <c r="L209" s="2">
        <v>4.13</v>
      </c>
      <c r="M209" s="2">
        <v>8308.1389999999992</v>
      </c>
      <c r="N209" s="2">
        <v>2726.7699940000002</v>
      </c>
      <c r="O209" s="53">
        <v>6.8284758520896665</v>
      </c>
      <c r="P209" s="72">
        <v>17305.900000000001</v>
      </c>
      <c r="Q209" s="75">
        <v>50558.6</v>
      </c>
      <c r="R209">
        <f t="shared" si="0"/>
        <v>3123.5103080000004</v>
      </c>
    </row>
    <row r="210" spans="1:18" x14ac:dyDescent="0.3">
      <c r="A210" s="25">
        <v>42856</v>
      </c>
      <c r="B210" s="2">
        <v>38663.800000000003</v>
      </c>
      <c r="C210" s="2">
        <v>7775.3</v>
      </c>
      <c r="D210" s="2">
        <v>332345</v>
      </c>
      <c r="E210" s="2">
        <v>6.05</v>
      </c>
      <c r="F210" s="2">
        <v>7.27</v>
      </c>
      <c r="G210" s="2">
        <v>8.82</v>
      </c>
      <c r="H210" s="2">
        <v>9.01</v>
      </c>
      <c r="I210" s="2">
        <v>6.25</v>
      </c>
      <c r="J210" s="53">
        <v>5.3</v>
      </c>
      <c r="K210" s="2">
        <v>0.37</v>
      </c>
      <c r="L210" s="2">
        <v>4.09</v>
      </c>
      <c r="M210" s="2">
        <v>8318.2960000000003</v>
      </c>
      <c r="N210" s="2">
        <v>2758.8132059999998</v>
      </c>
      <c r="O210" s="53">
        <v>6.8869267461378927</v>
      </c>
      <c r="P210" s="72">
        <v>17287.5</v>
      </c>
      <c r="Q210" s="75">
        <v>48556.4</v>
      </c>
      <c r="R210">
        <f t="shared" si="0"/>
        <v>2999.8143919999998</v>
      </c>
    </row>
    <row r="211" spans="1:18" x14ac:dyDescent="0.3">
      <c r="A211" s="25">
        <v>42887</v>
      </c>
      <c r="B211" s="2">
        <v>39222.9</v>
      </c>
      <c r="C211" s="2">
        <v>7813.3</v>
      </c>
      <c r="D211" s="2">
        <v>336426</v>
      </c>
      <c r="E211" s="2">
        <v>6.12</v>
      </c>
      <c r="F211" s="2">
        <v>6.26</v>
      </c>
      <c r="G211" s="2">
        <v>8.43</v>
      </c>
      <c r="H211" s="2">
        <v>8.5399999999999991</v>
      </c>
      <c r="I211" s="2">
        <v>6.1</v>
      </c>
      <c r="J211" s="53">
        <v>5.2</v>
      </c>
      <c r="K211" s="2">
        <v>0.61</v>
      </c>
      <c r="L211" s="2">
        <v>4.3499999999999996</v>
      </c>
      <c r="M211" s="2">
        <v>8480.4259999999995</v>
      </c>
      <c r="N211" s="2">
        <v>2762.4147429999998</v>
      </c>
      <c r="O211" s="53">
        <v>6.857639317633871</v>
      </c>
      <c r="P211" s="72">
        <v>17685.599999999999</v>
      </c>
      <c r="Q211" s="75">
        <v>48552.6</v>
      </c>
      <c r="R211">
        <f t="shared" si="0"/>
        <v>2999.579628</v>
      </c>
    </row>
    <row r="212" spans="1:18" x14ac:dyDescent="0.3">
      <c r="A212" s="25">
        <v>42917</v>
      </c>
      <c r="B212" s="2">
        <v>39623.1</v>
      </c>
      <c r="C212" s="2">
        <v>7946.9</v>
      </c>
      <c r="D212" s="2">
        <v>343469</v>
      </c>
      <c r="E212" s="2">
        <v>5.14</v>
      </c>
      <c r="F212" s="2">
        <v>6.04</v>
      </c>
      <c r="G212" s="2">
        <v>8.18</v>
      </c>
      <c r="H212" s="2">
        <v>8.23</v>
      </c>
      <c r="I212" s="2">
        <v>5.7</v>
      </c>
      <c r="J212" s="53">
        <v>5.0999999999999996</v>
      </c>
      <c r="K212" s="2">
        <v>7.0000000000000007E-2</v>
      </c>
      <c r="L212" s="2">
        <v>3.86</v>
      </c>
      <c r="M212" s="2">
        <v>8469.1</v>
      </c>
      <c r="N212" s="2">
        <v>2707.907373</v>
      </c>
      <c r="O212" s="53">
        <v>6.5908764108440385</v>
      </c>
      <c r="P212" s="72">
        <v>18040.5</v>
      </c>
      <c r="Q212" s="75">
        <v>51471.4</v>
      </c>
      <c r="R212">
        <f t="shared" si="0"/>
        <v>3179.903092</v>
      </c>
    </row>
    <row r="213" spans="1:18" x14ac:dyDescent="0.3">
      <c r="A213" s="25">
        <v>42948</v>
      </c>
      <c r="B213" s="2">
        <v>39275.9</v>
      </c>
      <c r="C213" s="2">
        <v>8034.2</v>
      </c>
      <c r="D213" s="2">
        <v>348410</v>
      </c>
      <c r="E213" s="2">
        <v>6.51</v>
      </c>
      <c r="F213" s="2">
        <v>6.42</v>
      </c>
      <c r="G213" s="2">
        <v>8.0399999999999991</v>
      </c>
      <c r="H213" s="2">
        <v>8.0399999999999991</v>
      </c>
      <c r="I213" s="2">
        <v>6.07</v>
      </c>
      <c r="J213" s="53">
        <v>5.0999999999999996</v>
      </c>
      <c r="K213" s="2">
        <v>-0.54</v>
      </c>
      <c r="L213" s="2">
        <v>3.29</v>
      </c>
      <c r="M213" s="2">
        <v>8602.7810000000009</v>
      </c>
      <c r="N213" s="2">
        <v>2745.4867909999998</v>
      </c>
      <c r="O213" s="53">
        <v>6.6782800570449936</v>
      </c>
      <c r="P213" s="72">
        <v>18058.099999999999</v>
      </c>
      <c r="Q213" s="75">
        <v>51286</v>
      </c>
      <c r="R213">
        <f t="shared" si="0"/>
        <v>3168.4490799999999</v>
      </c>
    </row>
    <row r="214" spans="1:18" x14ac:dyDescent="0.3">
      <c r="A214" s="25">
        <v>42979</v>
      </c>
      <c r="B214" s="2">
        <v>39419.300000000003</v>
      </c>
      <c r="C214" s="2">
        <v>8066.8</v>
      </c>
      <c r="D214" s="2">
        <v>350478</v>
      </c>
      <c r="E214" s="2">
        <v>6.48</v>
      </c>
      <c r="F214" s="2">
        <v>6.36</v>
      </c>
      <c r="G214" s="2">
        <v>7.9</v>
      </c>
      <c r="H214" s="2">
        <v>8.0500000000000007</v>
      </c>
      <c r="I214" s="2">
        <v>6.07</v>
      </c>
      <c r="J214" s="53">
        <v>4.9000000000000004</v>
      </c>
      <c r="K214" s="2">
        <v>-0.15</v>
      </c>
      <c r="L214" s="2">
        <v>2.96</v>
      </c>
      <c r="M214" s="2">
        <v>8740.7469999999994</v>
      </c>
      <c r="N214" s="2">
        <v>2735.5405879999998</v>
      </c>
      <c r="O214" s="53">
        <v>6.5405189761199649</v>
      </c>
      <c r="P214" s="72">
        <v>18076.5</v>
      </c>
      <c r="Q214" s="75">
        <v>51094.2</v>
      </c>
      <c r="R214">
        <f t="shared" si="0"/>
        <v>3156.5996759999998</v>
      </c>
    </row>
    <row r="215" spans="1:18" x14ac:dyDescent="0.3">
      <c r="A215" s="25">
        <v>43009</v>
      </c>
      <c r="B215" s="2">
        <v>39571</v>
      </c>
      <c r="C215" s="2">
        <v>8089.5</v>
      </c>
      <c r="D215" s="2">
        <v>351163</v>
      </c>
      <c r="E215" s="2">
        <v>4.97</v>
      </c>
      <c r="F215" s="2">
        <v>5.16</v>
      </c>
      <c r="G215" s="2">
        <v>7.77</v>
      </c>
      <c r="H215" s="2">
        <v>7.7</v>
      </c>
      <c r="I215" s="2">
        <v>5.31</v>
      </c>
      <c r="J215" s="53">
        <v>5</v>
      </c>
      <c r="K215" s="2">
        <v>0.2</v>
      </c>
      <c r="L215" s="2">
        <v>2.73</v>
      </c>
      <c r="M215" s="2">
        <v>8881.9959999999992</v>
      </c>
      <c r="N215" s="2">
        <v>2732.7264829999999</v>
      </c>
      <c r="O215" s="53">
        <v>6.4199087789819282</v>
      </c>
      <c r="P215" s="72">
        <v>18009.3</v>
      </c>
      <c r="Q215" s="75">
        <v>51230</v>
      </c>
      <c r="R215">
        <f t="shared" si="0"/>
        <v>3164.9893999999999</v>
      </c>
    </row>
    <row r="216" spans="1:18" x14ac:dyDescent="0.3">
      <c r="A216" s="25">
        <v>43040</v>
      </c>
      <c r="B216" s="2">
        <v>39667.5</v>
      </c>
      <c r="C216" s="2">
        <v>8071.5</v>
      </c>
      <c r="D216" s="2">
        <v>351152</v>
      </c>
      <c r="E216" s="2">
        <v>4.83</v>
      </c>
      <c r="F216" s="2">
        <v>5.89</v>
      </c>
      <c r="G216" s="2">
        <v>7.52</v>
      </c>
      <c r="H216" s="2">
        <v>7.51</v>
      </c>
      <c r="I216" s="2">
        <v>5.67</v>
      </c>
      <c r="J216" s="53">
        <v>5</v>
      </c>
      <c r="K216" s="2">
        <v>0.22</v>
      </c>
      <c r="L216" s="2">
        <v>2.5</v>
      </c>
      <c r="M216" s="2">
        <v>8996.625</v>
      </c>
      <c r="N216" s="2">
        <v>2734.9033899999999</v>
      </c>
      <c r="O216" s="53">
        <v>6.3306314537327539</v>
      </c>
      <c r="P216" s="72">
        <v>18137.900000000001</v>
      </c>
      <c r="Q216" s="75">
        <v>51202.3</v>
      </c>
      <c r="R216">
        <f t="shared" si="0"/>
        <v>3163.2780940000002</v>
      </c>
    </row>
    <row r="217" spans="1:18" x14ac:dyDescent="0.3">
      <c r="A217" s="25">
        <v>43070</v>
      </c>
      <c r="B217" s="2">
        <v>40114.400000000001</v>
      </c>
      <c r="C217" s="2">
        <v>8073.9</v>
      </c>
      <c r="D217" s="2">
        <v>355518</v>
      </c>
      <c r="E217" s="2">
        <v>4.63</v>
      </c>
      <c r="F217" s="2">
        <v>5.09</v>
      </c>
      <c r="G217" s="2">
        <v>7.22</v>
      </c>
      <c r="H217" s="2">
        <v>7.31</v>
      </c>
      <c r="I217" s="2">
        <v>5.18</v>
      </c>
      <c r="J217" s="53">
        <v>5.0999999999999996</v>
      </c>
      <c r="K217" s="2">
        <v>0.42</v>
      </c>
      <c r="L217" s="2">
        <v>2.52</v>
      </c>
      <c r="M217" s="2">
        <v>9137.2611863071197</v>
      </c>
      <c r="N217" s="2">
        <v>2694.6580490000001</v>
      </c>
      <c r="O217" s="53">
        <v>6.1426972166266252</v>
      </c>
      <c r="P217" s="72">
        <v>18368.099999999999</v>
      </c>
      <c r="Q217" s="75">
        <v>51172.4</v>
      </c>
      <c r="R217">
        <f t="shared" si="0"/>
        <v>3161.4308719999999</v>
      </c>
    </row>
    <row r="218" spans="1:18" x14ac:dyDescent="0.3">
      <c r="A218" s="25">
        <v>43101</v>
      </c>
      <c r="B218" s="2">
        <v>42442.2</v>
      </c>
      <c r="C218" s="2">
        <v>8446</v>
      </c>
      <c r="D218" s="2">
        <v>356095</v>
      </c>
      <c r="E218" s="2">
        <v>4.99</v>
      </c>
      <c r="F218" s="2">
        <v>5.26</v>
      </c>
      <c r="G218" s="2">
        <v>7.02</v>
      </c>
      <c r="H218" s="2">
        <v>7.29</v>
      </c>
      <c r="I218" s="2">
        <v>5.27</v>
      </c>
      <c r="J218" s="53">
        <v>5.0999999999999996</v>
      </c>
      <c r="K218" s="2">
        <v>0.31</v>
      </c>
      <c r="L218" s="2">
        <v>2.21</v>
      </c>
      <c r="M218" s="2">
        <v>8689.6389999999992</v>
      </c>
      <c r="N218" s="2">
        <v>2694.292434</v>
      </c>
      <c r="O218" s="53">
        <v>6.0234932253038744</v>
      </c>
      <c r="P218" s="72">
        <v>19508.900000000001</v>
      </c>
      <c r="Q218" s="75">
        <v>49827.3</v>
      </c>
      <c r="R218">
        <f t="shared" si="0"/>
        <v>3078.330594</v>
      </c>
    </row>
    <row r="219" spans="1:18" x14ac:dyDescent="0.3">
      <c r="A219" s="25">
        <v>43132</v>
      </c>
      <c r="B219" s="2">
        <v>41597.5</v>
      </c>
      <c r="C219" s="2">
        <v>8163.6</v>
      </c>
      <c r="D219" s="2">
        <v>367357</v>
      </c>
      <c r="E219" s="2">
        <v>4.87</v>
      </c>
      <c r="F219" s="2">
        <v>5.93</v>
      </c>
      <c r="G219" s="2">
        <v>6.66</v>
      </c>
      <c r="H219" s="2">
        <v>6.73</v>
      </c>
      <c r="I219" s="2">
        <v>5.53</v>
      </c>
      <c r="J219" s="53">
        <v>5.2</v>
      </c>
      <c r="K219" s="2">
        <v>0.21</v>
      </c>
      <c r="L219" s="2">
        <v>2.2000000000000002</v>
      </c>
      <c r="M219" s="2">
        <v>8660.5370000000003</v>
      </c>
      <c r="N219" s="2">
        <v>2787.967744</v>
      </c>
      <c r="O219" s="53">
        <v>6.2757748625144965</v>
      </c>
      <c r="P219" s="72">
        <v>18864.400000000001</v>
      </c>
      <c r="Q219" s="75">
        <v>50519.5</v>
      </c>
      <c r="R219">
        <f t="shared" si="0"/>
        <v>3121.0947099999998</v>
      </c>
    </row>
    <row r="220" spans="1:18" x14ac:dyDescent="0.3">
      <c r="A220" s="25">
        <v>43160</v>
      </c>
      <c r="B220" s="2">
        <v>42045.5</v>
      </c>
      <c r="C220" s="2">
        <v>8301</v>
      </c>
      <c r="D220" s="2">
        <v>373062</v>
      </c>
      <c r="E220" s="2">
        <v>5.0199999999999996</v>
      </c>
      <c r="F220" s="2">
        <v>5.83</v>
      </c>
      <c r="G220" s="2">
        <v>6.5</v>
      </c>
      <c r="H220" s="2">
        <v>6.55</v>
      </c>
      <c r="I220" s="2">
        <v>5.42</v>
      </c>
      <c r="J220" s="53">
        <v>5</v>
      </c>
      <c r="K220" s="2">
        <v>0.28999999999999998</v>
      </c>
      <c r="L220" s="2">
        <v>2.36</v>
      </c>
      <c r="M220" s="2">
        <v>8778.0902999999998</v>
      </c>
      <c r="N220" s="2">
        <v>2819.8027609999999</v>
      </c>
      <c r="O220" s="53">
        <v>6.3511335049509796</v>
      </c>
      <c r="P220" s="72">
        <v>19249.400000000001</v>
      </c>
      <c r="Q220" s="75">
        <v>50571.8</v>
      </c>
      <c r="R220">
        <f t="shared" si="0"/>
        <v>3124.3258040000005</v>
      </c>
    </row>
    <row r="221" spans="1:18" x14ac:dyDescent="0.3">
      <c r="A221" s="25">
        <v>43191</v>
      </c>
      <c r="B221" s="2">
        <v>42377</v>
      </c>
      <c r="C221" s="2">
        <v>8442.6</v>
      </c>
      <c r="D221" s="2">
        <v>377513</v>
      </c>
      <c r="E221" s="2">
        <v>5.03</v>
      </c>
      <c r="F221" s="2">
        <v>5.83</v>
      </c>
      <c r="G221" s="2">
        <v>6.25</v>
      </c>
      <c r="H221" s="2">
        <v>6.27</v>
      </c>
      <c r="I221" s="2">
        <v>5.43</v>
      </c>
      <c r="J221" s="53">
        <v>5</v>
      </c>
      <c r="K221" s="2">
        <v>0.38</v>
      </c>
      <c r="L221" s="2">
        <v>2.41</v>
      </c>
      <c r="M221" s="2">
        <v>8675.7510000000002</v>
      </c>
      <c r="N221" s="2">
        <v>2836.5231600000002</v>
      </c>
      <c r="O221" s="53">
        <v>6.4822049410604947</v>
      </c>
      <c r="P221" s="72">
        <v>19347.7</v>
      </c>
      <c r="Q221" s="75">
        <v>51393.2</v>
      </c>
      <c r="R221">
        <f t="shared" si="0"/>
        <v>3175.0718959999999</v>
      </c>
    </row>
    <row r="222" spans="1:18" x14ac:dyDescent="0.3">
      <c r="A222" s="25">
        <v>43221</v>
      </c>
      <c r="B222" s="2">
        <v>43122</v>
      </c>
      <c r="C222" s="2">
        <v>8712.2999999999993</v>
      </c>
      <c r="D222" s="2">
        <v>378737</v>
      </c>
      <c r="E222" s="2">
        <v>4.46</v>
      </c>
      <c r="F222" s="2">
        <v>5.46</v>
      </c>
      <c r="G222" s="2">
        <v>6.14</v>
      </c>
      <c r="H222" s="2">
        <v>6.21</v>
      </c>
      <c r="I222" s="2">
        <v>5.29</v>
      </c>
      <c r="J222" s="53">
        <v>4.9000000000000004</v>
      </c>
      <c r="K222" s="2">
        <v>0.38</v>
      </c>
      <c r="L222" s="2">
        <v>2.42</v>
      </c>
      <c r="M222" s="2">
        <v>8733.5640000000003</v>
      </c>
      <c r="N222" s="2">
        <v>2843.8678850000001</v>
      </c>
      <c r="O222" s="53">
        <v>6.3411994697346765</v>
      </c>
      <c r="P222" s="72">
        <v>19759.2</v>
      </c>
      <c r="Q222" s="75">
        <v>51359.7</v>
      </c>
      <c r="R222">
        <f t="shared" si="0"/>
        <v>3173.002266</v>
      </c>
    </row>
    <row r="223" spans="1:18" x14ac:dyDescent="0.3">
      <c r="A223" s="25">
        <v>43252</v>
      </c>
      <c r="B223" s="2">
        <v>43257.4</v>
      </c>
      <c r="C223" s="2">
        <v>8772</v>
      </c>
      <c r="D223" s="2">
        <v>376129</v>
      </c>
      <c r="E223" s="2">
        <v>4.32</v>
      </c>
      <c r="F223" s="2">
        <v>5.6</v>
      </c>
      <c r="G223" s="2">
        <v>6.19</v>
      </c>
      <c r="H223" s="2">
        <v>6.3</v>
      </c>
      <c r="I223" s="2">
        <v>5.39</v>
      </c>
      <c r="J223" s="53">
        <v>4.7</v>
      </c>
      <c r="K223" s="2">
        <v>0.49</v>
      </c>
      <c r="L223" s="2">
        <v>2.2999999999999998</v>
      </c>
      <c r="M223" s="2">
        <v>8821.6589999999997</v>
      </c>
      <c r="N223" s="2">
        <v>2817.880306</v>
      </c>
      <c r="O223" s="53">
        <v>6.3241510579577911</v>
      </c>
      <c r="P223" s="72">
        <v>20077.599999999999</v>
      </c>
      <c r="Q223" s="75">
        <v>51114.7</v>
      </c>
      <c r="R223">
        <f t="shared" si="0"/>
        <v>3157.8661659999998</v>
      </c>
    </row>
    <row r="224" spans="1:18" x14ac:dyDescent="0.3">
      <c r="A224" s="25">
        <v>43282</v>
      </c>
      <c r="B224" s="2">
        <v>44126.7</v>
      </c>
      <c r="C224" s="2">
        <v>8945.5</v>
      </c>
      <c r="D224" s="2">
        <v>378582</v>
      </c>
      <c r="E224" s="2">
        <v>4.3899999999999997</v>
      </c>
      <c r="F224" s="2">
        <v>5.51</v>
      </c>
      <c r="G224" s="2">
        <v>6.3</v>
      </c>
      <c r="H224" s="2">
        <v>6.47</v>
      </c>
      <c r="I224" s="2">
        <v>5.0999999999999996</v>
      </c>
      <c r="J224" s="53">
        <v>4.7</v>
      </c>
      <c r="K224" s="2">
        <v>0.27</v>
      </c>
      <c r="L224" s="2">
        <v>2.5</v>
      </c>
      <c r="M224" s="2">
        <v>8898.6440000000002</v>
      </c>
      <c r="N224" s="2">
        <v>2781.1739280000002</v>
      </c>
      <c r="O224" s="53">
        <v>6.1595017328480912</v>
      </c>
      <c r="P224" s="72">
        <v>20604.400000000001</v>
      </c>
      <c r="Q224" s="75">
        <v>50960.2</v>
      </c>
      <c r="R224">
        <f t="shared" si="0"/>
        <v>3148.321156</v>
      </c>
    </row>
    <row r="225" spans="1:18" x14ac:dyDescent="0.3">
      <c r="A225" s="25">
        <v>43313</v>
      </c>
      <c r="B225" s="2">
        <v>43910.3</v>
      </c>
      <c r="C225" s="2">
        <v>9053.1</v>
      </c>
      <c r="D225" s="2">
        <v>380621</v>
      </c>
      <c r="E225" s="2">
        <v>4.3899999999999997</v>
      </c>
      <c r="F225" s="2">
        <v>5.44</v>
      </c>
      <c r="G225" s="2">
        <v>6.31</v>
      </c>
      <c r="H225" s="2">
        <v>6.27</v>
      </c>
      <c r="I225" s="2">
        <v>5.04</v>
      </c>
      <c r="J225" s="53">
        <v>4.7</v>
      </c>
      <c r="K225" s="2">
        <v>0.01</v>
      </c>
      <c r="L225" s="2">
        <v>3.07</v>
      </c>
      <c r="M225" s="2">
        <v>9043.77</v>
      </c>
      <c r="N225" s="2">
        <v>2823.084222</v>
      </c>
      <c r="O225" s="53">
        <v>6.1924784096123036</v>
      </c>
      <c r="P225" s="72">
        <v>20669.599999999999</v>
      </c>
      <c r="Q225" s="75">
        <v>47331.5</v>
      </c>
      <c r="R225">
        <f t="shared" si="0"/>
        <v>2924.1400699999999</v>
      </c>
    </row>
    <row r="226" spans="1:18" x14ac:dyDescent="0.3">
      <c r="A226" s="25">
        <v>43344</v>
      </c>
      <c r="B226" s="2">
        <v>44369.1</v>
      </c>
      <c r="C226" s="2">
        <v>9149.9</v>
      </c>
      <c r="D226" s="2">
        <v>383350</v>
      </c>
      <c r="E226" s="2">
        <v>4.4000000000000004</v>
      </c>
      <c r="F226" s="2">
        <v>5.25</v>
      </c>
      <c r="G226" s="2">
        <v>6.46</v>
      </c>
      <c r="H226" s="2">
        <v>6.51</v>
      </c>
      <c r="I226" s="2">
        <v>4.9800000000000004</v>
      </c>
      <c r="J226" s="53">
        <v>4.5999999999999996</v>
      </c>
      <c r="K226" s="2">
        <v>0.16</v>
      </c>
      <c r="L226" s="2">
        <v>3.39</v>
      </c>
      <c r="M226" s="2">
        <v>9047.1509999999998</v>
      </c>
      <c r="N226" s="2">
        <v>2848.6934649999998</v>
      </c>
      <c r="O226" s="53">
        <v>6.1537067247302861</v>
      </c>
      <c r="P226" s="72">
        <v>20596.3</v>
      </c>
      <c r="Q226" s="75">
        <v>47133.9</v>
      </c>
      <c r="R226">
        <f t="shared" si="0"/>
        <v>2911.9323420000001</v>
      </c>
    </row>
    <row r="227" spans="1:18" x14ac:dyDescent="0.3">
      <c r="A227" s="25">
        <v>43374</v>
      </c>
      <c r="B227" s="2">
        <v>44254.7</v>
      </c>
      <c r="C227" s="2">
        <v>9138.7000000000007</v>
      </c>
      <c r="D227" s="2">
        <v>381672</v>
      </c>
      <c r="E227" s="2">
        <v>4.59</v>
      </c>
      <c r="F227" s="2">
        <v>5.21</v>
      </c>
      <c r="G227" s="2">
        <v>6.89</v>
      </c>
      <c r="H227" s="2">
        <v>7.03</v>
      </c>
      <c r="I227" s="2">
        <v>5.14</v>
      </c>
      <c r="J227" s="53">
        <v>4.5</v>
      </c>
      <c r="K227" s="2">
        <v>0.35</v>
      </c>
      <c r="L227" s="2">
        <v>3.55</v>
      </c>
      <c r="M227" s="2">
        <v>9043.2790000000005</v>
      </c>
      <c r="N227" s="2">
        <v>2849.1420910000002</v>
      </c>
      <c r="O227" s="53">
        <v>6.0620364898945285</v>
      </c>
      <c r="P227" s="72">
        <v>20575.5</v>
      </c>
      <c r="Q227" s="75">
        <v>47084.2</v>
      </c>
      <c r="R227">
        <f t="shared" si="0"/>
        <v>2908.8618759999995</v>
      </c>
    </row>
    <row r="228" spans="1:18" x14ac:dyDescent="0.3">
      <c r="A228" s="25">
        <v>43405</v>
      </c>
      <c r="B228" s="2">
        <v>44218.400000000001</v>
      </c>
      <c r="C228" s="2">
        <v>9048.4</v>
      </c>
      <c r="D228" s="2">
        <v>378508</v>
      </c>
      <c r="E228" s="2">
        <v>4.6900000000000004</v>
      </c>
      <c r="F228" s="2">
        <v>5.51</v>
      </c>
      <c r="G228" s="2">
        <v>7.26</v>
      </c>
      <c r="H228" s="2">
        <v>7.48</v>
      </c>
      <c r="I228" s="2">
        <v>5.54</v>
      </c>
      <c r="J228" s="53">
        <v>4.7</v>
      </c>
      <c r="K228" s="2">
        <v>0.5</v>
      </c>
      <c r="L228" s="2">
        <v>3.83</v>
      </c>
      <c r="M228" s="2">
        <v>9094.7350000000006</v>
      </c>
      <c r="N228" s="2">
        <v>2855.1543360000001</v>
      </c>
      <c r="O228" s="53">
        <v>5.8994850953303954</v>
      </c>
      <c r="P228" s="72">
        <v>20485</v>
      </c>
      <c r="Q228" s="75">
        <v>47195</v>
      </c>
      <c r="R228">
        <f t="shared" si="0"/>
        <v>2915.7071000000001</v>
      </c>
    </row>
    <row r="229" spans="1:18" x14ac:dyDescent="0.3">
      <c r="A229" s="25">
        <v>43435</v>
      </c>
      <c r="B229" s="2">
        <v>44891.6</v>
      </c>
      <c r="C229" s="2">
        <v>8980.9</v>
      </c>
      <c r="D229" s="2">
        <v>379179</v>
      </c>
      <c r="E229" s="2">
        <v>5.01</v>
      </c>
      <c r="F229" s="2">
        <v>5.87</v>
      </c>
      <c r="G229" s="2">
        <v>7.22</v>
      </c>
      <c r="H229" s="2">
        <v>7.66</v>
      </c>
      <c r="I229" s="2">
        <v>5.89</v>
      </c>
      <c r="J229" s="53">
        <v>4.8</v>
      </c>
      <c r="K229" s="2">
        <v>0.84</v>
      </c>
      <c r="L229" s="2">
        <v>4.2699999999999996</v>
      </c>
      <c r="M229" s="2">
        <v>9137.5130000000008</v>
      </c>
      <c r="N229" s="2">
        <v>2854.0226240000002</v>
      </c>
      <c r="O229" s="53">
        <v>5.7464188267269458</v>
      </c>
      <c r="P229" s="72">
        <v>20572.900000000001</v>
      </c>
      <c r="Q229" s="75">
        <v>47148.1</v>
      </c>
      <c r="R229">
        <f t="shared" si="0"/>
        <v>2912.8096179999998</v>
      </c>
    </row>
    <row r="230" spans="1:18" x14ac:dyDescent="0.3">
      <c r="A230" s="25">
        <v>43466</v>
      </c>
      <c r="B230" s="2">
        <v>47109.3</v>
      </c>
      <c r="C230" s="2">
        <v>9339</v>
      </c>
      <c r="D230" s="2">
        <v>381592</v>
      </c>
      <c r="E230" s="2">
        <v>5.14</v>
      </c>
      <c r="F230" s="2">
        <v>5.83</v>
      </c>
      <c r="G230" s="2">
        <v>7.2</v>
      </c>
      <c r="H230" s="2">
        <v>7.68</v>
      </c>
      <c r="I230" s="2">
        <v>5.62</v>
      </c>
      <c r="J230" s="53">
        <v>4.8</v>
      </c>
      <c r="K230" s="2">
        <v>1.01</v>
      </c>
      <c r="L230" s="2">
        <v>5</v>
      </c>
      <c r="M230" s="2">
        <v>9176.3960000000006</v>
      </c>
      <c r="N230" s="2">
        <v>2723.1614829999999</v>
      </c>
      <c r="O230" s="53">
        <v>5.3870669553991215</v>
      </c>
      <c r="P230" s="72">
        <v>21624.1</v>
      </c>
      <c r="Q230" s="75">
        <v>49156.5</v>
      </c>
      <c r="R230">
        <f t="shared" si="0"/>
        <v>3036.8885699999996</v>
      </c>
    </row>
    <row r="231" spans="1:18" x14ac:dyDescent="0.3">
      <c r="A231" s="25">
        <v>43497</v>
      </c>
      <c r="B231" s="2">
        <v>45721.2</v>
      </c>
      <c r="C231" s="2">
        <v>8989.9</v>
      </c>
      <c r="D231" s="2">
        <v>386485</v>
      </c>
      <c r="E231" s="2">
        <v>5.18</v>
      </c>
      <c r="F231" s="2">
        <v>6.72</v>
      </c>
      <c r="G231" s="2">
        <v>7.23</v>
      </c>
      <c r="H231" s="2">
        <v>7.66</v>
      </c>
      <c r="I231" s="2">
        <v>6.02</v>
      </c>
      <c r="J231" s="53">
        <v>4.9000000000000004</v>
      </c>
      <c r="K231" s="2">
        <v>0.44</v>
      </c>
      <c r="L231" s="2">
        <v>5.24</v>
      </c>
      <c r="M231" s="2">
        <v>9212.0280000000002</v>
      </c>
      <c r="N231" s="2">
        <v>3168.8930879999998</v>
      </c>
      <c r="O231" s="53">
        <v>6.2232504807684563</v>
      </c>
      <c r="P231" s="72">
        <v>20748.3</v>
      </c>
      <c r="Q231" s="75">
        <v>47683.7</v>
      </c>
      <c r="R231">
        <f t="shared" si="0"/>
        <v>2945.8989860000001</v>
      </c>
    </row>
    <row r="232" spans="1:18" x14ac:dyDescent="0.3">
      <c r="A232" s="25">
        <v>43525</v>
      </c>
      <c r="B232" s="2">
        <v>46212.6</v>
      </c>
      <c r="C232" s="2">
        <v>9029.7000000000007</v>
      </c>
      <c r="D232" s="2">
        <v>390969</v>
      </c>
      <c r="E232" s="2">
        <v>5.38</v>
      </c>
      <c r="F232" s="2">
        <v>6.61</v>
      </c>
      <c r="G232" s="2">
        <v>7.22</v>
      </c>
      <c r="H232" s="2">
        <v>7.58</v>
      </c>
      <c r="I232" s="2">
        <v>6.15</v>
      </c>
      <c r="J232" s="53">
        <v>4.9000000000000004</v>
      </c>
      <c r="K232" s="2">
        <v>0.32</v>
      </c>
      <c r="L232" s="2">
        <v>5.27</v>
      </c>
      <c r="M232" s="2">
        <v>9229.1710000000003</v>
      </c>
      <c r="N232" s="2">
        <v>3230.5612609999998</v>
      </c>
      <c r="O232" s="53">
        <v>6.3680491675348359</v>
      </c>
      <c r="P232" s="72">
        <v>20944.099999999999</v>
      </c>
      <c r="Q232" s="75">
        <v>47557.7</v>
      </c>
      <c r="R232">
        <f t="shared" si="0"/>
        <v>2938.1147059999998</v>
      </c>
    </row>
    <row r="233" spans="1:18" x14ac:dyDescent="0.3">
      <c r="A233" s="25">
        <v>43556</v>
      </c>
      <c r="B233" s="2">
        <v>46141.2</v>
      </c>
      <c r="C233" s="2">
        <v>8980.6</v>
      </c>
      <c r="D233" s="2">
        <v>397792</v>
      </c>
      <c r="E233" s="2">
        <v>5.24</v>
      </c>
      <c r="F233" s="2">
        <v>6.4</v>
      </c>
      <c r="G233" s="2">
        <v>7.03</v>
      </c>
      <c r="H233" s="2">
        <v>7.53</v>
      </c>
      <c r="I233" s="2">
        <v>6.03</v>
      </c>
      <c r="J233" s="53">
        <v>4.7</v>
      </c>
      <c r="K233" s="2">
        <v>0.28999999999999998</v>
      </c>
      <c r="L233" s="2">
        <v>5.17</v>
      </c>
      <c r="M233" s="2">
        <v>9497.3410000000003</v>
      </c>
      <c r="N233" s="2">
        <v>3217.5735220000001</v>
      </c>
      <c r="O233" s="53">
        <v>6.2730308828540347</v>
      </c>
      <c r="P233" s="72">
        <v>20810.599999999999</v>
      </c>
      <c r="Q233" s="75">
        <v>51067.199999999997</v>
      </c>
      <c r="R233">
        <f t="shared" si="0"/>
        <v>3154.9316159999998</v>
      </c>
    </row>
    <row r="234" spans="1:18" x14ac:dyDescent="0.3">
      <c r="A234" s="25">
        <v>43586</v>
      </c>
      <c r="B234" s="2">
        <v>46435.9</v>
      </c>
      <c r="C234" s="2">
        <v>9113.7999999999993</v>
      </c>
      <c r="D234" s="2">
        <v>401080</v>
      </c>
      <c r="E234" s="2">
        <v>5.37</v>
      </c>
      <c r="F234" s="2">
        <v>6.03</v>
      </c>
      <c r="G234" s="2">
        <v>6.87</v>
      </c>
      <c r="H234" s="2">
        <v>7.34</v>
      </c>
      <c r="I234" s="2">
        <v>5.72</v>
      </c>
      <c r="J234" s="53">
        <v>4.7</v>
      </c>
      <c r="K234" s="2">
        <v>0.34</v>
      </c>
      <c r="L234" s="2">
        <v>5.13</v>
      </c>
      <c r="M234" s="2">
        <v>9903.0550000000003</v>
      </c>
      <c r="N234" s="2">
        <v>3265.4484819999998</v>
      </c>
      <c r="O234" s="53">
        <v>6.3369490960149131</v>
      </c>
      <c r="P234" s="72">
        <v>21173.8</v>
      </c>
      <c r="Q234" s="75">
        <v>51145.8</v>
      </c>
      <c r="R234">
        <f t="shared" si="0"/>
        <v>3159.7875240000003</v>
      </c>
    </row>
    <row r="235" spans="1:18" x14ac:dyDescent="0.3">
      <c r="A235" s="25">
        <v>43617</v>
      </c>
      <c r="B235" s="2">
        <v>46735.3</v>
      </c>
      <c r="C235" s="2">
        <v>9110.7000000000007</v>
      </c>
      <c r="D235" s="2">
        <v>405351</v>
      </c>
      <c r="E235" s="2">
        <v>5.22</v>
      </c>
      <c r="F235" s="2">
        <v>5.81</v>
      </c>
      <c r="G235" s="2">
        <v>6.98</v>
      </c>
      <c r="H235" s="2">
        <v>7.24</v>
      </c>
      <c r="I235" s="2">
        <v>5.63</v>
      </c>
      <c r="J235" s="53">
        <v>4.5</v>
      </c>
      <c r="K235" s="2">
        <v>0.04</v>
      </c>
      <c r="L235" s="2">
        <v>4.66</v>
      </c>
      <c r="M235" s="2">
        <v>10029.368</v>
      </c>
      <c r="N235" s="2">
        <v>3289.117346</v>
      </c>
      <c r="O235" s="53">
        <v>6.3842639908393064</v>
      </c>
      <c r="P235" s="72">
        <v>21088.400000000001</v>
      </c>
      <c r="Q235" s="75">
        <v>51261.4</v>
      </c>
      <c r="R235">
        <f t="shared" si="0"/>
        <v>3166.9292920000003</v>
      </c>
    </row>
    <row r="236" spans="1:18" x14ac:dyDescent="0.3">
      <c r="A236" s="25">
        <v>43647</v>
      </c>
      <c r="B236" s="2">
        <v>47349.4</v>
      </c>
      <c r="C236" s="2">
        <v>9192.7999999999993</v>
      </c>
      <c r="D236" s="2">
        <v>418086</v>
      </c>
      <c r="E236" s="2">
        <v>5.35</v>
      </c>
      <c r="F236" s="2">
        <v>5.78</v>
      </c>
      <c r="G236" s="2">
        <v>6.87</v>
      </c>
      <c r="H236" s="2">
        <v>7.09</v>
      </c>
      <c r="I236" s="2">
        <v>5.72</v>
      </c>
      <c r="J236" s="53">
        <v>4.4000000000000004</v>
      </c>
      <c r="K236" s="2">
        <v>0.2</v>
      </c>
      <c r="L236" s="2">
        <v>4.59</v>
      </c>
      <c r="M236" s="2">
        <v>10135.102999999999</v>
      </c>
      <c r="N236" s="2">
        <v>3303.243375</v>
      </c>
      <c r="O236" s="53">
        <v>6.3605502515666323</v>
      </c>
      <c r="P236" s="72">
        <v>21717.7</v>
      </c>
      <c r="Q236" s="75">
        <v>53954.6</v>
      </c>
      <c r="R236">
        <f t="shared" si="0"/>
        <v>3333.315188</v>
      </c>
    </row>
    <row r="237" spans="1:18" x14ac:dyDescent="0.3">
      <c r="A237" s="25">
        <v>43678</v>
      </c>
      <c r="B237" s="2">
        <v>47351</v>
      </c>
      <c r="C237" s="2">
        <v>9254.2000000000007</v>
      </c>
      <c r="D237" s="2">
        <v>417874</v>
      </c>
      <c r="E237" s="2">
        <v>4.8899999999999997</v>
      </c>
      <c r="F237" s="2">
        <v>5.5</v>
      </c>
      <c r="G237" s="2">
        <v>6.62</v>
      </c>
      <c r="H237" s="2">
        <v>6.82</v>
      </c>
      <c r="I237" s="2">
        <v>5.33</v>
      </c>
      <c r="J237" s="53">
        <v>4.5</v>
      </c>
      <c r="K237" s="2">
        <v>-0.24</v>
      </c>
      <c r="L237" s="2">
        <v>4.33</v>
      </c>
      <c r="M237" s="2">
        <v>10428.073</v>
      </c>
      <c r="N237" s="2">
        <v>3365.3544649999999</v>
      </c>
      <c r="O237" s="53">
        <v>6.4351811923856754</v>
      </c>
      <c r="P237" s="72">
        <v>21743.8</v>
      </c>
      <c r="Q237" s="75">
        <v>53828</v>
      </c>
      <c r="R237">
        <f t="shared" si="0"/>
        <v>3325.4938399999996</v>
      </c>
    </row>
    <row r="238" spans="1:18" x14ac:dyDescent="0.3">
      <c r="A238" s="25">
        <v>43709</v>
      </c>
      <c r="B238" s="2">
        <v>47584.1</v>
      </c>
      <c r="C238" s="2">
        <v>9367.6</v>
      </c>
      <c r="D238" s="2">
        <v>419606</v>
      </c>
      <c r="E238" s="2">
        <v>4.66</v>
      </c>
      <c r="F238" s="2">
        <v>5.33</v>
      </c>
      <c r="G238" s="2">
        <v>6.49</v>
      </c>
      <c r="H238" s="2">
        <v>6.73</v>
      </c>
      <c r="I238" s="2">
        <v>5.18</v>
      </c>
      <c r="J238" s="53">
        <v>4.3</v>
      </c>
      <c r="K238" s="2">
        <v>-0.16</v>
      </c>
      <c r="L238" s="2">
        <v>3.99</v>
      </c>
      <c r="M238" s="2">
        <v>10514.002</v>
      </c>
      <c r="N238" s="2">
        <v>3372.3648029999999</v>
      </c>
      <c r="O238" s="53">
        <v>6.3936671097989857</v>
      </c>
      <c r="P238" s="72">
        <v>21953.5</v>
      </c>
      <c r="Q238" s="75">
        <v>53888.421276079993</v>
      </c>
      <c r="R238">
        <f t="shared" si="0"/>
        <v>3329.2266664362219</v>
      </c>
    </row>
    <row r="239" spans="1:18" x14ac:dyDescent="0.3">
      <c r="A239" s="25">
        <v>43739</v>
      </c>
      <c r="B239" s="2">
        <v>48266.8</v>
      </c>
      <c r="C239" s="2">
        <v>9411.9</v>
      </c>
      <c r="D239" s="2">
        <v>423077</v>
      </c>
      <c r="E239" s="2">
        <v>4.58</v>
      </c>
      <c r="F239" s="2">
        <v>5.18</v>
      </c>
      <c r="G239" s="2">
        <v>6.31</v>
      </c>
      <c r="H239" s="2">
        <v>6.45</v>
      </c>
      <c r="I239" s="2">
        <v>5.03</v>
      </c>
      <c r="J239" s="53">
        <v>4.5</v>
      </c>
      <c r="K239" s="2">
        <v>0.13</v>
      </c>
      <c r="L239" s="2">
        <v>3.77</v>
      </c>
      <c r="M239" s="2">
        <v>10597.713</v>
      </c>
      <c r="N239" s="2">
        <v>3388.8087519999999</v>
      </c>
      <c r="O239" s="53">
        <v>6.3693639831564992</v>
      </c>
      <c r="P239" s="72">
        <v>22430</v>
      </c>
      <c r="Q239" s="75">
        <v>53625.5</v>
      </c>
      <c r="R239">
        <f t="shared" si="0"/>
        <v>3312.9833900000003</v>
      </c>
    </row>
    <row r="240" spans="1:18" x14ac:dyDescent="0.3">
      <c r="A240" s="25">
        <v>43770</v>
      </c>
      <c r="B240" s="2">
        <v>48082.400000000001</v>
      </c>
      <c r="C240" s="2">
        <v>9354.6</v>
      </c>
      <c r="D240" s="2">
        <v>433015</v>
      </c>
      <c r="E240" s="2">
        <v>4.22</v>
      </c>
      <c r="F240" s="2">
        <v>5.0199999999999996</v>
      </c>
      <c r="G240" s="2">
        <v>5.99</v>
      </c>
      <c r="H240" s="2">
        <v>6.1</v>
      </c>
      <c r="I240" s="2">
        <v>4.9000000000000004</v>
      </c>
      <c r="J240" s="53">
        <v>4.5999999999999996</v>
      </c>
      <c r="K240" s="2">
        <v>0.28000000000000003</v>
      </c>
      <c r="L240" s="2">
        <v>3.54</v>
      </c>
      <c r="M240" s="2">
        <v>10678.065000000001</v>
      </c>
      <c r="N240" s="2">
        <v>3402.2447339999999</v>
      </c>
      <c r="O240" s="53">
        <v>6.3825455155507651</v>
      </c>
      <c r="P240" s="72">
        <v>22135.200000000001</v>
      </c>
      <c r="Q240" s="75">
        <v>53935.7</v>
      </c>
      <c r="R240">
        <f t="shared" si="0"/>
        <v>3332.1475460000001</v>
      </c>
    </row>
    <row r="241" spans="1:18" x14ac:dyDescent="0.3">
      <c r="A241" s="25">
        <v>43800</v>
      </c>
      <c r="B241" s="2">
        <v>49195.3</v>
      </c>
      <c r="C241" s="2">
        <v>9394</v>
      </c>
      <c r="D241" s="2">
        <v>436132</v>
      </c>
      <c r="E241" s="2">
        <v>3.85</v>
      </c>
      <c r="F241" s="2">
        <v>4.7300000000000004</v>
      </c>
      <c r="G241" s="2">
        <v>5.75</v>
      </c>
      <c r="H241" s="2">
        <v>5.91</v>
      </c>
      <c r="I241" s="2">
        <v>4.4800000000000004</v>
      </c>
      <c r="J241" s="53">
        <v>4.5999999999999996</v>
      </c>
      <c r="K241" s="2">
        <v>0.36</v>
      </c>
      <c r="L241" s="2">
        <v>3.05</v>
      </c>
      <c r="M241" s="2">
        <v>10739.871999999999</v>
      </c>
      <c r="N241" s="2">
        <v>3327.059119</v>
      </c>
      <c r="O241" s="53">
        <v>6.1715712867825578</v>
      </c>
      <c r="P241" s="72">
        <v>22527.8</v>
      </c>
      <c r="Q241" s="75">
        <v>54164.4</v>
      </c>
      <c r="R241">
        <f t="shared" si="0"/>
        <v>3346.2766320000001</v>
      </c>
    </row>
    <row r="242" spans="1:18" x14ac:dyDescent="0.3">
      <c r="A242" s="25">
        <v>43831</v>
      </c>
      <c r="B242" s="2">
        <v>51660.3</v>
      </c>
      <c r="C242" s="2">
        <v>9658.4</v>
      </c>
      <c r="D242" s="2">
        <v>443983</v>
      </c>
      <c r="E242" s="2">
        <v>3.81</v>
      </c>
      <c r="F242" s="2">
        <v>4.71</v>
      </c>
      <c r="G242" s="2">
        <v>5.55</v>
      </c>
      <c r="H242" s="2">
        <v>5.75</v>
      </c>
      <c r="I242" s="2">
        <v>4.66</v>
      </c>
      <c r="J242" s="53">
        <v>4.5999999999999996</v>
      </c>
      <c r="K242" s="2">
        <v>0.4</v>
      </c>
      <c r="L242" s="2">
        <v>2.42</v>
      </c>
      <c r="M242" s="2">
        <v>10171.932000000001</v>
      </c>
      <c r="N242" s="2">
        <v>3258.4121220000002</v>
      </c>
      <c r="O242" s="53">
        <v>5.8761856858070107</v>
      </c>
      <c r="P242" s="72">
        <v>23861.7</v>
      </c>
      <c r="Q242" s="75">
        <v>54848.3</v>
      </c>
      <c r="R242">
        <f t="shared" si="0"/>
        <v>3388.5279740000005</v>
      </c>
    </row>
    <row r="243" spans="1:18" x14ac:dyDescent="0.3">
      <c r="A243" s="25">
        <v>43862</v>
      </c>
      <c r="B243" s="2">
        <v>50622.9</v>
      </c>
      <c r="C243" s="2">
        <v>9489</v>
      </c>
      <c r="D243" s="2">
        <v>446488</v>
      </c>
      <c r="E243" s="2">
        <v>3.73</v>
      </c>
      <c r="F243" s="2">
        <v>4.58</v>
      </c>
      <c r="G243" s="2">
        <v>5.35</v>
      </c>
      <c r="H243" s="2">
        <v>5.61</v>
      </c>
      <c r="I243" s="2">
        <v>4.46</v>
      </c>
      <c r="J243" s="53">
        <v>4.7</v>
      </c>
      <c r="K243" s="2">
        <v>0.33</v>
      </c>
      <c r="L243" s="2">
        <v>2.31</v>
      </c>
      <c r="M243" s="2">
        <v>10092.035</v>
      </c>
      <c r="N243" s="2">
        <v>3285.2675899999999</v>
      </c>
      <c r="O243" s="53">
        <v>6.0709273308915837</v>
      </c>
      <c r="P243" s="72">
        <v>23357.5</v>
      </c>
      <c r="Q243" s="75">
        <v>54731.8</v>
      </c>
      <c r="R243">
        <f t="shared" si="0"/>
        <v>3381.3306040000002</v>
      </c>
    </row>
    <row r="244" spans="1:18" x14ac:dyDescent="0.3">
      <c r="A244" s="25">
        <v>43891</v>
      </c>
      <c r="B244" s="2">
        <v>51314.2</v>
      </c>
      <c r="C244" s="2">
        <v>9670.7999999999993</v>
      </c>
      <c r="D244" s="2">
        <v>450629</v>
      </c>
      <c r="E244" s="2">
        <v>3.61</v>
      </c>
      <c r="F244" s="2">
        <v>4.55</v>
      </c>
      <c r="G244" s="2">
        <v>5.17</v>
      </c>
      <c r="H244" s="2">
        <v>5.48</v>
      </c>
      <c r="I244" s="2">
        <v>4.2300000000000004</v>
      </c>
      <c r="J244" s="53">
        <v>4.5999999999999996</v>
      </c>
      <c r="K244" s="2">
        <v>0.55000000000000004</v>
      </c>
      <c r="L244" s="2">
        <v>2.5499999999999998</v>
      </c>
      <c r="M244" s="2">
        <v>10388.641381697022</v>
      </c>
      <c r="N244" s="2">
        <v>3291.6959350000002</v>
      </c>
      <c r="O244" s="53">
        <v>6.0548012218114087</v>
      </c>
      <c r="P244" s="72">
        <v>24023.9</v>
      </c>
      <c r="Q244" s="75">
        <v>54616.7</v>
      </c>
      <c r="R244">
        <f t="shared" si="0"/>
        <v>3374.2197259999998</v>
      </c>
    </row>
    <row r="245" spans="1:18" x14ac:dyDescent="0.3">
      <c r="A245" s="25">
        <v>43922</v>
      </c>
      <c r="B245" s="2">
        <v>52327</v>
      </c>
      <c r="C245" s="2">
        <v>10241</v>
      </c>
      <c r="D245" s="2">
        <v>443634</v>
      </c>
      <c r="E245" s="2">
        <v>3.59</v>
      </c>
      <c r="F245" s="2">
        <v>4.37</v>
      </c>
      <c r="G245" s="2">
        <v>5.35</v>
      </c>
      <c r="H245" s="2">
        <v>5.51</v>
      </c>
      <c r="I245" s="2">
        <v>4.21</v>
      </c>
      <c r="J245" s="53">
        <v>4.7</v>
      </c>
      <c r="K245" s="2">
        <v>0.83</v>
      </c>
      <c r="L245" s="2">
        <v>3.1</v>
      </c>
      <c r="M245" s="2">
        <v>10339.51764566119</v>
      </c>
      <c r="N245" s="2">
        <v>3355.7874240000001</v>
      </c>
      <c r="O245" s="53">
        <v>5.9358582176356087</v>
      </c>
      <c r="P245" s="72">
        <v>25136.400000000001</v>
      </c>
      <c r="Q245" s="75">
        <v>54068.4</v>
      </c>
      <c r="R245">
        <f t="shared" si="0"/>
        <v>3340.3457520000002</v>
      </c>
    </row>
    <row r="246" spans="1:18" x14ac:dyDescent="0.3">
      <c r="A246" s="25">
        <v>43952</v>
      </c>
      <c r="B246" s="2">
        <v>52951.7</v>
      </c>
      <c r="C246" s="2">
        <v>10912</v>
      </c>
      <c r="D246" s="2">
        <v>439927</v>
      </c>
      <c r="E246" s="2">
        <v>4.74</v>
      </c>
      <c r="F246" s="2">
        <v>4.66</v>
      </c>
      <c r="G246" s="2">
        <v>5.23</v>
      </c>
      <c r="H246" s="2">
        <v>5.54</v>
      </c>
      <c r="I246" s="2">
        <v>4.67</v>
      </c>
      <c r="J246" s="53">
        <v>5.8</v>
      </c>
      <c r="K246" s="2">
        <v>0.27</v>
      </c>
      <c r="L246" s="2">
        <v>3.03</v>
      </c>
      <c r="M246" s="2">
        <v>10626.35</v>
      </c>
      <c r="N246" s="2">
        <v>3386.5769570000002</v>
      </c>
      <c r="O246" s="53">
        <v>5.9287212590900422</v>
      </c>
      <c r="P246" s="72">
        <v>25991.4</v>
      </c>
      <c r="Q246" s="75">
        <v>50591.199999999997</v>
      </c>
      <c r="R246">
        <f t="shared" si="0"/>
        <v>3125.5243359999995</v>
      </c>
    </row>
    <row r="247" spans="1:18" x14ac:dyDescent="0.3">
      <c r="A247" s="25">
        <v>43983</v>
      </c>
      <c r="B247" s="2">
        <v>53068</v>
      </c>
      <c r="C247" s="2">
        <v>11209.3</v>
      </c>
      <c r="D247" s="2">
        <v>438568</v>
      </c>
      <c r="E247" s="2">
        <v>3.42</v>
      </c>
      <c r="F247" s="2">
        <v>3.99</v>
      </c>
      <c r="G247" s="2">
        <v>4.99</v>
      </c>
      <c r="H247" s="2">
        <v>5.23</v>
      </c>
      <c r="I247" s="2">
        <v>4.05</v>
      </c>
      <c r="J247" s="53">
        <v>6.1</v>
      </c>
      <c r="K247" s="2">
        <v>0.22</v>
      </c>
      <c r="L247" s="2">
        <v>3.21</v>
      </c>
      <c r="M247" s="2">
        <v>10776.057000000001</v>
      </c>
      <c r="N247" s="2">
        <v>3420.3216259999999</v>
      </c>
      <c r="O247" s="53">
        <v>6.0042968094497313</v>
      </c>
      <c r="P247" s="72">
        <v>26471.4</v>
      </c>
      <c r="Q247" s="75">
        <v>50964.6</v>
      </c>
      <c r="R247">
        <f t="shared" ref="R247:R261" si="1">Q247*61.78/1000</f>
        <v>3148.5929879999999</v>
      </c>
    </row>
    <row r="248" spans="1:18" x14ac:dyDescent="0.3">
      <c r="A248" s="25">
        <v>44013</v>
      </c>
      <c r="B248" s="2">
        <v>54392.6</v>
      </c>
      <c r="C248" s="2">
        <v>11516.4</v>
      </c>
      <c r="D248" s="2">
        <v>438082</v>
      </c>
      <c r="E248" s="2">
        <v>3.41</v>
      </c>
      <c r="F248" s="2">
        <v>4.08</v>
      </c>
      <c r="G248" s="2">
        <v>4.57</v>
      </c>
      <c r="H248" s="2">
        <v>4.59</v>
      </c>
      <c r="I248" s="2">
        <v>3.9</v>
      </c>
      <c r="J248" s="53">
        <v>6.2</v>
      </c>
      <c r="K248" s="2">
        <v>0.35</v>
      </c>
      <c r="L248" s="2">
        <v>3.37</v>
      </c>
      <c r="M248" s="2">
        <v>11171.059874795099</v>
      </c>
      <c r="N248" s="2">
        <v>3412.248212</v>
      </c>
      <c r="O248" s="53">
        <v>5.9047740882795168</v>
      </c>
      <c r="P248" s="72">
        <v>27817.3</v>
      </c>
      <c r="Q248" s="76">
        <v>51027.1</v>
      </c>
      <c r="R248">
        <f t="shared" si="1"/>
        <v>3152.4542379999998</v>
      </c>
    </row>
    <row r="249" spans="1:18" x14ac:dyDescent="0.3">
      <c r="A249" s="25">
        <v>44044</v>
      </c>
      <c r="B249" s="2">
        <v>54687.4</v>
      </c>
      <c r="C249" s="2">
        <v>11817.8</v>
      </c>
      <c r="D249" s="2">
        <v>447431</v>
      </c>
      <c r="E249" s="2">
        <v>2.96</v>
      </c>
      <c r="F249" s="2">
        <v>3.61</v>
      </c>
      <c r="G249" s="2">
        <v>3.91</v>
      </c>
      <c r="H249" s="2">
        <v>4.18</v>
      </c>
      <c r="I249" s="2">
        <v>3.43</v>
      </c>
      <c r="J249" s="53">
        <v>6.3</v>
      </c>
      <c r="K249" s="2">
        <v>-0.04</v>
      </c>
      <c r="L249" s="2">
        <v>3.57</v>
      </c>
      <c r="M249" s="2">
        <v>11402.558999999999</v>
      </c>
      <c r="N249" s="2">
        <v>3531.295885</v>
      </c>
      <c r="O249" s="53">
        <v>5.9813394367075858</v>
      </c>
      <c r="P249" s="72">
        <v>28088.2</v>
      </c>
      <c r="Q249" s="75">
        <v>51625.7</v>
      </c>
      <c r="R249">
        <f t="shared" si="1"/>
        <v>3189.4357459999997</v>
      </c>
    </row>
    <row r="250" spans="1:18" x14ac:dyDescent="0.3">
      <c r="A250" s="25">
        <v>44075</v>
      </c>
      <c r="B250" s="2">
        <v>55294.2</v>
      </c>
      <c r="C250" s="2">
        <v>11951.3</v>
      </c>
      <c r="D250" s="2">
        <v>449834</v>
      </c>
      <c r="E250" s="2">
        <v>2.83</v>
      </c>
      <c r="F250" s="2">
        <v>3.08</v>
      </c>
      <c r="G250" s="2">
        <v>3.76</v>
      </c>
      <c r="H250" s="2">
        <v>4.1500000000000004</v>
      </c>
      <c r="I250" s="2">
        <v>3.18</v>
      </c>
      <c r="J250" s="53">
        <v>6.4</v>
      </c>
      <c r="K250" s="2">
        <v>-7.0000000000000007E-2</v>
      </c>
      <c r="L250" s="2">
        <v>3.67</v>
      </c>
      <c r="M250" s="2">
        <v>11584.996663583599</v>
      </c>
      <c r="N250" s="2">
        <v>3573.768043</v>
      </c>
      <c r="O250" s="53">
        <v>6.0268889790697724</v>
      </c>
      <c r="P250" s="72">
        <v>29027.4</v>
      </c>
      <c r="Q250" s="75">
        <v>51809.1</v>
      </c>
      <c r="R250">
        <f t="shared" si="1"/>
        <v>3200.7661979999998</v>
      </c>
    </row>
    <row r="251" spans="1:18" x14ac:dyDescent="0.3">
      <c r="A251" s="25">
        <v>44105</v>
      </c>
      <c r="B251" s="2">
        <v>56023.9</v>
      </c>
      <c r="C251" s="2">
        <v>12072.8</v>
      </c>
      <c r="D251" s="2">
        <v>444309</v>
      </c>
      <c r="E251" s="2">
        <v>2.78</v>
      </c>
      <c r="F251" s="2">
        <v>3.1</v>
      </c>
      <c r="G251" s="2">
        <v>3.85</v>
      </c>
      <c r="H251" s="2">
        <v>3.99</v>
      </c>
      <c r="I251" s="2">
        <v>3.27</v>
      </c>
      <c r="J251" s="53">
        <v>6.3</v>
      </c>
      <c r="K251" s="2">
        <v>0.43</v>
      </c>
      <c r="L251" s="2">
        <v>3.98</v>
      </c>
      <c r="M251" s="2">
        <v>12402.286708654001</v>
      </c>
      <c r="N251" s="2">
        <v>3553.6191370000001</v>
      </c>
      <c r="O251" s="53">
        <v>5.9010046734996111</v>
      </c>
      <c r="P251" s="72">
        <v>29513.5</v>
      </c>
      <c r="Q251" s="75">
        <v>50364.9</v>
      </c>
      <c r="R251">
        <f t="shared" si="1"/>
        <v>3111.5435220000004</v>
      </c>
    </row>
    <row r="252" spans="1:18" x14ac:dyDescent="0.3">
      <c r="A252" s="25">
        <v>44136</v>
      </c>
      <c r="B252" s="2">
        <v>55871.6</v>
      </c>
      <c r="C252" s="2">
        <v>12157.7</v>
      </c>
      <c r="D252" s="2">
        <v>444188</v>
      </c>
      <c r="E252" s="2">
        <v>2.73</v>
      </c>
      <c r="F252" s="2">
        <v>3.15</v>
      </c>
      <c r="G252" s="2">
        <v>3.93</v>
      </c>
      <c r="H252" s="2">
        <v>4.2</v>
      </c>
      <c r="I252" s="2">
        <v>3.23</v>
      </c>
      <c r="J252" s="53">
        <v>6.3</v>
      </c>
      <c r="K252" s="2">
        <v>0.71</v>
      </c>
      <c r="L252" s="2">
        <v>4.42</v>
      </c>
      <c r="M252" s="2">
        <v>13924.644</v>
      </c>
      <c r="N252" s="2">
        <v>3563.340729</v>
      </c>
      <c r="O252" s="53">
        <v>6.5321238449254428</v>
      </c>
      <c r="P252" s="72">
        <v>29622.3</v>
      </c>
      <c r="Q252" s="75">
        <v>51982.400000000001</v>
      </c>
      <c r="R252">
        <f t="shared" si="1"/>
        <v>3211.4726720000003</v>
      </c>
    </row>
    <row r="253" spans="1:18" x14ac:dyDescent="0.3">
      <c r="A253" s="25">
        <v>44166</v>
      </c>
      <c r="B253" s="2">
        <v>56122.6</v>
      </c>
      <c r="C253" s="2">
        <v>12134.6</v>
      </c>
      <c r="D253" s="2">
        <v>449006</v>
      </c>
      <c r="E253" s="2">
        <v>2.7</v>
      </c>
      <c r="F253" s="2">
        <v>3.21</v>
      </c>
      <c r="G253" s="2">
        <v>3.97</v>
      </c>
      <c r="H253" s="2">
        <v>4.3899999999999997</v>
      </c>
      <c r="I253" s="2">
        <v>3.22</v>
      </c>
      <c r="J253" s="53">
        <v>6.1</v>
      </c>
      <c r="K253" s="2">
        <v>0.83</v>
      </c>
      <c r="L253" s="2">
        <v>4.91</v>
      </c>
      <c r="M253" s="2">
        <v>14685.855</v>
      </c>
      <c r="N253" s="2">
        <v>3602.4299470000001</v>
      </c>
      <c r="O253" s="53">
        <v>6.5531591316003723</v>
      </c>
      <c r="P253" s="72">
        <v>30394.799999999999</v>
      </c>
      <c r="Q253" s="75">
        <v>54880.1</v>
      </c>
      <c r="R253">
        <f t="shared" si="1"/>
        <v>3390.4925779999999</v>
      </c>
    </row>
    <row r="254" spans="1:18" x14ac:dyDescent="0.3">
      <c r="A254" s="25">
        <v>44197</v>
      </c>
      <c r="B254" s="2">
        <v>58652.1</v>
      </c>
      <c r="C254" s="2">
        <v>12523.9</v>
      </c>
      <c r="D254" s="2">
        <v>457020</v>
      </c>
      <c r="E254" s="2">
        <v>2.96</v>
      </c>
      <c r="F254" s="2">
        <v>3.57</v>
      </c>
      <c r="G254" s="2">
        <v>3.95</v>
      </c>
      <c r="H254" s="2">
        <v>4.38</v>
      </c>
      <c r="I254" s="2">
        <v>3.38</v>
      </c>
      <c r="J254" s="53">
        <v>5.9</v>
      </c>
      <c r="K254" s="2">
        <v>0.67</v>
      </c>
      <c r="L254" s="2">
        <v>5.19</v>
      </c>
      <c r="M254" s="2">
        <v>14751.438</v>
      </c>
      <c r="N254" s="2">
        <v>3615.0615069999999</v>
      </c>
      <c r="O254" s="53">
        <v>6.5471688454637924</v>
      </c>
      <c r="P254" s="72">
        <v>31785.599999999999</v>
      </c>
      <c r="Q254" s="75">
        <v>56702.9</v>
      </c>
      <c r="R254">
        <f t="shared" si="1"/>
        <v>3503.1051619999998</v>
      </c>
    </row>
    <row r="255" spans="1:18" x14ac:dyDescent="0.3">
      <c r="A255" s="25">
        <v>44228</v>
      </c>
      <c r="B255" s="2">
        <v>57598.400000000001</v>
      </c>
      <c r="C255" s="2">
        <v>12429.1</v>
      </c>
      <c r="D255" s="2">
        <v>453900</v>
      </c>
      <c r="E255" s="2">
        <v>2.98</v>
      </c>
      <c r="F255" s="2">
        <v>3.7</v>
      </c>
      <c r="G255" s="2">
        <v>3.86</v>
      </c>
      <c r="H255" s="2">
        <v>4.32</v>
      </c>
      <c r="I255" s="2">
        <v>3.36</v>
      </c>
      <c r="J255" s="53">
        <v>5.8</v>
      </c>
      <c r="K255" s="2">
        <v>0.78</v>
      </c>
      <c r="L255" s="2">
        <v>5.67</v>
      </c>
      <c r="M255" s="2">
        <v>14794.696</v>
      </c>
      <c r="N255" s="2">
        <v>3659.6</v>
      </c>
      <c r="O255" s="53">
        <v>6.8</v>
      </c>
      <c r="P255" s="72">
        <v>31520.3</v>
      </c>
      <c r="Q255" s="75">
        <v>56260.1</v>
      </c>
      <c r="R255">
        <f t="shared" si="1"/>
        <v>3475.7489780000001</v>
      </c>
    </row>
    <row r="256" spans="1:18" x14ac:dyDescent="0.3">
      <c r="A256" s="25">
        <v>44256</v>
      </c>
      <c r="B256" s="2">
        <v>58178.2</v>
      </c>
      <c r="C256" s="2">
        <v>12538.1</v>
      </c>
      <c r="D256" s="2">
        <v>455963</v>
      </c>
      <c r="E256" s="2">
        <v>2.86</v>
      </c>
      <c r="F256" s="2">
        <v>3.29</v>
      </c>
      <c r="G256" s="2">
        <v>3.86</v>
      </c>
      <c r="H256" s="2">
        <v>4.2</v>
      </c>
      <c r="I256" s="2">
        <v>3.16</v>
      </c>
      <c r="J256" s="53">
        <v>5.7</v>
      </c>
      <c r="K256" s="2">
        <v>0.66</v>
      </c>
      <c r="L256" s="2">
        <v>5.78</v>
      </c>
      <c r="M256" s="2">
        <v>14880.142</v>
      </c>
      <c r="N256" s="2">
        <v>3636.9973879999998</v>
      </c>
      <c r="O256" s="53">
        <v>6.5051624885585619</v>
      </c>
      <c r="P256" s="72">
        <v>32157.9</v>
      </c>
      <c r="Q256" s="75">
        <v>56629.3</v>
      </c>
      <c r="R256">
        <f t="shared" si="1"/>
        <v>3498.5581540000003</v>
      </c>
    </row>
    <row r="257" spans="1:18" x14ac:dyDescent="0.3">
      <c r="A257" s="25">
        <v>44287</v>
      </c>
      <c r="B257" s="2">
        <v>58261.599999999999</v>
      </c>
      <c r="C257" s="2">
        <v>12569.7</v>
      </c>
      <c r="D257" s="2">
        <v>448035</v>
      </c>
      <c r="E257" s="2">
        <v>2.75</v>
      </c>
      <c r="F257" s="2">
        <v>3.18</v>
      </c>
      <c r="G257" s="2">
        <v>4</v>
      </c>
      <c r="H257" s="2">
        <v>4.4000000000000004</v>
      </c>
      <c r="I257" s="2">
        <v>3.22</v>
      </c>
      <c r="J257" s="53">
        <v>5.4</v>
      </c>
      <c r="K257" s="2">
        <v>0.57999999999999996</v>
      </c>
      <c r="L257" s="2">
        <v>5.52</v>
      </c>
      <c r="M257" s="2">
        <v>15434.447</v>
      </c>
      <c r="N257" s="2">
        <v>3653.1012059999998</v>
      </c>
      <c r="O257" s="53">
        <v>6.4301200987121696</v>
      </c>
      <c r="P257" s="72">
        <v>32198.2</v>
      </c>
      <c r="Q257" s="75">
        <v>56104.6</v>
      </c>
      <c r="R257">
        <f t="shared" si="1"/>
        <v>3466.1421880000003</v>
      </c>
    </row>
    <row r="258" spans="1:18" x14ac:dyDescent="0.3">
      <c r="A258" s="25">
        <v>44317</v>
      </c>
      <c r="B258" s="2">
        <v>59206.3</v>
      </c>
      <c r="C258" s="2">
        <v>12859.9</v>
      </c>
      <c r="D258" s="2">
        <v>459622</v>
      </c>
      <c r="E258" s="2">
        <v>2.83</v>
      </c>
      <c r="F258" s="2">
        <v>3.32</v>
      </c>
      <c r="G258" s="2">
        <v>4.2</v>
      </c>
      <c r="H258" s="2">
        <v>4.6399999999999997</v>
      </c>
      <c r="I258" s="2">
        <v>3.32</v>
      </c>
      <c r="J258" s="53">
        <v>5.2</v>
      </c>
      <c r="K258" s="2">
        <v>0.74</v>
      </c>
      <c r="L258" s="2">
        <v>6.01</v>
      </c>
      <c r="M258" s="2">
        <v>15832.7775710847</v>
      </c>
      <c r="N258" s="2">
        <v>3656.6781700000001</v>
      </c>
      <c r="O258" s="53">
        <v>6.2997935174520316</v>
      </c>
      <c r="P258" s="72">
        <v>33030.300000000003</v>
      </c>
      <c r="Q258" s="75">
        <v>56517.7</v>
      </c>
      <c r="R258">
        <f t="shared" si="1"/>
        <v>3491.6635059999999</v>
      </c>
    </row>
    <row r="259" spans="1:18" x14ac:dyDescent="0.3">
      <c r="A259" s="25">
        <v>44348</v>
      </c>
      <c r="B259" s="2">
        <v>59194.1</v>
      </c>
      <c r="C259" s="2">
        <v>12752.3</v>
      </c>
      <c r="D259" s="2">
        <v>465733</v>
      </c>
      <c r="E259" s="2">
        <v>2.75</v>
      </c>
      <c r="F259" s="2">
        <v>3.46</v>
      </c>
      <c r="G259" s="2">
        <v>4.55</v>
      </c>
      <c r="H259" s="2">
        <v>4.79</v>
      </c>
      <c r="I259" s="2">
        <v>3.3</v>
      </c>
      <c r="J259" s="53">
        <v>4.9000000000000004</v>
      </c>
      <c r="K259" s="2">
        <v>0.69</v>
      </c>
      <c r="L259" s="2">
        <v>6.51</v>
      </c>
      <c r="M259" s="2">
        <v>15980.094999999999</v>
      </c>
      <c r="N259" s="2">
        <v>3714.9810889999999</v>
      </c>
      <c r="O259" s="53">
        <v>6.2940929063132032</v>
      </c>
      <c r="P259" s="72">
        <v>33276.699999999997</v>
      </c>
      <c r="Q259" s="75">
        <v>58149.5</v>
      </c>
      <c r="R259">
        <f t="shared" si="1"/>
        <v>3592.4761100000001</v>
      </c>
    </row>
    <row r="260" spans="1:18" x14ac:dyDescent="0.3">
      <c r="A260" s="25">
        <v>44378</v>
      </c>
      <c r="B260" s="2">
        <v>59583.9</v>
      </c>
      <c r="C260" s="2">
        <v>12786.5</v>
      </c>
      <c r="D260" s="2">
        <v>461306</v>
      </c>
      <c r="E260" s="2">
        <v>2.93</v>
      </c>
      <c r="F260" s="2">
        <v>3.47</v>
      </c>
      <c r="G260" s="2">
        <v>5.04</v>
      </c>
      <c r="H260" s="2">
        <v>5.37</v>
      </c>
      <c r="I260" s="2">
        <v>3.41</v>
      </c>
      <c r="J260" s="53">
        <v>4.8</v>
      </c>
      <c r="K260" s="2">
        <v>0.31</v>
      </c>
      <c r="L260" s="2">
        <v>6.47</v>
      </c>
      <c r="M260" s="2">
        <v>16186.672</v>
      </c>
      <c r="N260" s="2">
        <v>3689.3869669999999</v>
      </c>
      <c r="O260" s="53">
        <v>6.1318368820343165</v>
      </c>
      <c r="P260" s="72">
        <v>33753.699999999997</v>
      </c>
      <c r="Q260" s="75">
        <v>58542.2</v>
      </c>
      <c r="R260">
        <f t="shared" si="1"/>
        <v>3616.7371159999998</v>
      </c>
    </row>
    <row r="261" spans="1:18" x14ac:dyDescent="0.3">
      <c r="A261" s="25">
        <v>44409</v>
      </c>
      <c r="B261" s="2"/>
      <c r="C261" s="2"/>
      <c r="D261" s="2">
        <v>466129</v>
      </c>
      <c r="E261" s="2"/>
      <c r="F261" s="2"/>
      <c r="G261" s="2"/>
      <c r="H261" s="2"/>
      <c r="I261" s="2"/>
      <c r="J261" s="53"/>
      <c r="K261" s="2"/>
      <c r="L261" s="2"/>
      <c r="M261" s="2">
        <v>16339.5680318591</v>
      </c>
      <c r="N261" s="2"/>
      <c r="O261" s="53"/>
      <c r="Q261" s="75">
        <v>58691.8</v>
      </c>
      <c r="R261">
        <f t="shared" si="1"/>
        <v>3625.9794040000002</v>
      </c>
    </row>
    <row r="262" spans="1:18" x14ac:dyDescent="0.3">
      <c r="Q262" s="75"/>
    </row>
    <row r="263" spans="1:18" x14ac:dyDescent="0.3">
      <c r="Q263" s="75"/>
    </row>
    <row r="264" spans="1:18" x14ac:dyDescent="0.3">
      <c r="Q264" s="75"/>
    </row>
    <row r="265" spans="1:18" x14ac:dyDescent="0.3">
      <c r="Q265" s="7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L 3 i S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L 3 i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4 k l S B 7 E k s / g E A A N 4 E A A A T A B w A R m 9 y b X V s Y X M v U 2 V j d G l v b j E u b S C i G A A o o B Q A A A A A A A A A A A A A A A A A A A A A A A A A A A C N k 8 1 q 2 0 A U h f c G v 8 O g b m w Q p n b S L h q 0 S C X b M d i O I r k / E H c x k W / S A W n G z I y M j c m i 3 b S Q F 8 i u r 1 B a Q t 2 0 S V 9 h 9 E Y d x w 2 h u Q p E G 8 1 8 R 3 P O n c u V g k Q z w U m 8 e T d 3 q p V q R b 2 n E i Z k Q j W N O s Q j K e h q h d j H n B c f i o / m u v h k r s z K X F r N V 7 N G I J I 8 A 6 5 r H Z Z C w x d c 2 4 2 q O f 6 L c T Q O r M s 4 p F O Q X a Y 3 i / H G u Z G o m V N 3 D w N I W c Y 0 S M 9 x H Z f 4 I s 0 z r r y t b Z e 0 e S I m j J 9 4 z d a z p k s O c q E h 1 o s U v L t l Y y g 4 v K u 7 m x K f O O a L u T b f i r P i s 7 m w Z V 4 V Z + a C m B / m q / l u h V 9 r 0 V y a l W O L H 9 E j e z 6 U I r N m e 0 A n I F X t / i V d c v j v i 9 0 0 j R O a U q k 8 L f P / M s 9 t w O + b v N v M n 8 S a r M y f u 5 y R p F w d C 5 l t b j h a T E H V H l + v u 1 w 6 t p l g W 6 T t U a J h r k 9 d s n S G 3 S B E 8 E 1 c R v 3 9 T o z g i M 4 R C y K M / B C f 3 e 1 G + w h 2 o / Z r D N t v c T 2 a z m 1 v j 5 l G C n C Q J 4 u R 0 D R 9 Q A v F N H 9 Q k y z B j W J 8 A v M e V 5 r p v K S P N / L L X A L N y 7 W Q L t Z j X i 4 G k I l E 0 m S B 5 F f D 9 i D s I 9 w b d j C M g K Y 9 n i B + N D t o W t j j + v l 2 Y z 0 5 t 7 R V S r f K q C + Z Y g o r g y a K G 7 Q w e o q n a Q + b D c M + x R M a 9 q c I x r 0 A O w 4 Q m t 0 f z 9 N 6 t c L 4 Y / 6 8 n b 9 Q S w E C L Q A U A A I A C A A v e J J U e J d t X K Q A A A D 2 A A A A E g A A A A A A A A A A A A A A A A A A A A A A Q 2 9 u Z m l n L 1 B h Y 2 t h Z 2 U u e G 1 s U E s B A i 0 A F A A C A A g A L 3 i S V A / K 6 a u k A A A A 6 Q A A A B M A A A A A A A A A A A A A A A A A 8 A A A A F t D b 2 5 0 Z W 5 0 X 1 R 5 c G V z X S 5 4 b W x Q S w E C L Q A U A A I A C A A v e J J U g e x J L P 4 B A A D e B A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H Q A A A A A A A O 4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J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4 V D E y O j A x O j M w L j A 3 M j U x M T F a I i A v P j x F b n R y e S B U e X B l P S J G a W x s Q 2 9 s d W 1 u V H l w Z X M i I F Z h b H V l P S J z Q m d Z R 0 J n W U d C Z 1 l H Q m d Z R 0 J n W U d C Z 1 l H Q m d Z R 0 F 3 T U R B d 1 l H Q m d N R 0 J n W U d C Z z 0 9 I i A v P j x F b n R y e S B U e X B l P S J G a W x s Q 2 9 s d W 1 u T m F t Z X M i I F Z h b H V l P S J z W y Z x d W 9 0 O 0 R h d G U m c X V v d D s s J n F 1 b 3 Q 7 T k d E U C Z x d W 9 0 O y w m c X V v d D t X U 0 d E U C Z x d W 9 0 O y w m c X V v d D t D T 0 Z T J n F 1 b 3 Q 7 L C Z x d W 9 0 O 1 R h e C Z x d W 9 0 O y w m c X V v d D t E U i Z x d W 9 0 O y w m c X V v d D t E Q 1 B T J n F 1 b 3 Q 7 L C Z x d W 9 0 O 0 F H U k 8 m c X V v d D s s J n F 1 b 3 Q 7 R 1 J F V i Z x d W 9 0 O y w m c X V v d D t H R V h Q J n F 1 b 3 Q 7 L C Z x d W 9 0 O 3 R h e F B y b 2 Z p d C Z x d W 9 0 O y w m c X V v d D t l b m V y Z 3 l U b 3 R h b C Z x d W 9 0 O y w m c X V v d D t l b m V y Z 3 l Q b 3 B 1 b C Z x d W 9 0 O y w m c X V v d D t l b m V y Z 3 l Q c m l j Z S Z x d W 9 0 O y w m c X V v d D t p b m R l e E l u c 3 R p d H V 0 Z S Z x d W 9 0 O y w m c X V v d D t p b m R l e E J 1 c m V h d S Z x d W 9 0 O y w m c X V v d D t p b m R l e F B h e W 1 l b n Q m c X V v d D s s J n F 1 b 3 Q 7 a W 5 k Z X h E Z W 1 v Y 3 J h Y 3 k m c X V v d D s s J n F 1 b 3 Q 7 V U 5 F T V B M J n F 1 b 3 Q 7 L C Z x d W 9 0 O 0 l O R k w m c X V v d D s s J n F 1 b 3 Q 7 U m V h b E l u Y y Z x d W 9 0 O y w m c X V v d D t i d l E x J n F 1 b 3 Q 7 L C Z x d W 9 0 O 2 J 2 U T I m c X V v d D s s J n F 1 b 3 Q 7 Y n Z R M y Z x d W 9 0 O y w m c X V v d D t i d k N y a X N p c y Z x d W 9 0 O y w m c X V v d D t N M S Z x d W 9 0 O y w m c X V v d D t N M i Z x d W 9 0 O y w m c X V v d D t N M C Z x d W 9 0 O y w m c X V v d D t D S C Z x d W 9 0 O y w m c X V v d D t O U E x h J n F 1 b 3 Q 7 L C Z x d W 9 0 O 0 5 Q T H A m c X V v d D s s J n F 1 b 3 Q 7 U 0 l E J n F 1 b 3 Q 7 L C Z x d W 9 0 O 0 N N J n F 1 b 3 Q 7 L C Z x d W 9 0 O 3 Z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J G L 9 C Y 0 L f Q v N C 1 0 L 3 Q t d C 9 0 L 3 R i 9 C 5 I N G C 0 L j Q v y 5 7 R G F 0 Z S w w f S Z x d W 9 0 O y w m c X V v d D t T Z W N 0 a W 9 u M S 9 k Y X R h U k Y v 0 J j Q t 9 C 8 0 L X Q v d C 1 0 L 3 Q v d G L 0 L k g 0 Y L Q u N C / L n t O R 0 R Q L D F 9 J n F 1 b 3 Q 7 L C Z x d W 9 0 O 1 N l Y 3 R p b 2 4 x L 2 R h d G F S R i / Q m N C 3 0 L z Q t d C 9 0 L X Q v d C 9 0 Y v Q u S D R g t C 4 0 L 8 u e 1 d T R 0 R Q L D J 9 J n F 1 b 3 Q 7 L C Z x d W 9 0 O 1 N l Y 3 R p b 2 4 x L 2 R h d G F S R i / Q m N C 3 0 L z Q t d C 9 0 L X Q v d C 9 0 Y v Q u S D R g t C 4 0 L 8 u e 0 N P R l M s M 3 0 m c X V v d D s s J n F 1 b 3 Q 7 U 2 V j d G l v b j E v Z G F 0 Y V J G L 9 C Y 0 L f Q v N C 1 0 L 3 Q t d C 9 0 L 3 R i 9 C 5 I N G C 0 L j Q v y 5 7 V G F 4 L D R 9 J n F 1 b 3 Q 7 L C Z x d W 9 0 O 1 N l Y 3 R p b 2 4 x L 2 R h d G F S R i / Q m N C 3 0 L z Q t d C 9 0 L X Q v d C 9 0 Y v Q u S D R g t C 4 0 L 8 u e 0 R S L D V 9 J n F 1 b 3 Q 7 L C Z x d W 9 0 O 1 N l Y 3 R p b 2 4 x L 2 R h d G F S R i / Q m N C 3 0 L z Q t d C 9 0 L X Q v d C 9 0 Y v Q u S D R g t C 4 0 L 8 u e 0 R D U F M s N n 0 m c X V v d D s s J n F 1 b 3 Q 7 U 2 V j d G l v b j E v Z G F 0 Y V J G L 9 C Y 0 L f Q v N C 1 0 L 3 Q t d C 9 0 L 3 R i 9 C 5 I N G C 0 L j Q v y 5 7 Q U d S T y w 3 f S Z x d W 9 0 O y w m c X V v d D t T Z W N 0 a W 9 u M S 9 k Y X R h U k Y v 0 J j Q t 9 C 8 0 L X Q v d C 1 0 L 3 Q v d G L 0 L k g 0 Y L Q u N C / L n t H U k V W L D h 9 J n F 1 b 3 Q 7 L C Z x d W 9 0 O 1 N l Y 3 R p b 2 4 x L 2 R h d G F S R i / Q m N C 3 0 L z Q t d C 9 0 L X Q v d C 9 0 Y v Q u S D R g t C 4 0 L 8 u e 0 d F W F A s O X 0 m c X V v d D s s J n F 1 b 3 Q 7 U 2 V j d G l v b j E v Z G F 0 Y V J G L 9 C Y 0 L f Q v N C 1 0 L 3 Q t d C 9 0 L 3 R i 9 C 5 I N G C 0 L j Q v y 5 7 d G F 4 U H J v Z m l 0 L D E w f S Z x d W 9 0 O y w m c X V v d D t T Z W N 0 a W 9 u M S 9 k Y X R h U k Y v 0 J j Q t 9 C 8 0 L X Q v d C 1 0 L 3 Q v d G L 0 L k g 0 Y L Q u N C / L n t l b m V y Z 3 l U b 3 R h b C w x M X 0 m c X V v d D s s J n F 1 b 3 Q 7 U 2 V j d G l v b j E v Z G F 0 Y V J G L 9 C Y 0 L f Q v N C 1 0 L 3 Q t d C 9 0 L 3 R i 9 C 5 I N G C 0 L j Q v y 5 7 Z W 5 l c m d 5 U G 9 w d W w s M T J 9 J n F 1 b 3 Q 7 L C Z x d W 9 0 O 1 N l Y 3 R p b 2 4 x L 2 R h d G F S R i / Q m N C 3 0 L z Q t d C 9 0 L X Q v d C 9 0 Y v Q u S D R g t C 4 0 L 8 u e 2 V u Z X J n e V B y a W N l L D E z f S Z x d W 9 0 O y w m c X V v d D t T Z W N 0 a W 9 u M S 9 k Y X R h U k Y v 0 J j Q t 9 C 8 0 L X Q v d C 1 0 L 3 Q v d G L 0 L k g 0 Y L Q u N C / L n t p b m R l e E l u c 3 R p d H V 0 Z S w x N H 0 m c X V v d D s s J n F 1 b 3 Q 7 U 2 V j d G l v b j E v Z G F 0 Y V J G L 9 C Y 0 L f Q v N C 1 0 L 3 Q t d C 9 0 L 3 R i 9 C 5 I N G C 0 L j Q v y 5 7 a W 5 k Z X h C d X J l Y X U s M T V 9 J n F 1 b 3 Q 7 L C Z x d W 9 0 O 1 N l Y 3 R p b 2 4 x L 2 R h d G F S R i / Q m N C 3 0 L z Q t d C 9 0 L X Q v d C 9 0 Y v Q u S D R g t C 4 0 L 8 u e 2 l u Z G V 4 U G F 5 b W V u d C w x N n 0 m c X V v d D s s J n F 1 b 3 Q 7 U 2 V j d G l v b j E v Z G F 0 Y V J G L 9 C Y 0 L f Q v N C 1 0 L 3 Q t d C 9 0 L 3 R i 9 C 5 I N G C 0 L j Q v y 5 7 a W 5 k Z X h E Z W 1 v Y 3 J h Y 3 k s M T d 9 J n F 1 b 3 Q 7 L C Z x d W 9 0 O 1 N l Y 3 R p b 2 4 x L 2 R h d G F S R i / Q m N C 3 0 L z Q t d C 9 0 L X Q v d C 9 0 Y v Q u S D R g t C 4 0 L 8 u e 1 V O R U 1 Q T C w x O H 0 m c X V v d D s s J n F 1 b 3 Q 7 U 2 V j d G l v b j E v Z G F 0 Y V J G L 9 C Y 0 L f Q v N C 1 0 L 3 Q t d C 9 0 L 3 R i 9 C 5 I N G C 0 L j Q v y 5 7 S U 5 G T C w x O X 0 m c X V v d D s s J n F 1 b 3 Q 7 U 2 V j d G l v b j E v Z G F 0 Y V J G L 9 C Y 0 L f Q v N C 1 0 L 3 Q t d C 9 0 L 3 R i 9 C 5 I N G C 0 L j Q v y 5 7 U m V h b E l u Y y w y M H 0 m c X V v d D s s J n F 1 b 3 Q 7 U 2 V j d G l v b j E v Z G F 0 Y V J G L 9 C Y 0 L f Q v N C 1 0 L 3 Q t d C 9 0 L 3 R i 9 C 5 I N G C 0 L j Q v y 5 7 Y n Z R M S w y M X 0 m c X V v d D s s J n F 1 b 3 Q 7 U 2 V j d G l v b j E v Z G F 0 Y V J G L 9 C Y 0 L f Q v N C 1 0 L 3 Q t d C 9 0 L 3 R i 9 C 5 I N G C 0 L j Q v y 5 7 Y n Z R M i w y M n 0 m c X V v d D s s J n F 1 b 3 Q 7 U 2 V j d G l v b j E v Z G F 0 Y V J G L 9 C Y 0 L f Q v N C 1 0 L 3 Q t d C 9 0 L 3 R i 9 C 5 I N G C 0 L j Q v y 5 7 Y n Z R M y w y M 3 0 m c X V v d D s s J n F 1 b 3 Q 7 U 2 V j d G l v b j E v Z G F 0 Y V J G L 9 C Y 0 L f Q v N C 1 0 L 3 Q t d C 9 0 L 3 R i 9 C 5 I N G C 0 L j Q v y 5 7 Y n Z D c m l z a X M s M j R 9 J n F 1 b 3 Q 7 L C Z x d W 9 0 O 1 N l Y 3 R p b 2 4 x L 2 R h d G F S R i / Q m N C 3 0 L z Q t d C 9 0 L X Q v d C 9 0 Y v Q u S D R g t C 4 0 L 8 u e 0 0 x L D I 1 f S Z x d W 9 0 O y w m c X V v d D t T Z W N 0 a W 9 u M S 9 k Y X R h U k Y v 0 J j Q t 9 C 8 0 L X Q v d C 1 0 L 3 Q v d G L 0 L k g 0 Y L Q u N C / L n t N M i w y N n 0 m c X V v d D s s J n F 1 b 3 Q 7 U 2 V j d G l v b j E v Z G F 0 Y V J G L 9 C Y 0 L f Q v N C 1 0 L 3 Q t d C 9 0 L 3 R i 9 C 5 I N G C 0 L j Q v y 5 7 T T A s M j d 9 J n F 1 b 3 Q 7 L C Z x d W 9 0 O 1 N l Y 3 R p b 2 4 x L 2 R h d G F S R i / Q m N C 3 0 L z Q t d C 9 0 L X Q v d C 9 0 Y v Q u S D R g t C 4 0 L 8 u e 0 N I L D I 4 f S Z x d W 9 0 O y w m c X V v d D t T Z W N 0 a W 9 u M S 9 k Y X R h U k Y v 0 J j Q t 9 C 8 0 L X Q v d C 1 0 L 3 Q v d G L 0 L k g 0 Y L Q u N C / L n t O U E x h L D I 5 f S Z x d W 9 0 O y w m c X V v d D t T Z W N 0 a W 9 u M S 9 k Y X R h U k Y v 0 J j Q t 9 C 8 0 L X Q v d C 1 0 L 3 Q v d G L 0 L k g 0 Y L Q u N C / L n t O U E x w L D M w f S Z x d W 9 0 O y w m c X V v d D t T Z W N 0 a W 9 u M S 9 k Y X R h U k Y v 0 J j Q t 9 C 8 0 L X Q v d C 1 0 L 3 Q v d G L 0 L k g 0 Y L Q u N C / L n t T S U Q s M z F 9 J n F 1 b 3 Q 7 L C Z x d W 9 0 O 1 N l Y 3 R p b 2 4 x L 2 R h d G F S R i / Q m N C 3 0 L z Q t d C 9 0 L X Q v d C 9 0 Y v Q u S D R g t C 4 0 L 8 u e 0 N N L D M y f S Z x d W 9 0 O y w m c X V v d D t T Z W N 0 a W 9 u M S 9 k Y X R h U k Y v 0 J j Q t 9 C 8 0 L X Q v d C 1 0 L 3 Q v d G L 0 L k g 0 Y L Q u N C / L n t 2 V G F 4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Z G F 0 Y V J G L 9 C Y 0 L f Q v N C 1 0 L 3 Q t d C 9 0 L 3 R i 9 C 5 I N G C 0 L j Q v y 5 7 R G F 0 Z S w w f S Z x d W 9 0 O y w m c X V v d D t T Z W N 0 a W 9 u M S 9 k Y X R h U k Y v 0 J j Q t 9 C 8 0 L X Q v d C 1 0 L 3 Q v d G L 0 L k g 0 Y L Q u N C / L n t O R 0 R Q L D F 9 J n F 1 b 3 Q 7 L C Z x d W 9 0 O 1 N l Y 3 R p b 2 4 x L 2 R h d G F S R i / Q m N C 3 0 L z Q t d C 9 0 L X Q v d C 9 0 Y v Q u S D R g t C 4 0 L 8 u e 1 d T R 0 R Q L D J 9 J n F 1 b 3 Q 7 L C Z x d W 9 0 O 1 N l Y 3 R p b 2 4 x L 2 R h d G F S R i / Q m N C 3 0 L z Q t d C 9 0 L X Q v d C 9 0 Y v Q u S D R g t C 4 0 L 8 u e 0 N P R l M s M 3 0 m c X V v d D s s J n F 1 b 3 Q 7 U 2 V j d G l v b j E v Z G F 0 Y V J G L 9 C Y 0 L f Q v N C 1 0 L 3 Q t d C 9 0 L 3 R i 9 C 5 I N G C 0 L j Q v y 5 7 V G F 4 L D R 9 J n F 1 b 3 Q 7 L C Z x d W 9 0 O 1 N l Y 3 R p b 2 4 x L 2 R h d G F S R i / Q m N C 3 0 L z Q t d C 9 0 L X Q v d C 9 0 Y v Q u S D R g t C 4 0 L 8 u e 0 R S L D V 9 J n F 1 b 3 Q 7 L C Z x d W 9 0 O 1 N l Y 3 R p b 2 4 x L 2 R h d G F S R i / Q m N C 3 0 L z Q t d C 9 0 L X Q v d C 9 0 Y v Q u S D R g t C 4 0 L 8 u e 0 R D U F M s N n 0 m c X V v d D s s J n F 1 b 3 Q 7 U 2 V j d G l v b j E v Z G F 0 Y V J G L 9 C Y 0 L f Q v N C 1 0 L 3 Q t d C 9 0 L 3 R i 9 C 5 I N G C 0 L j Q v y 5 7 Q U d S T y w 3 f S Z x d W 9 0 O y w m c X V v d D t T Z W N 0 a W 9 u M S 9 k Y X R h U k Y v 0 J j Q t 9 C 8 0 L X Q v d C 1 0 L 3 Q v d G L 0 L k g 0 Y L Q u N C / L n t H U k V W L D h 9 J n F 1 b 3 Q 7 L C Z x d W 9 0 O 1 N l Y 3 R p b 2 4 x L 2 R h d G F S R i / Q m N C 3 0 L z Q t d C 9 0 L X Q v d C 9 0 Y v Q u S D R g t C 4 0 L 8 u e 0 d F W F A s O X 0 m c X V v d D s s J n F 1 b 3 Q 7 U 2 V j d G l v b j E v Z G F 0 Y V J G L 9 C Y 0 L f Q v N C 1 0 L 3 Q t d C 9 0 L 3 R i 9 C 5 I N G C 0 L j Q v y 5 7 d G F 4 U H J v Z m l 0 L D E w f S Z x d W 9 0 O y w m c X V v d D t T Z W N 0 a W 9 u M S 9 k Y X R h U k Y v 0 J j Q t 9 C 8 0 L X Q v d C 1 0 L 3 Q v d G L 0 L k g 0 Y L Q u N C / L n t l b m V y Z 3 l U b 3 R h b C w x M X 0 m c X V v d D s s J n F 1 b 3 Q 7 U 2 V j d G l v b j E v Z G F 0 Y V J G L 9 C Y 0 L f Q v N C 1 0 L 3 Q t d C 9 0 L 3 R i 9 C 5 I N G C 0 L j Q v y 5 7 Z W 5 l c m d 5 U G 9 w d W w s M T J 9 J n F 1 b 3 Q 7 L C Z x d W 9 0 O 1 N l Y 3 R p b 2 4 x L 2 R h d G F S R i / Q m N C 3 0 L z Q t d C 9 0 L X Q v d C 9 0 Y v Q u S D R g t C 4 0 L 8 u e 2 V u Z X J n e V B y a W N l L D E z f S Z x d W 9 0 O y w m c X V v d D t T Z W N 0 a W 9 u M S 9 k Y X R h U k Y v 0 J j Q t 9 C 8 0 L X Q v d C 1 0 L 3 Q v d G L 0 L k g 0 Y L Q u N C / L n t p b m R l e E l u c 3 R p d H V 0 Z S w x N H 0 m c X V v d D s s J n F 1 b 3 Q 7 U 2 V j d G l v b j E v Z G F 0 Y V J G L 9 C Y 0 L f Q v N C 1 0 L 3 Q t d C 9 0 L 3 R i 9 C 5 I N G C 0 L j Q v y 5 7 a W 5 k Z X h C d X J l Y X U s M T V 9 J n F 1 b 3 Q 7 L C Z x d W 9 0 O 1 N l Y 3 R p b 2 4 x L 2 R h d G F S R i / Q m N C 3 0 L z Q t d C 9 0 L X Q v d C 9 0 Y v Q u S D R g t C 4 0 L 8 u e 2 l u Z G V 4 U G F 5 b W V u d C w x N n 0 m c X V v d D s s J n F 1 b 3 Q 7 U 2 V j d G l v b j E v Z G F 0 Y V J G L 9 C Y 0 L f Q v N C 1 0 L 3 Q t d C 9 0 L 3 R i 9 C 5 I N G C 0 L j Q v y 5 7 a W 5 k Z X h E Z W 1 v Y 3 J h Y 3 k s M T d 9 J n F 1 b 3 Q 7 L C Z x d W 9 0 O 1 N l Y 3 R p b 2 4 x L 2 R h d G F S R i / Q m N C 3 0 L z Q t d C 9 0 L X Q v d C 9 0 Y v Q u S D R g t C 4 0 L 8 u e 1 V O R U 1 Q T C w x O H 0 m c X V v d D s s J n F 1 b 3 Q 7 U 2 V j d G l v b j E v Z G F 0 Y V J G L 9 C Y 0 L f Q v N C 1 0 L 3 Q t d C 9 0 L 3 R i 9 C 5 I N G C 0 L j Q v y 5 7 S U 5 G T C w x O X 0 m c X V v d D s s J n F 1 b 3 Q 7 U 2 V j d G l v b j E v Z G F 0 Y V J G L 9 C Y 0 L f Q v N C 1 0 L 3 Q t d C 9 0 L 3 R i 9 C 5 I N G C 0 L j Q v y 5 7 U m V h b E l u Y y w y M H 0 m c X V v d D s s J n F 1 b 3 Q 7 U 2 V j d G l v b j E v Z G F 0 Y V J G L 9 C Y 0 L f Q v N C 1 0 L 3 Q t d C 9 0 L 3 R i 9 C 5 I N G C 0 L j Q v y 5 7 Y n Z R M S w y M X 0 m c X V v d D s s J n F 1 b 3 Q 7 U 2 V j d G l v b j E v Z G F 0 Y V J G L 9 C Y 0 L f Q v N C 1 0 L 3 Q t d C 9 0 L 3 R i 9 C 5 I N G C 0 L j Q v y 5 7 Y n Z R M i w y M n 0 m c X V v d D s s J n F 1 b 3 Q 7 U 2 V j d G l v b j E v Z G F 0 Y V J G L 9 C Y 0 L f Q v N C 1 0 L 3 Q t d C 9 0 L 3 R i 9 C 5 I N G C 0 L j Q v y 5 7 Y n Z R M y w y M 3 0 m c X V v d D s s J n F 1 b 3 Q 7 U 2 V j d G l v b j E v Z G F 0 Y V J G L 9 C Y 0 L f Q v N C 1 0 L 3 Q t d C 9 0 L 3 R i 9 C 5 I N G C 0 L j Q v y 5 7 Y n Z D c m l z a X M s M j R 9 J n F 1 b 3 Q 7 L C Z x d W 9 0 O 1 N l Y 3 R p b 2 4 x L 2 R h d G F S R i / Q m N C 3 0 L z Q t d C 9 0 L X Q v d C 9 0 Y v Q u S D R g t C 4 0 L 8 u e 0 0 x L D I 1 f S Z x d W 9 0 O y w m c X V v d D t T Z W N 0 a W 9 u M S 9 k Y X R h U k Y v 0 J j Q t 9 C 8 0 L X Q v d C 1 0 L 3 Q v d G L 0 L k g 0 Y L Q u N C / L n t N M i w y N n 0 m c X V v d D s s J n F 1 b 3 Q 7 U 2 V j d G l v b j E v Z G F 0 Y V J G L 9 C Y 0 L f Q v N C 1 0 L 3 Q t d C 9 0 L 3 R i 9 C 5 I N G C 0 L j Q v y 5 7 T T A s M j d 9 J n F 1 b 3 Q 7 L C Z x d W 9 0 O 1 N l Y 3 R p b 2 4 x L 2 R h d G F S R i / Q m N C 3 0 L z Q t d C 9 0 L X Q v d C 9 0 Y v Q u S D R g t C 4 0 L 8 u e 0 N I L D I 4 f S Z x d W 9 0 O y w m c X V v d D t T Z W N 0 a W 9 u M S 9 k Y X R h U k Y v 0 J j Q t 9 C 8 0 L X Q v d C 1 0 L 3 Q v d G L 0 L k g 0 Y L Q u N C / L n t O U E x h L D I 5 f S Z x d W 9 0 O y w m c X V v d D t T Z W N 0 a W 9 u M S 9 k Y X R h U k Y v 0 J j Q t 9 C 8 0 L X Q v d C 1 0 L 3 Q v d G L 0 L k g 0 Y L Q u N C / L n t O U E x w L D M w f S Z x d W 9 0 O y w m c X V v d D t T Z W N 0 a W 9 u M S 9 k Y X R h U k Y v 0 J j Q t 9 C 8 0 L X Q v d C 1 0 L 3 Q v d G L 0 L k g 0 Y L Q u N C / L n t T S U Q s M z F 9 J n F 1 b 3 Q 7 L C Z x d W 9 0 O 1 N l Y 3 R p b 2 4 x L 2 R h d G F S R i / Q m N C 3 0 L z Q t d C 9 0 L X Q v d C 9 0 Y v Q u S D R g t C 4 0 L 8 u e 0 N N L D M y f S Z x d W 9 0 O y w m c X V v d D t T Z W N 0 a W 9 u M S 9 k Y X R h U k Y v 0 J j Q t 9 C 8 0 L X Q v d C 1 0 L 3 Q v d G L 0 L k g 0 Y L Q u N C / L n t 2 V G F 4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J G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S R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U k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X q d 8 u f b F p H u V N c Q 7 N b Y Z 8 A A A A A A g A A A A A A E G Y A A A A B A A A g A A A A 6 7 T o n m e r s S I 3 5 J B 1 t C V T d + S M 0 1 E 6 L 6 u / y y I 0 n C x 6 Q T k A A A A A D o A A A A A C A A A g A A A A l 5 m V P 6 V m H m g 0 m H R t h N u r W o E R 9 z u o B 3 D F a 7 O 1 S w D 2 K I p Q A A A A h 0 P X X X z T 0 7 h w c H q 0 Z B w V Y o F o v T k D 7 / 1 2 1 + i P h T G F a B 4 h d a 4 b p m m c u a y s q V G W Z 7 1 S h n O k w D z 7 N W O W b u 9 C s q 2 P U T b t V E l z x K L c a g 8 K j 8 5 r h z J A A A A A 3 y U 3 J y r o k o 0 z G g z 4 o R e 2 J G P t t h d E b / I O X K l P h o s 7 q + H 8 E O 0 + C 3 E w a R + N Y H A K 0 Q R p a v q d 3 Y D p 2 r 3 x F F s v J z q P y g = = < / D a t a M a s h u p > 
</file>

<file path=customXml/itemProps1.xml><?xml version="1.0" encoding="utf-8"?>
<ds:datastoreItem xmlns:ds="http://schemas.openxmlformats.org/officeDocument/2006/customXml" ds:itemID="{56EAC559-E24E-4914-A2DE-DA10C7E1BD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description</vt:lpstr>
      <vt:lpstr>dataQ</vt:lpstr>
      <vt:lpstr>dataRF</vt:lpstr>
      <vt:lpstr>Графики</vt:lpstr>
      <vt:lpstr>dataM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Andreev</dc:creator>
  <cp:lastModifiedBy>Danil Andreev</cp:lastModifiedBy>
  <dcterms:created xsi:type="dcterms:W3CDTF">2021-08-17T21:01:02Z</dcterms:created>
  <dcterms:modified xsi:type="dcterms:W3CDTF">2022-05-26T15:47:03Z</dcterms:modified>
</cp:coreProperties>
</file>