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04.DD\101- Закупки\Аналитика\"/>
    </mc:Choice>
  </mc:AlternateContent>
  <xr:revisionPtr revIDLastSave="0" documentId="13_ncr:1_{84FC613D-4312-40B6-B828-C7FAD49712D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Поиск" sheetId="2" r:id="rId1"/>
    <sheet name="Чекаво" sheetId="1" r:id="rId2"/>
    <sheet name="Разряд и демонтаж" sheetId="4" r:id="rId3"/>
    <sheet name="Разрешения" sheetId="5" r:id="rId4"/>
    <sheet name="Да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D6" i="4"/>
  <c r="E6" i="4"/>
  <c r="D4" i="4"/>
  <c r="D2" i="4"/>
  <c r="D3" i="4"/>
  <c r="D5" i="4"/>
  <c r="E2" i="4"/>
  <c r="E3" i="4"/>
  <c r="E5" i="4"/>
  <c r="B2" i="4"/>
  <c r="B3" i="4"/>
  <c r="B4" i="4"/>
  <c r="B5" i="4"/>
  <c r="B6" i="4"/>
  <c r="B7" i="4"/>
  <c r="A2" i="4"/>
  <c r="A3" i="4"/>
  <c r="A4" i="4"/>
  <c r="A5" i="4"/>
  <c r="A6" i="4"/>
  <c r="A7" i="4"/>
</calcChain>
</file>

<file path=xl/sharedStrings.xml><?xml version="1.0" encoding="utf-8"?>
<sst xmlns="http://schemas.openxmlformats.org/spreadsheetml/2006/main" count="80" uniqueCount="70">
  <si>
    <t>Рокус</t>
  </si>
  <si>
    <t>Рокус АМ</t>
  </si>
  <si>
    <t>рокус гамма</t>
  </si>
  <si>
    <t>Наименование</t>
  </si>
  <si>
    <t>Выполнение работ по выводу из эксплуатации, разрядке, демонтажу гамма-терапевтического аппарата «Рокус АМ» с последующей утилизацией радиационного источника</t>
  </si>
  <si>
    <t>Заказчик</t>
  </si>
  <si>
    <t>КОМИТЕТ ПО РЕГУЛИРОВАНИЮ КОНТРАКТНОЙ СИСТЕМЫ В СФЕРЕ ЗАКУПОК ВОЛГОГРАДСКОЙ ОБЛАСТИ</t>
  </si>
  <si>
    <t>нач. стоимость</t>
  </si>
  <si>
    <t>Цена контракта</t>
  </si>
  <si>
    <t>Исполнитель</t>
  </si>
  <si>
    <t>ЗАКРЫТОЕ АКЦИОНЕРНОЕ ОБЩЕСТВО ПО МОНТАЖУ И НАЛАДКЕ РАДИАЦИОННОЙ ТЕХНИКИ "КВАНТ"</t>
  </si>
  <si>
    <t>Вид конкурса</t>
  </si>
  <si>
    <t>аукцион</t>
  </si>
  <si>
    <t>Срок подачи заявок</t>
  </si>
  <si>
    <t>Аукцион в электронной форме на поставку запасных частей для комплекса аппаратуры автоматизированного управления «РОКУС-АМ» (ДС2018-240).</t>
  </si>
  <si>
    <t>ГОСУДАРСТВЕННОЕ БЮДЖЕТНОЕ УЧРЕЖДЕНИЕ ГОРОДА МОСКВЫ "ГОРМЕДТЕХНИКА ДЕПАРТАМЕНТА ЗДРАВООХРАНЕНИЯ ГОРОДА МОСКВЫ"</t>
  </si>
  <si>
    <t>Закрытое акционерное общество по монтажу и наладке радиационной техники "Квант"</t>
  </si>
  <si>
    <t>Аукцион в электронной форме на поставку запасных частей для комплекса аппаратуры автоматизированного управления «РОКУС-АМ» (ДС2018-60).</t>
  </si>
  <si>
    <t>не состоялся, нет заявок</t>
  </si>
  <si>
    <t>Оказание услуг по перезарядке гамма-терапевтического аппарата "Рокус-АМ"</t>
  </si>
  <si>
    <t>КОМИТЕТ ПО ГОСУДАРСТВЕННЫМ ЗАКУПКАМ РЕСПУБЛИКИ ДАГЕСТАН</t>
  </si>
  <si>
    <t>Оказание услуг по разрядке, вывозу и утилизации гамма-терапевтического аппарата Рокус-АМ, закрытого источника ионизирующего излучения и радиационной головки</t>
  </si>
  <si>
    <t>ГОСУДАРСТВЕННОЕ КАЗЕННОЕ УЧРЕЖДЕНИЕ РЯЗАНСКОЙ ОБЛАСТИ "ЦЕНТР ЗАКУПОК РЯЗАНСКОЙ ОБЛАСТИ"</t>
  </si>
  <si>
    <t>ОБЩЕСТВО С ОГРАНИЧЕННОЙ ОТВЕТСТВЕННОСТЬЮ "СИБМЕР"</t>
  </si>
  <si>
    <t>Выполнение работ по перезарядке радиационного источника Со60 на гамма-терапевтическом аппарате Рокус АМ</t>
  </si>
  <si>
    <t>ГОСУДАРСТВЕННОЕ АВТОНОМНОЕ УЧРЕЖДЕНИЕ ЗДРАВООХРАНЕНИЯ АМУРСКОЙ ОБЛАСТИ "АМУРСКИЙ ОБЛАСТНОЙ ОНКОЛОГИЧЕСКИЙ ДИСПАНСЕР"</t>
  </si>
  <si>
    <t>Информация отсутствует</t>
  </si>
  <si>
    <t>Выполнение работ по демонтажу, транспортировке и размещению на временное хранение в специально оборудованное помещение комплекса гамма-терапевтического «Рокус-АМ» для нужд МРНЦ им. А.Ф. Цыба - филиал ФГБУ «НМИЦ радиологии» Минздрава России</t>
  </si>
  <si>
    <t>ФЕДЕРАЛЬНОЕ ГОСУДАРСТВЕННОЕ БЮДЖЕТНОЕ УЧРЕЖДЕНИЕ "НАЦИОНАЛЬНЫЙ МЕДИЦИНСКИЙ ИССЛЕДОВАТЕЛЬСКИЙ ЦЕНТР РАДИОЛОГИИ" МИНИСТЕРСТВА ЗДРАВООХРАНЕНИЯ РОССИЙСКОЙ ФЕДЕРАЦИИ</t>
  </si>
  <si>
    <t xml:space="preserve">	4 950 000</t>
  </si>
  <si>
    <t>рокус гамма демонт</t>
  </si>
  <si>
    <t>рокус гамма перезаряд</t>
  </si>
  <si>
    <t>Запрос</t>
  </si>
  <si>
    <t>Кол-ва позиций</t>
  </si>
  <si>
    <t>В списке конкурсов, кроме работ по демонтажу, для информации представлены два конкусра (самых дорогих в поиске) по поставке запасных частей.</t>
  </si>
  <si>
    <t>НАЗВАНИЕ</t>
  </si>
  <si>
    <t>Лицензии</t>
  </si>
  <si>
    <t>Длительность выполнения работ (календарных дней)</t>
  </si>
  <si>
    <t>Коротко</t>
  </si>
  <si>
    <t>Подробно</t>
  </si>
  <si>
    <t>Наличие действующих сертификатов-разрешений для осуществления перевозки груза радиоактивных материалов в соответствии с п.п. 4.1.1 НП-053‑16 «Правила безопасности при транспортировании радиоактивных материалов»:
 - сертификат-разрешение на конструкцию упаковок типа А;
или
 - сертификат-разрешение на конструкцию упаковок типа B(U) и типа В(М);
или
 - сертификат-разрешение на конструкцию упаковок типа С;
 - сертификат-разрешение на перевозку упаковок типов С, B(U), В(М), А.
Сертификат-разрешение на конструкцию упаковки и сертификат-разрешение на перевозку могут быть объединены в один сертификат-разрешение в соответствии п.п. 4.2.1 НП 053 16 «Правила безопасности при транспортировании радиоактивных материалов».</t>
  </si>
  <si>
    <t>СЭЗ</t>
  </si>
  <si>
    <t>наличие действующего санитарно-эпидемиологического заключения на транспортные средства, используемые для осуществления деятельности в области обращения с радиоактивными веществами и радиоактивными отходами выданного в соответствии с п. 4.7.1 СанПиН 2.6.1.1281-03 «Санитарные правила по радиационной безопасности персонала и населения при транспортировании радиоактивных материалов (веществ)».</t>
  </si>
  <si>
    <t>По разрешительным документам возможно привлечение субподрядной организации</t>
  </si>
  <si>
    <t>Условия</t>
  </si>
  <si>
    <t>Путь к конкусрной документации</t>
  </si>
  <si>
    <t>Z:\04.DD\101- Закупки\Аналитика\Рокус\Рязань</t>
  </si>
  <si>
    <t>Z:\04.DD\101- Закупки\Аналитика\Рокус\Волгоград</t>
  </si>
  <si>
    <t>Лицензия Федеральной службы по экологическому, технологическому и атомному надзору на эксплуатацию радиационных источников в части выполнения работ и предоставления услуг в области использования атомной энергии. Объекты, на которых или в отношении которых осуществляется деятельность: радиационные источники (не относящиеся к ядерным установкам аппараты и установки, в которых содержатся радиоактивные вещества), с условиями действия лицензии, которые содержат:
в перечне радиационно опасных объектов – гамма-терапевтические аппараты всех типов и модификаций или гамма-терапевтический аппарат типа «Рокус»; 
в перечне разрешенных работ – монтаж (демонтаж), зарядка (разрядка).</t>
  </si>
  <si>
    <t>Подрядчик</t>
  </si>
  <si>
    <t>Разрешение на перевозку</t>
  </si>
  <si>
    <t>Аккредитация лаборатории</t>
  </si>
  <si>
    <t>Лицензия обслуживание</t>
  </si>
  <si>
    <t>лицензия установленного образца на производство и техническое обслуживание (за исключением случая, если техническое обслуживание осуществляется для обеспечения собственных нужд юридического лица или индивидуального предпринимателя) медицинской техники, выданная в соответствии с постановлением Правительства Российской Федерации от 03.06.2013 года № 469 «Об утверждении положения о лицензировании деятельности по производству и техническому обслуживанию (за исключением случая, если техническое обслуживание осуществляется для обеспечения собственных нужд юридического лица или индивидуального предпринимателя) медицинской техники с видом работ/услуг:  монтаж и наладка медицинской техники; периодическое и текущее техническое обслуживание медицинской техники; контроль технического состояния медицинской техники; ремонт медицинской техники;</t>
  </si>
  <si>
    <t>Лицензия Федеральной службы по экологическому, технологическому и атомному надзору на вывод из эксплуатации радиационных источников. Объекты, на которых или в отношении которых осуществляется деятельность: радиационные источники – не относящиеся к ядерным установкам установки, аппараты, оборудование, изделия и комплексы, в которых содержатся радиоактивные вещества, с условиями действия лицензии, которые содержат:
в перечне объектов применения вида деятельности – гамма-терапевтические аппараты всех типов и модификаций или гамма-терапевтический аппарат типа «Рокус».</t>
  </si>
  <si>
    <t>Лицензия РостехНадзор на эксплуатацию "Рокус"</t>
  </si>
  <si>
    <t>Лицензия РостехНадзор на вывод из эксплуатации "Рокус"</t>
  </si>
  <si>
    <t>Z:\04.DD\101- Закупки\Аналитика\Рокус\Цыба</t>
  </si>
  <si>
    <t>Лицензия РостехНадзор на обращение с отходами</t>
  </si>
  <si>
    <t>Наличие лицензии Федеральной службы по экологическому, технологическому и атомному надзору на эксплуатацию радиационных источников на обращение с радиоактивными веществами  
Объекты, на которых или в отношении которых осуществляется деятельность: Радиоактивные вещества - не относящиеся к ядерным материалам вещества, испускающие ионизирующее излучение. На право: транспортирования упаковок собственным специально оборудованным транспортом, проведения радиационного контроля при транспортировании.</t>
  </si>
  <si>
    <t>Лицензия РостехНадзор на право проведения экспертизы безопасности</t>
  </si>
  <si>
    <t>Наличие лицензии Федеральной службы по экологическому, технологическому и атомному надзору на право проведения экспертизы безопасности (экспертизы обоснования безопасности) объектов использования атомной энергии.</t>
  </si>
  <si>
    <t>Наличие действующего аттестата аккредитации испытательной лаборатории (центра) в системе аккредитации лабораторий радиационного контроля, выданного национальным органом по аккредитации в установленном Федеральным законом от 28.12.2013 г. № 412-ФЗ «Об аккредитации в национальной системе аккредитации» порядке, с областью аккредитации на проведение работ по испытаниям в соответствии с Таблицей 1 настоящего Описания объекта закупки. Возможно привлечение субподрядной организации.</t>
  </si>
  <si>
    <t>Свидетельство о регистрации электролаборатории</t>
  </si>
  <si>
    <t xml:space="preserve">Свидетельство  о регистрации электролаборатории, выданное Ростехнадзором в соответствии с  ГОСТ Р МЭК 62353-2013.  ИЗДЕЛИЯ МЕДИЦИНСКИЕ ЭЛЕКТРИЧЕСКИЕ (к началу выполнения работ). Периодические испытания и испытания после ремонта изделий медицинских электрических. 
ГОСТ 23154-78 Аппараты гамма-терапевтические дистанционные. п.8.8. - требования к электрической прочности изоляции, сопротивлению изоляции электрических цепей. 
ПОТЭУ (Правила по охране труда при эксплуатации электроустановок (с изм.2016г), ГОСТа  57501-2017 пункт 5.3.,   ГОСТа  56606-2016 </t>
  </si>
  <si>
    <t>Квалификация специалистов</t>
  </si>
  <si>
    <t>Подтверждение квалификации специалистов, оказывающих услуги, удостоверяющими документами (дипломы, сертификаты, и т.п. по разрядке, демонтажу дистанционных гамма-аппаратов типа «РОКУС») (В соответствии с пунктом 4.1.4. Методических  рекомендаций «Техническое обслуживание медицинской техники», утвержденных Минздравом России от 24.09.2003. и Минпромнауки России от 10.10.2003., введённым в действие Письмом Минздрава РФ от 27.10.2003. N 293-22/233). Специалисты должны иметь не ниже IV группы допуска по электробезопасности.</t>
  </si>
  <si>
    <t>СМК</t>
  </si>
  <si>
    <t>Сертификат соответствия системы менеджмента качества применительно к:
- Обращение с радиоактивными материалами и радиационными источниками (комплексами, установками, аппаратами, оборудованием и изделиями), в которых содержатся радиоактивные материалы, в части монтажа, демонтажа, транспортирования, хранения, передачи на захоронение (утилизацию). Локализация и ликвидация последствий радиационных аварий и происшествий.
- Обращение с оборудованием, предназначенным для работ с радиоактивными материалами, в том числе - средствами радиационной и физической защиты, в части монтажа, демонтажа, транспортирования, хранения, передачи на утилизацию.
- Экспертиза безопасности (экспертиза обоснования безопасности) объектов использования атомной энергии и (или) видов деятельности в области использования атомной энергии.
- Радиационный контроль при обращении с радиоактивными материалами, радиационными источниками и сопутствующим оборудованием.  
в соответствии с ГОСТ ISO 9001  или  ГОСТ IS013485  на основании п.5.5. ГОСТ Р 57501-2017.</t>
  </si>
  <si>
    <t>Ценаконтракта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</si>
</sst>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&quot;р.&quot;_-;\-* #,##0.00&quot;р.&quot;_-;_-* &quot;-&quot;??&quot;р.&quot;_-;_-@_-"/>
    <numFmt numFmtId="168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/>
    </xf>
    <xf numFmtId="44" fontId="3" fillId="0" borderId="0" xfId="0" applyNumberFormat="1" applyFont="1" applyAlignment="1">
      <alignment wrapText="1"/>
    </xf>
    <xf numFmtId="44" fontId="0" fillId="0" borderId="0" xfId="0" applyNumberFormat="1" applyAlignment="1">
      <alignment wrapText="1"/>
    </xf>
    <xf numFmtId="168" fontId="3" fillId="0" borderId="0" xfId="1" applyNumberFormat="1" applyFont="1" applyAlignment="1">
      <alignment horizontal="center" vertical="center" wrapTex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* #,##0.00&quot;р.&quot;_-;\-* #,##0.00&quot;р.&quot;_-;_-* &quot;-&quot;??&quot;р.&quot;_-;_-@_-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34" formatCode="_-* #,##0.00&quot;р.&quot;_-;\-* #,##0.00&quot;р.&quot;_-;_-* &quot;-&quot;??&quot;р.&quot;_-;_-@_-"/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4" formatCode="_-* #,##0.00&quot;р.&quot;_-;\-* #,##0.00&quot;р.&quot;_-;_-* &quot;-&quot;??&quot;р.&quot;_-;_-@_-"/>
      <alignment horizontal="center" vertical="center" textRotation="0" wrapText="0" indent="0" justifyLastLine="0" shrinkToFit="0" readingOrder="0"/>
    </dxf>
    <dxf>
      <numFmt numFmtId="34" formatCode="_-* #,##0.00&quot;р.&quot;_-;\-* #,##0.00&quot;р.&quot;_-;_-* &quot;-&quot;??&quot;р.&quot;_-;_-@_-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553038</xdr:colOff>
      <xdr:row>8</xdr:row>
      <xdr:rowOff>76423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F17E56-23F8-E396-398F-C01BC1E24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10638" cy="160042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</xdr:row>
      <xdr:rowOff>152400</xdr:rowOff>
    </xdr:from>
    <xdr:to>
      <xdr:col>30</xdr:col>
      <xdr:colOff>212130</xdr:colOff>
      <xdr:row>52</xdr:row>
      <xdr:rowOff>115411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A6E580-1AD0-2B80-6525-BC38E07EE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105025"/>
          <a:ext cx="18490605" cy="79640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CF8CAC-052C-4B8F-AFEA-8876958B38EE}" name="Таблица2" displayName="Таблица2" ref="A1:B6" totalsRowShown="0">
  <autoFilter ref="A1:B6" xr:uid="{C5CF8CAC-052C-4B8F-AFEA-8876958B38EE}"/>
  <tableColumns count="2">
    <tableColumn id="1" xr3:uid="{7A0C76F3-9BB2-4142-BA48-9362BCE2645B}" name="Запрос"/>
    <tableColumn id="2" xr3:uid="{A3299DE9-478C-4BBF-A20F-62A3E3A3C37D}" name="Кол-ва позиций" dataDxfId="1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C6EAB-F53B-4FF4-9F51-BD848D8643B8}" name="BD" displayName="BD" ref="A1:H8" totalsRowShown="0" headerRowDxfId="18" dataDxfId="17">
  <autoFilter ref="A1:H8" xr:uid="{A99C6EAB-F53B-4FF4-9F51-BD848D8643B8}"/>
  <tableColumns count="8">
    <tableColumn id="1" xr3:uid="{D2856495-8A9F-4DFE-AF2B-AE776085B56A}" name="Наименование" dataDxfId="16"/>
    <tableColumn id="2" xr3:uid="{7B66D12E-651F-4A3C-9D93-4511384A625A}" name="Заказчик" dataDxfId="15"/>
    <tableColumn id="3" xr3:uid="{00D8D62A-89BD-41C0-AB75-A75F06E8F77A}" name="нач. стоимость" dataDxfId="14"/>
    <tableColumn id="4" xr3:uid="{22A5378C-7C51-4B26-A26E-99E20A86208A}" name="Вид конкурса" dataDxfId="13"/>
    <tableColumn id="9" xr3:uid="{9F799296-CEFA-44EC-BC2E-401D4B9F8117}" name="Лицензии" dataDxfId="8"/>
    <tableColumn id="5" xr3:uid="{2AEC1872-2479-45AF-9B0B-18275BEC3363}" name="Срок подачи заявок" dataDxfId="12"/>
    <tableColumn id="6" xr3:uid="{51D4C37B-FF73-4B6D-A28B-EA3ED9AEE263}" name="Цена контракта" dataDxfId="11" dataCellStyle="Денежный"/>
    <tableColumn id="7" xr3:uid="{886BE2EC-35CE-4360-B823-27CD09B1B86B}" name="Исполнитель" dataDxfId="1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CF39-E135-41E5-8ADD-D4801CCFBD96}" name="BD_demontaz" displayName="BD_demontaz" ref="A1:F7" totalsRowShown="0">
  <autoFilter ref="A1:F7" xr:uid="{AB72CF39-E135-41E5-8ADD-D4801CCFBD96}">
    <filterColumn colId="0">
      <filters>
        <filter val="Выполнение работ по выводу из эксплуатации, разрядке, демонтажу гамма-терапевтического аппарата «Рокус АМ» с последующей утилизацией радиационного источника"/>
        <filter val="Выполнение работ по демонтажу, транспортировке и размещению на временное хранение в специально оборудованное помещение комплекса гамма-терапевтического «Рокус-АМ» для нужд МРНЦ им. А.Ф. Цыба - филиал ФГБУ «НМИЦ радиологии» Минздрава России"/>
        <filter val="Оказание услуг по разрядке, вывозу и утилизации гамма-терапевтического аппарата Рокус-АМ, закрытого источника ионизирующего излучения и радиационной головки"/>
      </filters>
    </filterColumn>
  </autoFilter>
  <tableColumns count="6">
    <tableColumn id="1" xr3:uid="{DD098FB1-1320-4E55-88ED-D8C89AC0CA31}" name="НАЗВАНИЕ" dataDxfId="9">
      <calculatedColumnFormula>BD[[#This Row],[Наименование]]</calculatedColumnFormula>
    </tableColumn>
    <tableColumn id="4" xr3:uid="{0C92BD16-DF39-4D48-A937-9CDCD162704F}" name="Заказчик" dataDxfId="7">
      <calculatedColumnFormula>BD[[#This Row],[Заказчик]]</calculatedColumnFormula>
    </tableColumn>
    <tableColumn id="6" xr3:uid="{61140FD7-6834-4861-9A02-11D2BB6DD26B}" name="Ценаконтракта" dataDxfId="0">
      <calculatedColumnFormula>BD[[#This Row],[Цена контракта]]</calculatedColumnFormula>
    </tableColumn>
    <tableColumn id="2" xr3:uid="{B9B5C1EF-4133-4CE1-993B-51568A8DAD87}" name="Условия" dataDxfId="5">
      <calculatedColumnFormula>_xlfn.TEXTJOIN(", ", TRUE,Разрешения!A2:A5)</calculatedColumnFormula>
    </tableColumn>
    <tableColumn id="3" xr3:uid="{53BDE595-113F-4F33-B8BD-6395CE0264A0}" name="Длительность выполнения работ (календарных дней)" dataDxfId="6">
      <calculatedColumnFormula>10*3/2</calculatedColumnFormula>
    </tableColumn>
    <tableColumn id="5" xr3:uid="{C5A2A795-52F6-441A-9FA3-6BBFD7329B0C}" name="Путь к конкусрной документации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76D24A-3961-4A59-8C6D-47589FF491DF}" name="Таблица4" displayName="Таблица4" ref="A1:B13" totalsRowShown="0" headerRowDxfId="1" dataDxfId="2">
  <autoFilter ref="A1:B13" xr:uid="{FD76D24A-3961-4A59-8C6D-47589FF491DF}"/>
  <tableColumns count="2">
    <tableColumn id="1" xr3:uid="{0A3BCB70-7461-46FA-A6A7-B014CAE49CB2}" name="Коротко" dataDxfId="4"/>
    <tableColumn id="2" xr3:uid="{E156CCB6-EE44-42F3-8EA9-F3050C5B2CC4}" name="Подробно" dataDxfId="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zakupki.gov.ru/epz/order/notice/ea44/view/common-info.html?regNumber=0373100068220001151" TargetMode="External"/><Relationship Id="rId2" Type="http://schemas.openxmlformats.org/officeDocument/2006/relationships/hyperlink" Target="https://zakupki.gov.ru/epz/order/notice/ea20/view/common-info.html?regNumber=0859200001122001189" TargetMode="External"/><Relationship Id="rId1" Type="http://schemas.openxmlformats.org/officeDocument/2006/relationships/hyperlink" Target="https://zakupki.gov.ru/epz/order/notice/ea20/view/documents.html?regNumber=0129200005322001130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410-D177-45F4-88F6-99DDDBEA1B4F}">
  <dimension ref="A1:B6"/>
  <sheetViews>
    <sheetView zoomScale="130" zoomScaleNormal="130" workbookViewId="0">
      <selection activeCell="D14" sqref="D14"/>
    </sheetView>
  </sheetViews>
  <sheetFormatPr defaultRowHeight="15" x14ac:dyDescent="0.25"/>
  <cols>
    <col min="1" max="1" width="30.5703125" customWidth="1"/>
    <col min="2" max="2" width="17.7109375" style="9" bestFit="1" customWidth="1"/>
  </cols>
  <sheetData>
    <row r="1" spans="1:2" x14ac:dyDescent="0.25">
      <c r="A1" t="s">
        <v>32</v>
      </c>
      <c r="B1" s="9" t="s">
        <v>33</v>
      </c>
    </row>
    <row r="2" spans="1:2" s="2" customFormat="1" x14ac:dyDescent="0.25">
      <c r="A2" s="2" t="s">
        <v>0</v>
      </c>
      <c r="B2" s="10">
        <v>1300</v>
      </c>
    </row>
    <row r="3" spans="1:2" x14ac:dyDescent="0.25">
      <c r="A3" t="s">
        <v>1</v>
      </c>
      <c r="B3" s="9">
        <v>281</v>
      </c>
    </row>
    <row r="4" spans="1:2" x14ac:dyDescent="0.25">
      <c r="A4" t="s">
        <v>2</v>
      </c>
      <c r="B4" s="9">
        <v>171</v>
      </c>
    </row>
    <row r="5" spans="1:2" x14ac:dyDescent="0.25">
      <c r="A5" t="s">
        <v>30</v>
      </c>
      <c r="B5" s="9">
        <v>15</v>
      </c>
    </row>
    <row r="6" spans="1:2" x14ac:dyDescent="0.25">
      <c r="A6" t="s">
        <v>31</v>
      </c>
      <c r="B6" s="9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topLeftCell="A4" zoomScale="130" zoomScaleNormal="130" workbookViewId="0">
      <selection activeCell="B14" sqref="B14"/>
    </sheetView>
  </sheetViews>
  <sheetFormatPr defaultRowHeight="15" x14ac:dyDescent="0.25"/>
  <cols>
    <col min="1" max="1" width="50.85546875" style="1" customWidth="1"/>
    <col min="2" max="2" width="40.85546875" style="1" customWidth="1"/>
    <col min="3" max="3" width="16.85546875" style="4" customWidth="1"/>
    <col min="4" max="5" width="16" style="4" customWidth="1"/>
    <col min="6" max="6" width="20.85546875" style="4" customWidth="1"/>
    <col min="7" max="7" width="19" style="3" customWidth="1"/>
    <col min="8" max="8" width="48" style="1" customWidth="1"/>
  </cols>
  <sheetData>
    <row r="1" spans="1:8" x14ac:dyDescent="0.25">
      <c r="A1" s="7" t="s">
        <v>3</v>
      </c>
      <c r="B1" s="7" t="s">
        <v>5</v>
      </c>
      <c r="C1" s="4" t="s">
        <v>7</v>
      </c>
      <c r="D1" s="4" t="s">
        <v>11</v>
      </c>
      <c r="E1" s="4" t="s">
        <v>36</v>
      </c>
      <c r="F1" s="5" t="s">
        <v>13</v>
      </c>
      <c r="G1" s="3" t="s">
        <v>8</v>
      </c>
      <c r="H1" s="7" t="s">
        <v>9</v>
      </c>
    </row>
    <row r="2" spans="1:8" ht="60" x14ac:dyDescent="0.25">
      <c r="A2" s="8" t="s">
        <v>4</v>
      </c>
      <c r="B2" s="7" t="s">
        <v>6</v>
      </c>
      <c r="C2" s="4">
        <v>9346666.6699999999</v>
      </c>
      <c r="D2" s="4" t="s">
        <v>12</v>
      </c>
      <c r="F2" s="6">
        <v>44694</v>
      </c>
      <c r="G2" s="3">
        <v>9053266.6699999999</v>
      </c>
      <c r="H2" s="7" t="s">
        <v>10</v>
      </c>
    </row>
    <row r="3" spans="1:8" ht="45" x14ac:dyDescent="0.25">
      <c r="A3" s="8" t="s">
        <v>19</v>
      </c>
      <c r="B3" s="7" t="s">
        <v>20</v>
      </c>
      <c r="C3" s="4">
        <v>12387496.25</v>
      </c>
      <c r="D3" s="4" t="s">
        <v>12</v>
      </c>
      <c r="F3" s="6">
        <v>44651</v>
      </c>
      <c r="G3" s="3">
        <v>8795121.6400000006</v>
      </c>
      <c r="H3" s="7" t="s">
        <v>10</v>
      </c>
    </row>
    <row r="4" spans="1:8" ht="60" x14ac:dyDescent="0.25">
      <c r="A4" s="8" t="s">
        <v>21</v>
      </c>
      <c r="B4" s="7" t="s">
        <v>22</v>
      </c>
      <c r="C4" s="4">
        <v>7333333.3300000001</v>
      </c>
      <c r="D4" s="4" t="s">
        <v>12</v>
      </c>
      <c r="F4" s="6">
        <v>44625</v>
      </c>
      <c r="G4" s="3">
        <v>7333333.3300000001</v>
      </c>
      <c r="H4" s="7" t="s">
        <v>23</v>
      </c>
    </row>
    <row r="5" spans="1:8" ht="75" x14ac:dyDescent="0.25">
      <c r="A5" s="8" t="s">
        <v>24</v>
      </c>
      <c r="B5" s="7" t="s">
        <v>25</v>
      </c>
      <c r="C5" s="4">
        <v>13550000</v>
      </c>
      <c r="D5" s="4" t="s">
        <v>12</v>
      </c>
      <c r="F5" s="6">
        <v>44251</v>
      </c>
      <c r="G5" s="3">
        <v>13482250</v>
      </c>
      <c r="H5" s="7" t="s">
        <v>26</v>
      </c>
    </row>
    <row r="6" spans="1:8" ht="105" x14ac:dyDescent="0.25">
      <c r="A6" s="8" t="s">
        <v>27</v>
      </c>
      <c r="B6" s="7" t="s">
        <v>28</v>
      </c>
      <c r="C6" s="4">
        <v>5000000</v>
      </c>
      <c r="D6" s="4" t="s">
        <v>12</v>
      </c>
      <c r="F6" s="6">
        <v>44112</v>
      </c>
      <c r="G6" s="3" t="s">
        <v>29</v>
      </c>
      <c r="H6" s="7" t="s">
        <v>23</v>
      </c>
    </row>
    <row r="7" spans="1:8" ht="60" x14ac:dyDescent="0.25">
      <c r="A7" s="8" t="s">
        <v>14</v>
      </c>
      <c r="B7" s="7" t="s">
        <v>15</v>
      </c>
      <c r="C7" s="4">
        <v>29876564.68</v>
      </c>
      <c r="D7" s="4" t="s">
        <v>12</v>
      </c>
      <c r="F7" s="6">
        <v>43412</v>
      </c>
      <c r="G7" s="3">
        <v>29279033.399999999</v>
      </c>
      <c r="H7" s="7" t="s">
        <v>16</v>
      </c>
    </row>
    <row r="8" spans="1:8" ht="60" x14ac:dyDescent="0.25">
      <c r="A8" s="8" t="s">
        <v>17</v>
      </c>
      <c r="B8" s="7" t="s">
        <v>15</v>
      </c>
      <c r="C8" s="4">
        <v>27160513.350000001</v>
      </c>
      <c r="D8" s="4" t="s">
        <v>12</v>
      </c>
      <c r="F8" s="6">
        <v>43251</v>
      </c>
      <c r="H8" s="7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0A78-53D3-4704-8912-8C74A726DE91}">
  <dimension ref="A1:F7"/>
  <sheetViews>
    <sheetView zoomScale="115" zoomScaleNormal="115" workbookViewId="0">
      <selection activeCell="B19" sqref="B19"/>
    </sheetView>
  </sheetViews>
  <sheetFormatPr defaultRowHeight="15" x14ac:dyDescent="0.25"/>
  <cols>
    <col min="1" max="1" width="56.5703125" style="8" customWidth="1"/>
    <col min="2" max="2" width="33.7109375" style="1" customWidth="1"/>
    <col min="3" max="3" width="33.7109375" style="7" customWidth="1"/>
    <col min="4" max="4" width="46" style="7" customWidth="1"/>
    <col min="5" max="5" width="32" style="9" customWidth="1"/>
    <col min="6" max="6" width="50.42578125" style="14" customWidth="1"/>
  </cols>
  <sheetData>
    <row r="1" spans="1:6" ht="30" x14ac:dyDescent="0.25">
      <c r="A1" s="8" t="s">
        <v>35</v>
      </c>
      <c r="B1" s="1" t="s">
        <v>5</v>
      </c>
      <c r="C1" s="7" t="s">
        <v>69</v>
      </c>
      <c r="D1" s="7" t="s">
        <v>44</v>
      </c>
      <c r="E1" s="12" t="s">
        <v>37</v>
      </c>
      <c r="F1" s="14" t="s">
        <v>45</v>
      </c>
    </row>
    <row r="2" spans="1:6" ht="45" x14ac:dyDescent="0.25">
      <c r="A2" s="16" t="str">
        <f>BD[[#This Row],[Наименование]]</f>
        <v>Выполнение работ по выводу из эксплуатации, разрядке, демонтажу гамма-терапевтического аппарата «Рокус АМ» с последующей утилизацией радиационного источника</v>
      </c>
      <c r="B2" s="13" t="str">
        <f>BD[[#This Row],[Заказчик]]</f>
        <v>КОМИТЕТ ПО РЕГУЛИРОВАНИЮ КОНТРАКТНОЙ СИСТЕМЫ В СФЕРЕ ЗАКУПОК ВОЛГОГРАДСКОЙ ОБЛАСТИ</v>
      </c>
      <c r="C2" s="19">
        <f>BD[[#This Row],[Цена контракта]]</f>
        <v>9053266.6699999999</v>
      </c>
      <c r="D2" s="7" t="str">
        <f>_xlfn.TEXTJOIN(", ", TRUE,Разрешения!A2:A5)</f>
        <v>Аккредитация лаборатории, Разрешение на перевозку, СЭЗ, Подрядчик</v>
      </c>
      <c r="E2" s="10">
        <f t="shared" ref="E2:E7" si="0">10*3/2</f>
        <v>15</v>
      </c>
      <c r="F2" s="14" t="s">
        <v>47</v>
      </c>
    </row>
    <row r="3" spans="1:6" ht="45" hidden="1" x14ac:dyDescent="0.25">
      <c r="A3" s="1" t="str">
        <f>BD[[#This Row],[Наименование]]</f>
        <v>Оказание услуг по перезарядке гамма-терапевтического аппарата "Рокус-АМ"</v>
      </c>
      <c r="B3" s="1" t="str">
        <f>BD[[#This Row],[Заказчик]]</f>
        <v>КОМИТЕТ ПО ГОСУДАРСТВЕННЫМ ЗАКУПКАМ РЕСПУБЛИКИ ДАГЕСТАН</v>
      </c>
      <c r="C3" s="18">
        <f>BD[[#This Row],[Цена контракта]]</f>
        <v>8795121.6400000006</v>
      </c>
      <c r="D3" t="str">
        <f>_xlfn.TEXTJOIN(", ", TRUE,Разрешения!A3:A6)</f>
        <v>Разрешение на перевозку, СЭЗ, Подрядчик, Лицензия РостехНадзор на эксплуатацию "Рокус"</v>
      </c>
      <c r="E3">
        <f t="shared" si="0"/>
        <v>15</v>
      </c>
      <c r="F3"/>
    </row>
    <row r="4" spans="1:6" ht="45" x14ac:dyDescent="0.25">
      <c r="A4" s="16" t="str">
        <f>BD[[#This Row],[Наименование]]</f>
        <v>Оказание услуг по разрядке, вывозу и утилизации гамма-терапевтического аппарата Рокус-АМ, закрытого источника ионизирующего излучения и радиационной головки</v>
      </c>
      <c r="B4" s="13" t="str">
        <f>BD[[#This Row],[Заказчик]]</f>
        <v>ГОСУДАРСТВЕННОЕ КАЗЕННОЕ УЧРЕЖДЕНИЕ РЯЗАНСКОЙ ОБЛАСТИ "ЦЕНТР ЗАКУПОК РЯЗАНСКОЙ ОБЛАСТИ"</v>
      </c>
      <c r="C4" s="19">
        <f>BD[[#This Row],[Цена контракта]]</f>
        <v>7333333.3300000001</v>
      </c>
      <c r="D4" s="7" t="str">
        <f>_xlfn.TEXTJOIN(", ", TRUE,Разрешения!A6,Разрешения!A7)</f>
        <v>Лицензия РостехНадзор на эксплуатацию "Рокус", Лицензия обслуживание</v>
      </c>
      <c r="E4" s="10">
        <v>21</v>
      </c>
      <c r="F4" s="14" t="s">
        <v>46</v>
      </c>
    </row>
    <row r="5" spans="1:6" ht="75" hidden="1" x14ac:dyDescent="0.25">
      <c r="A5" s="1" t="str">
        <f>BD[[#This Row],[Наименование]]</f>
        <v>Выполнение работ по перезарядке радиационного источника Со60 на гамма-терапевтическом аппарате Рокус АМ</v>
      </c>
      <c r="B5" s="1" t="str">
        <f>BD[[#This Row],[Заказчик]]</f>
        <v>ГОСУДАРСТВЕННОЕ АВТОНОМНОЕ УЧРЕЖДЕНИЕ ЗДРАВООХРАНЕНИЯ АМУРСКОЙ ОБЛАСТИ "АМУРСКИЙ ОБЛАСТНОЙ ОНКОЛОГИЧЕСКИЙ ДИСПАНСЕР"</v>
      </c>
      <c r="C5" s="18">
        <f>BD[[#This Row],[Цена контракта]]</f>
        <v>13482250</v>
      </c>
      <c r="D5" t="str">
        <f>_xlfn.TEXTJOIN(", ", TRUE,Разрешения!A5:A8)</f>
        <v>Подрядчик, Лицензия РостехНадзор на эксплуатацию "Рокус", Лицензия обслуживание, Лицензия РостехНадзор на вывод из эксплуатации "Рокус"</v>
      </c>
      <c r="E5">
        <f t="shared" si="0"/>
        <v>15</v>
      </c>
      <c r="F5"/>
    </row>
    <row r="6" spans="1:6" ht="135" x14ac:dyDescent="0.25">
      <c r="A6" s="16" t="str">
        <f>BD[[#This Row],[Наименование]]</f>
        <v>Выполнение работ по демонтажу, транспортировке и размещению на временное хранение в специально оборудованное помещение комплекса гамма-терапевтического «Рокус-АМ» для нужд МРНЦ им. А.Ф. Цыба - филиал ФГБУ «НМИЦ радиологии» Минздрава России</v>
      </c>
      <c r="B6" s="13" t="str">
        <f>BD[[#This Row],[Заказчик]]</f>
        <v>ФЕДЕРАЛЬНОЕ ГОСУДАРСТВЕННОЕ БЮДЖЕТНОЕ УЧРЕЖДЕНИЕ "НАЦИОНАЛЬНЫЙ МЕДИЦИНСКИЙ ИССЛЕДОВАТЕЛЬСКИЙ ЦЕНТР РАДИОЛОГИИ" МИНИСТЕРСТВА ЗДРАВООХРАНЕНИЯ РОССИЙСКОЙ ФЕДЕРАЦИИ</v>
      </c>
      <c r="C6" s="19" t="str">
        <f>BD[[#This Row],[Цена контракта]]</f>
        <v xml:space="preserve">	4 950 000</v>
      </c>
      <c r="D6" s="7" t="str">
        <f>_xlfn.TEXTJOIN(", ", TRUE,Разрешения!A6,Разрешения!A9,Разрешения!A8,Разрешения!A10,Разрешения!A2,Разрешения!A11,Разрешения!A12,Разрешения!A13)</f>
        <v>Лицензия РостехНадзор на эксплуатацию "Рокус", Лицензия РостехНадзор на обращение с отходами, Лицензия РостехНадзор на вывод из эксплуатации "Рокус", Лицензия РостехНадзор на право проведения экспертизы безопасности, Аккредитация лаборатории, Свидетельство о регистрации электролаборатории, Квалификация специалистов, СМК</v>
      </c>
      <c r="E6" s="10">
        <f>30*3/2</f>
        <v>45</v>
      </c>
      <c r="F6" s="14" t="s">
        <v>57</v>
      </c>
    </row>
    <row r="7" spans="1:6" ht="45.75" hidden="1" x14ac:dyDescent="0.25">
      <c r="A7" s="8" t="str">
        <f>BD[[#This Row],[Наименование]]</f>
        <v>Аукцион в электронной форме на поставку запасных частей для комплекса аппаратуры автоматизированного управления «РОКУС-АМ» (ДС2018-240).</v>
      </c>
      <c r="B7" s="13" t="str">
        <f>BD[[#This Row],[Заказчик]]</f>
        <v>ГОСУДАРСТВЕННОЕ БЮДЖЕТНОЕ УЧРЕЖДЕНИЕ ГОРОДА МОСКВЫ "ГОРМЕДТЕХНИКА ДЕПАРТАМЕНТА ЗДРАВООХРАНЕНИЯ ГОРОДА МОСКВЫ"</v>
      </c>
      <c r="C7" s="17">
        <f>BD[[#This Row],[Цена контракта]]</f>
        <v>29279033.399999999</v>
      </c>
      <c r="E7" s="10"/>
    </row>
  </sheetData>
  <hyperlinks>
    <hyperlink ref="A2" r:id="rId1" display="https://zakupki.gov.ru/epz/order/notice/ea20/view/documents.html?regNumber=0129200005322001130" xr:uid="{BEC19F95-0208-4C82-B354-CD3FB0AFB470}"/>
    <hyperlink ref="A4" r:id="rId2" display="https://zakupki.gov.ru/epz/order/notice/ea20/view/common-info.html?regNumber=0859200001122001189" xr:uid="{A2F8BF79-89EF-4C3F-97E0-64552BE89E72}"/>
    <hyperlink ref="A6" r:id="rId3" display="https://zakupki.gov.ru/epz/order/notice/ea44/view/common-info.html?regNumber=0373100068220001151" xr:uid="{A662A1F8-C208-44D3-A6A9-D32B721E8A0B}"/>
  </hyperlinks>
  <pageMargins left="0.7" right="0.7" top="0.75" bottom="0.75" header="0.3" footer="0.3"/>
  <pageSetup paperSize="256" orientation="portrait" verticalDpi="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7B57-EAE2-408A-9146-DE2B2ECFCC66}">
  <dimension ref="A1:B13"/>
  <sheetViews>
    <sheetView workbookViewId="0">
      <selection activeCell="C8" sqref="C8"/>
    </sheetView>
  </sheetViews>
  <sheetFormatPr defaultRowHeight="15" x14ac:dyDescent="0.25"/>
  <cols>
    <col min="1" max="1" width="51.85546875" style="1" customWidth="1"/>
    <col min="2" max="2" width="226.140625" style="1" customWidth="1"/>
  </cols>
  <sheetData>
    <row r="1" spans="1:2" s="14" customFormat="1" ht="17.25" x14ac:dyDescent="0.25">
      <c r="A1" s="15" t="s">
        <v>38</v>
      </c>
      <c r="B1" s="15" t="s">
        <v>39</v>
      </c>
    </row>
    <row r="2" spans="1:2" s="8" customFormat="1" ht="45" x14ac:dyDescent="0.25">
      <c r="A2" s="8" t="s">
        <v>51</v>
      </c>
      <c r="B2" s="8" t="s">
        <v>62</v>
      </c>
    </row>
    <row r="3" spans="1:2" s="14" customFormat="1" ht="135" x14ac:dyDescent="0.25">
      <c r="A3" s="8" t="s">
        <v>50</v>
      </c>
      <c r="B3" s="8" t="s">
        <v>40</v>
      </c>
    </row>
    <row r="4" spans="1:2" s="14" customFormat="1" ht="30" x14ac:dyDescent="0.25">
      <c r="A4" s="8" t="s">
        <v>41</v>
      </c>
      <c r="B4" s="8" t="s">
        <v>42</v>
      </c>
    </row>
    <row r="5" spans="1:2" s="14" customFormat="1" x14ac:dyDescent="0.25">
      <c r="A5" s="8" t="s">
        <v>49</v>
      </c>
      <c r="B5" s="8" t="s">
        <v>43</v>
      </c>
    </row>
    <row r="6" spans="1:2" s="14" customFormat="1" ht="75" x14ac:dyDescent="0.25">
      <c r="A6" s="8" t="s">
        <v>55</v>
      </c>
      <c r="B6" s="8" t="s">
        <v>48</v>
      </c>
    </row>
    <row r="7" spans="1:2" s="14" customFormat="1" ht="60" x14ac:dyDescent="0.25">
      <c r="A7" s="8" t="s">
        <v>52</v>
      </c>
      <c r="B7" s="8" t="s">
        <v>53</v>
      </c>
    </row>
    <row r="8" spans="1:2" s="14" customFormat="1" ht="45" x14ac:dyDescent="0.25">
      <c r="A8" s="8" t="s">
        <v>56</v>
      </c>
      <c r="B8" s="8" t="s">
        <v>54</v>
      </c>
    </row>
    <row r="9" spans="1:2" ht="45" x14ac:dyDescent="0.25">
      <c r="A9" s="8" t="s">
        <v>58</v>
      </c>
      <c r="B9" s="1" t="s">
        <v>59</v>
      </c>
    </row>
    <row r="10" spans="1:2" ht="30" x14ac:dyDescent="0.25">
      <c r="A10" s="8" t="s">
        <v>60</v>
      </c>
      <c r="B10" s="1" t="s">
        <v>61</v>
      </c>
    </row>
    <row r="11" spans="1:2" ht="60" x14ac:dyDescent="0.25">
      <c r="A11" s="8" t="s">
        <v>63</v>
      </c>
      <c r="B11" s="8" t="s">
        <v>64</v>
      </c>
    </row>
    <row r="12" spans="1:2" ht="45" x14ac:dyDescent="0.25">
      <c r="A12" s="8" t="s">
        <v>65</v>
      </c>
      <c r="B12" s="8" t="s">
        <v>66</v>
      </c>
    </row>
    <row r="13" spans="1:2" ht="120" x14ac:dyDescent="0.25">
      <c r="A13" s="8" t="s">
        <v>67</v>
      </c>
      <c r="B13" s="8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CD85-D764-4472-AC04-4CADD7AB7DB1}">
  <dimension ref="A10"/>
  <sheetViews>
    <sheetView workbookViewId="0">
      <selection activeCell="W3" sqref="W3"/>
    </sheetView>
  </sheetViews>
  <sheetFormatPr defaultRowHeight="15" x14ac:dyDescent="0.25"/>
  <sheetData>
    <row r="10" spans="1:1" ht="18.75" x14ac:dyDescent="0.3">
      <c r="A10" s="11" t="s">
        <v>34</v>
      </c>
    </row>
  </sheetData>
  <pageMargins left="0.7" right="0.7" top="0.75" bottom="0.75" header="0.3" footer="0.3"/>
  <pageSetup paperSize="256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Поиск</vt:lpstr>
      <vt:lpstr>Чекаво</vt:lpstr>
      <vt:lpstr>Разряд и демонтаж</vt:lpstr>
      <vt:lpstr>Разрешения</vt:lpstr>
      <vt:lpstr>Даш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 HASCCA</cp:lastModifiedBy>
  <dcterms:created xsi:type="dcterms:W3CDTF">2015-06-05T18:19:34Z</dcterms:created>
  <dcterms:modified xsi:type="dcterms:W3CDTF">2022-05-19T14:44:55Z</dcterms:modified>
</cp:coreProperties>
</file>