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Institute\DP\MY-MY\calculations excel\"/>
    </mc:Choice>
  </mc:AlternateContent>
  <xr:revisionPtr revIDLastSave="0" documentId="13_ncr:1_{96C3B1AB-F409-4A9B-918A-C84D5B9BC2F3}" xr6:coauthVersionLast="46" xr6:coauthVersionMax="46" xr10:uidLastSave="{00000000-0000-0000-0000-000000000000}"/>
  <bookViews>
    <workbookView xWindow="-120" yWindow="-120" windowWidth="29040" windowHeight="15840" xr2:uid="{E4EE5687-8D9D-489B-8704-C397BFFFF0F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1" l="1"/>
  <c r="M47" i="1"/>
  <c r="O4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  <c r="G32" i="1"/>
  <c r="D31" i="1"/>
  <c r="F31" i="1" s="1"/>
  <c r="D30" i="1"/>
  <c r="F30" i="1" s="1"/>
  <c r="D29" i="1"/>
  <c r="F29" i="1" s="1"/>
  <c r="D28" i="1"/>
  <c r="F28" i="1" s="1"/>
  <c r="D27" i="1"/>
  <c r="F27" i="1" s="1"/>
  <c r="F45" i="1"/>
  <c r="F44" i="1"/>
  <c r="F43" i="1"/>
  <c r="D40" i="1"/>
  <c r="D36" i="1"/>
  <c r="D37" i="1"/>
  <c r="D38" i="1"/>
  <c r="D39" i="1"/>
  <c r="D35" i="1"/>
  <c r="B23" i="1"/>
  <c r="A23" i="1"/>
  <c r="F32" i="1" l="1"/>
</calcChain>
</file>

<file path=xl/sharedStrings.xml><?xml version="1.0" encoding="utf-8"?>
<sst xmlns="http://schemas.openxmlformats.org/spreadsheetml/2006/main" count="84" uniqueCount="79">
  <si>
    <t>Вид работ (операции)</t>
  </si>
  <si>
    <t>Разряд работ</t>
  </si>
  <si>
    <t>Часовая тарифная ставка, р./ч</t>
  </si>
  <si>
    <t>Норма времени по операции, ч</t>
  </si>
  <si>
    <t>Прямая зарплата (расценка), р.</t>
  </si>
  <si>
    <t>Заготовительные</t>
  </si>
  <si>
    <t>Установка элементов на печатную плату</t>
  </si>
  <si>
    <t>Монтажная</t>
  </si>
  <si>
    <t>Контрольная</t>
  </si>
  <si>
    <t>Сборочные</t>
  </si>
  <si>
    <t>Всего</t>
  </si>
  <si>
    <t>Коэффициент разряда работ</t>
  </si>
  <si>
    <t>Категории товаров</t>
  </si>
  <si>
    <t>Количество, шт.</t>
  </si>
  <si>
    <t>Цена за единицу, руб.</t>
  </si>
  <si>
    <t>Стоимость, руб.</t>
  </si>
  <si>
    <t>1. Бумага формата А1</t>
  </si>
  <si>
    <t>2. Бумага формата А4</t>
  </si>
  <si>
    <t>3. Картриджи</t>
  </si>
  <si>
    <t>4. Ручки</t>
  </si>
  <si>
    <t>5. Карандаши</t>
  </si>
  <si>
    <t>Итого</t>
  </si>
  <si>
    <t>Исполнители</t>
  </si>
  <si>
    <t>Количество</t>
  </si>
  <si>
    <t>Трудоемкость, ч</t>
  </si>
  <si>
    <t>Прямая зарплата (расценка), р., руб.</t>
  </si>
  <si>
    <t>Руководитель группы</t>
  </si>
  <si>
    <t>Инженер-конструктор</t>
  </si>
  <si>
    <t>Наименование комплектующего</t>
  </si>
  <si>
    <t>Кол-во на единицу, шт.</t>
  </si>
  <si>
    <t>Цена за ед., р.</t>
  </si>
  <si>
    <t>Сумма, р.</t>
  </si>
  <si>
    <r>
      <t>1.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4"/>
        <color theme="1"/>
        <rFont val="Times New Roman"/>
        <family val="1"/>
        <charset val="204"/>
      </rPr>
      <t>Динамик пьезоэлектрический CVS-1508</t>
    </r>
  </si>
  <si>
    <r>
      <t>2.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4"/>
        <color theme="1"/>
        <rFont val="Times New Roman"/>
        <family val="1"/>
        <charset val="204"/>
      </rPr>
      <t xml:space="preserve">Конденсатор чип керамический Mutara, X7R-1 мкФ, 16 В, </t>
    </r>
    <r>
      <rPr>
        <sz val="14"/>
        <color rgb="FF202124"/>
        <rFont val="Times New Roman"/>
        <family val="1"/>
        <charset val="204"/>
      </rPr>
      <t>±10%</t>
    </r>
  </si>
  <si>
    <r>
      <t>3.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4"/>
        <color theme="1"/>
        <rFont val="Times New Roman"/>
        <family val="1"/>
        <charset val="204"/>
      </rPr>
      <t xml:space="preserve">Конденсатор электролитический JB, ECAP-100 мкФ, 100 В, </t>
    </r>
    <r>
      <rPr>
        <sz val="14"/>
        <color rgb="FF202124"/>
        <rFont val="Times New Roman"/>
        <family val="1"/>
        <charset val="204"/>
      </rPr>
      <t>±20%</t>
    </r>
  </si>
  <si>
    <r>
      <t>4.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4"/>
        <color theme="1"/>
        <rFont val="Times New Roman"/>
        <family val="1"/>
        <charset val="204"/>
      </rPr>
      <t xml:space="preserve">Конденсатор электролитический JB, ECAP-10 мкФ, 100 В, </t>
    </r>
    <r>
      <rPr>
        <sz val="14"/>
        <color rgb="FF202124"/>
        <rFont val="Times New Roman"/>
        <family val="1"/>
        <charset val="204"/>
      </rPr>
      <t>±20%</t>
    </r>
  </si>
  <si>
    <r>
      <t>5.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4"/>
        <color theme="1"/>
        <rFont val="Times New Roman"/>
        <family val="1"/>
        <charset val="204"/>
      </rPr>
      <t xml:space="preserve">Конденсатор электролитический JB, ECAP-1 мкФ, 100 В, </t>
    </r>
    <r>
      <rPr>
        <sz val="14"/>
        <color rgb="FF202124"/>
        <rFont val="Times New Roman"/>
        <family val="1"/>
        <charset val="204"/>
      </rPr>
      <t>±20%</t>
    </r>
  </si>
  <si>
    <r>
      <t>6.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4"/>
        <color theme="1"/>
        <rFont val="Times New Roman"/>
        <family val="1"/>
        <charset val="204"/>
      </rPr>
      <t xml:space="preserve">Конденсатор чип керамический Mutara, X7R-0.1 мкФ, 100 В, </t>
    </r>
    <r>
      <rPr>
        <sz val="14"/>
        <color rgb="FF202124"/>
        <rFont val="Times New Roman"/>
        <family val="1"/>
        <charset val="204"/>
      </rPr>
      <t>±10%</t>
    </r>
  </si>
  <si>
    <r>
      <t>7.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4"/>
        <color theme="1"/>
        <rFont val="Times New Roman"/>
        <family val="1"/>
        <charset val="204"/>
      </rPr>
      <t xml:space="preserve">Конденсатор чип керамический Mutara, NPO-33 пФ, 50 В, </t>
    </r>
    <r>
      <rPr>
        <sz val="14"/>
        <color rgb="FF202124"/>
        <rFont val="Times New Roman"/>
        <family val="1"/>
        <charset val="204"/>
      </rPr>
      <t>±5%</t>
    </r>
  </si>
  <si>
    <r>
      <t>8.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4"/>
        <color theme="1"/>
        <rFont val="Times New Roman"/>
        <family val="1"/>
        <charset val="204"/>
      </rPr>
      <t xml:space="preserve">Конденсатор чип керамический Mutara, NPO-10 пФ, 50 В, </t>
    </r>
    <r>
      <rPr>
        <sz val="14"/>
        <color rgb="FF202124"/>
        <rFont val="Times New Roman"/>
        <family val="1"/>
        <charset val="204"/>
      </rPr>
      <t>±5%</t>
    </r>
  </si>
  <si>
    <r>
      <t>9.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4"/>
        <color theme="1"/>
        <rFont val="Times New Roman"/>
        <family val="1"/>
        <charset val="204"/>
      </rPr>
      <t xml:space="preserve">Микросхема </t>
    </r>
    <r>
      <rPr>
        <sz val="14"/>
        <color rgb="FF000000"/>
        <rFont val="Times New Roman"/>
        <family val="1"/>
        <charset val="204"/>
      </rPr>
      <t>MIC29302WT</t>
    </r>
  </si>
  <si>
    <r>
      <t>10.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Микросхема</t>
    </r>
    <r>
      <rPr>
        <sz val="14"/>
        <color rgb="FF000000"/>
        <rFont val="Times New Roman"/>
        <family val="1"/>
        <charset val="204"/>
      </rPr>
      <t xml:space="preserve"> NCP1117ST50T3G</t>
    </r>
  </si>
  <si>
    <r>
      <t>11.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 xml:space="preserve">Микросхема </t>
    </r>
    <r>
      <rPr>
        <sz val="14"/>
        <color rgb="FF000000"/>
        <rFont val="Times New Roman"/>
        <family val="1"/>
        <charset val="204"/>
      </rPr>
      <t>MAX232</t>
    </r>
  </si>
  <si>
    <r>
      <t>12.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 xml:space="preserve">Микросхема </t>
    </r>
    <r>
      <rPr>
        <sz val="14"/>
        <color rgb="FF000000"/>
        <rFont val="Times New Roman"/>
        <family val="1"/>
        <charset val="204"/>
      </rPr>
      <t>PCF8574A</t>
    </r>
  </si>
  <si>
    <r>
      <t>13.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Микросхема</t>
    </r>
    <r>
      <rPr>
        <sz val="14"/>
        <color rgb="FF000000"/>
        <rFont val="Times New Roman"/>
        <family val="1"/>
        <charset val="204"/>
      </rPr>
      <t xml:space="preserve"> ATmega32U4-AU</t>
    </r>
  </si>
  <si>
    <r>
      <t>14.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Микросхема</t>
    </r>
    <r>
      <rPr>
        <sz val="14"/>
        <color rgb="FF000000"/>
        <rFont val="Times New Roman"/>
        <family val="1"/>
        <charset val="204"/>
      </rPr>
      <t xml:space="preserve"> SIM900A</t>
    </r>
  </si>
  <si>
    <r>
      <t>15.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Индуктивность SIMID-1812-A-10 мкГн</t>
    </r>
  </si>
  <si>
    <r>
      <t>16.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 xml:space="preserve">Резистор чип, Yageo 0805-47 кОм </t>
    </r>
    <r>
      <rPr>
        <sz val="14"/>
        <color rgb="FF202124"/>
        <rFont val="Times New Roman"/>
        <family val="1"/>
        <charset val="204"/>
      </rPr>
      <t>±1%</t>
    </r>
  </si>
  <si>
    <r>
      <t>17.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 xml:space="preserve">Резистор чип, Yageo 0805-1 МОм </t>
    </r>
    <r>
      <rPr>
        <sz val="14"/>
        <color rgb="FF202124"/>
        <rFont val="Times New Roman"/>
        <family val="1"/>
        <charset val="204"/>
      </rPr>
      <t>±1%</t>
    </r>
  </si>
  <si>
    <r>
      <t>18.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 xml:space="preserve">Резистор чип, 0805-510 Ом </t>
    </r>
    <r>
      <rPr>
        <sz val="14"/>
        <color rgb="FF202124"/>
        <rFont val="Times New Roman"/>
        <family val="1"/>
        <charset val="204"/>
      </rPr>
      <t>±1%</t>
    </r>
  </si>
  <si>
    <r>
      <t>19.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 xml:space="preserve">Резистор чип, 0805-4.7 Ом </t>
    </r>
    <r>
      <rPr>
        <sz val="14"/>
        <color rgb="FF202124"/>
        <rFont val="Times New Roman"/>
        <family val="1"/>
        <charset val="204"/>
      </rPr>
      <t>±1%</t>
    </r>
  </si>
  <si>
    <r>
      <t>20.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 xml:space="preserve">Резистор чип, 0805-22 Ом </t>
    </r>
    <r>
      <rPr>
        <sz val="14"/>
        <color rgb="FF202124"/>
        <rFont val="Times New Roman"/>
        <family val="1"/>
        <charset val="204"/>
      </rPr>
      <t>±1%</t>
    </r>
  </si>
  <si>
    <r>
      <t>21.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Диод M7</t>
    </r>
  </si>
  <si>
    <r>
      <t>22.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Диод GNL-3012HD</t>
    </r>
  </si>
  <si>
    <r>
      <t>23.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 xml:space="preserve">Диод </t>
    </r>
    <r>
      <rPr>
        <sz val="14"/>
        <color rgb="FF000000"/>
        <rFont val="Times New Roman"/>
        <family val="1"/>
        <charset val="204"/>
      </rPr>
      <t>GNL-3014BC</t>
    </r>
  </si>
  <si>
    <r>
      <t>24.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Транзистор BC547A</t>
    </r>
  </si>
  <si>
    <r>
      <t>25.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Разъём DCJ200-10</t>
    </r>
  </si>
  <si>
    <r>
      <t>26.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Разъём TSW-107-05-G-D</t>
    </r>
  </si>
  <si>
    <r>
      <t>27.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Разъём TSW-107-05-G-S</t>
    </r>
  </si>
  <si>
    <r>
      <t>28.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Разъём HDR-10</t>
    </r>
  </si>
  <si>
    <r>
      <t>29.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Разъём TSW-103-05-G-S</t>
    </r>
  </si>
  <si>
    <r>
      <t>30.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Разъём USB-A-S-S-B-SM2-TR</t>
    </r>
  </si>
  <si>
    <r>
      <t>31.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Разъём BH600</t>
    </r>
  </si>
  <si>
    <r>
      <t>32.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Разъём SIM7200-6-0-18-00-A</t>
    </r>
  </si>
  <si>
    <r>
      <t>33.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Разъём 901-9894-RFX</t>
    </r>
  </si>
  <si>
    <r>
      <t>34.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Разъём TSW-108-08-T-T</t>
    </r>
  </si>
  <si>
    <r>
      <t>35.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Резонатор кварцевый Q 8МГц HC-49S</t>
    </r>
  </si>
  <si>
    <r>
      <t>36.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Лицевая панель корпуса</t>
    </r>
  </si>
  <si>
    <r>
      <t>37.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Задняя крышка корпуса</t>
    </r>
  </si>
  <si>
    <r>
      <t>38.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Плата печатная</t>
    </r>
  </si>
  <si>
    <r>
      <t>39.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Клавиатура Accord AK-304-N-BBW</t>
    </r>
  </si>
  <si>
    <r>
      <t>40.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LCD-модуль Winstar WH2004B</t>
    </r>
  </si>
  <si>
    <r>
      <t>41.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Пульт HX-1838 c ИК-приёмником VS-1833B</t>
    </r>
  </si>
  <si>
    <r>
      <t>42.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Антенна TZT teng ESP8266</t>
    </r>
  </si>
  <si>
    <r>
      <t>43.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Винт М2.5х8 ГОСТ 17473-80</t>
    </r>
  </si>
  <si>
    <r>
      <t>44.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Винт М3х8 ГОСТ 17473-80</t>
    </r>
  </si>
  <si>
    <r>
      <t>45.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Винт М2.5х5 ГОСТ 17473-80</t>
    </r>
  </si>
  <si>
    <t>Транспортно-заготовительные расходы, р.</t>
  </si>
  <si>
    <t>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</si>
</sst>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4"/>
      <color rgb="FF20212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 indent="3"/>
    </xf>
    <xf numFmtId="0" fontId="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30CA2-C45E-4F9E-9C52-4D91DC92689E}">
  <dimension ref="A1:R49"/>
  <sheetViews>
    <sheetView tabSelected="1" topLeftCell="A40" zoomScale="85" zoomScaleNormal="85" workbookViewId="0">
      <selection activeCell="R44" sqref="R44"/>
    </sheetView>
  </sheetViews>
  <sheetFormatPr defaultRowHeight="15" x14ac:dyDescent="0.25"/>
  <cols>
    <col min="1" max="1" width="17.28515625" bestFit="1" customWidth="1"/>
    <col min="2" max="2" width="8.7109375" bestFit="1" customWidth="1"/>
    <col min="3" max="3" width="7.140625" bestFit="1" customWidth="1"/>
    <col min="4" max="4" width="11.28515625" bestFit="1" customWidth="1"/>
    <col min="5" max="5" width="9.28515625" bestFit="1" customWidth="1"/>
    <col min="6" max="6" width="12.28515625" bestFit="1" customWidth="1"/>
    <col min="7" max="7" width="6.140625" bestFit="1" customWidth="1"/>
    <col min="12" max="12" width="29.28515625" bestFit="1" customWidth="1"/>
    <col min="13" max="13" width="24.28515625" bestFit="1" customWidth="1"/>
    <col min="14" max="14" width="17.7109375" bestFit="1" customWidth="1"/>
    <col min="15" max="15" width="12.5703125" bestFit="1" customWidth="1"/>
  </cols>
  <sheetData>
    <row r="1" spans="1:15" ht="38.25" thickBot="1" x14ac:dyDescent="0.3">
      <c r="A1" s="1">
        <v>15</v>
      </c>
      <c r="B1" s="1">
        <v>1</v>
      </c>
      <c r="L1" s="1" t="s">
        <v>28</v>
      </c>
      <c r="M1" s="16" t="s">
        <v>29</v>
      </c>
      <c r="N1" s="16" t="s">
        <v>30</v>
      </c>
      <c r="O1" s="16" t="s">
        <v>31</v>
      </c>
    </row>
    <row r="2" spans="1:15" ht="57" thickBot="1" x14ac:dyDescent="0.35">
      <c r="A2" s="2">
        <v>26</v>
      </c>
      <c r="B2" s="2">
        <v>1</v>
      </c>
      <c r="D2" s="7"/>
      <c r="E2" s="8"/>
      <c r="F2" s="9"/>
      <c r="G2" s="8"/>
      <c r="H2" s="8"/>
      <c r="I2" s="8"/>
      <c r="L2" s="27" t="s">
        <v>32</v>
      </c>
      <c r="M2" s="11">
        <v>1</v>
      </c>
      <c r="N2" s="11">
        <v>5.1100000000000003</v>
      </c>
      <c r="O2" s="11">
        <f>M2*N2</f>
        <v>5.1100000000000003</v>
      </c>
    </row>
    <row r="3" spans="1:15" ht="75.75" thickBot="1" x14ac:dyDescent="0.35">
      <c r="A3" s="2">
        <v>11.4</v>
      </c>
      <c r="B3" s="2">
        <v>1</v>
      </c>
      <c r="D3" s="7"/>
      <c r="E3" s="7"/>
      <c r="F3" s="9"/>
      <c r="G3" s="9"/>
      <c r="H3" s="8"/>
      <c r="I3" s="7"/>
      <c r="L3" s="27" t="s">
        <v>33</v>
      </c>
      <c r="M3" s="11">
        <v>2</v>
      </c>
      <c r="N3" s="11">
        <v>0.08</v>
      </c>
      <c r="O3" s="11">
        <f t="shared" ref="O3:O46" si="0">M3*N3</f>
        <v>0.16</v>
      </c>
    </row>
    <row r="4" spans="1:15" ht="75.75" thickBot="1" x14ac:dyDescent="0.35">
      <c r="A4" s="2">
        <v>11.7</v>
      </c>
      <c r="B4" s="2">
        <v>1</v>
      </c>
      <c r="D4" s="10"/>
      <c r="E4" s="10"/>
      <c r="F4" s="9"/>
      <c r="G4" s="9"/>
      <c r="H4" s="8"/>
      <c r="I4" s="10"/>
      <c r="L4" s="27" t="s">
        <v>34</v>
      </c>
      <c r="M4" s="11">
        <v>2</v>
      </c>
      <c r="N4" s="11">
        <v>0.32</v>
      </c>
      <c r="O4" s="11">
        <f t="shared" si="0"/>
        <v>0.64</v>
      </c>
    </row>
    <row r="5" spans="1:15" ht="75.75" thickBot="1" x14ac:dyDescent="0.35">
      <c r="A5" s="2">
        <v>1</v>
      </c>
      <c r="B5" s="2">
        <v>2</v>
      </c>
      <c r="D5" s="10"/>
      <c r="E5" s="10"/>
      <c r="F5" s="9"/>
      <c r="G5" s="9"/>
      <c r="H5" s="8"/>
      <c r="I5" s="10"/>
      <c r="L5" s="27" t="s">
        <v>35</v>
      </c>
      <c r="M5" s="11">
        <v>2</v>
      </c>
      <c r="N5" s="11">
        <v>0.12</v>
      </c>
      <c r="O5" s="11">
        <f t="shared" si="0"/>
        <v>0.24</v>
      </c>
    </row>
    <row r="6" spans="1:15" ht="75.75" thickBot="1" x14ac:dyDescent="0.35">
      <c r="A6" s="2">
        <v>2.14</v>
      </c>
      <c r="B6" s="2">
        <v>1</v>
      </c>
      <c r="D6" s="10"/>
      <c r="E6" s="10"/>
      <c r="F6" s="9"/>
      <c r="G6" s="9"/>
      <c r="H6" s="8"/>
      <c r="I6" s="10"/>
      <c r="L6" s="27" t="s">
        <v>36</v>
      </c>
      <c r="M6" s="11">
        <v>5</v>
      </c>
      <c r="N6" s="11">
        <v>0.09</v>
      </c>
      <c r="O6" s="11">
        <f t="shared" si="0"/>
        <v>0.44999999999999996</v>
      </c>
    </row>
    <row r="7" spans="1:15" ht="75.75" thickBot="1" x14ac:dyDescent="0.35">
      <c r="A7" s="2">
        <v>7.38</v>
      </c>
      <c r="B7" s="2">
        <v>1</v>
      </c>
      <c r="D7" s="10"/>
      <c r="E7" s="10"/>
      <c r="F7" s="9"/>
      <c r="G7" s="9"/>
      <c r="H7" s="8"/>
      <c r="I7" s="10"/>
      <c r="L7" s="27" t="s">
        <v>37</v>
      </c>
      <c r="M7" s="11">
        <v>1</v>
      </c>
      <c r="N7" s="11">
        <v>0.06</v>
      </c>
      <c r="O7" s="11">
        <f t="shared" si="0"/>
        <v>0.06</v>
      </c>
    </row>
    <row r="8" spans="1:15" ht="75.75" thickBot="1" x14ac:dyDescent="0.35">
      <c r="A8" s="2">
        <v>9.5</v>
      </c>
      <c r="B8" s="2">
        <v>1</v>
      </c>
      <c r="D8" s="10"/>
      <c r="E8" s="9"/>
      <c r="F8" s="9"/>
      <c r="G8" s="9"/>
      <c r="H8" s="9"/>
      <c r="I8" s="9"/>
      <c r="L8" s="27" t="s">
        <v>38</v>
      </c>
      <c r="M8" s="11">
        <v>2</v>
      </c>
      <c r="N8" s="11">
        <v>0.06</v>
      </c>
      <c r="O8" s="11">
        <f t="shared" si="0"/>
        <v>0.12</v>
      </c>
    </row>
    <row r="9" spans="1:15" ht="75.75" thickBot="1" x14ac:dyDescent="0.3">
      <c r="A9" s="2">
        <v>7.8</v>
      </c>
      <c r="B9" s="2">
        <v>1</v>
      </c>
      <c r="L9" s="27" t="s">
        <v>39</v>
      </c>
      <c r="M9" s="11">
        <v>3</v>
      </c>
      <c r="N9" s="11">
        <v>0.04</v>
      </c>
      <c r="O9" s="11">
        <f t="shared" si="0"/>
        <v>0.12</v>
      </c>
    </row>
    <row r="10" spans="1:15" ht="38.25" thickBot="1" x14ac:dyDescent="0.3">
      <c r="A10" s="2">
        <v>20</v>
      </c>
      <c r="B10" s="2">
        <v>1</v>
      </c>
      <c r="L10" s="27" t="s">
        <v>40</v>
      </c>
      <c r="M10" s="11">
        <v>1</v>
      </c>
      <c r="N10" s="11">
        <v>4.58</v>
      </c>
      <c r="O10" s="11">
        <f t="shared" si="0"/>
        <v>4.58</v>
      </c>
    </row>
    <row r="11" spans="1:15" ht="38.25" thickBot="1" x14ac:dyDescent="0.3">
      <c r="A11" s="2">
        <v>2.5</v>
      </c>
      <c r="B11" s="2">
        <v>1</v>
      </c>
      <c r="L11" s="27" t="s">
        <v>41</v>
      </c>
      <c r="M11" s="11">
        <v>1</v>
      </c>
      <c r="N11" s="11">
        <v>0.57999999999999996</v>
      </c>
      <c r="O11" s="11">
        <f t="shared" si="0"/>
        <v>0.57999999999999996</v>
      </c>
    </row>
    <row r="12" spans="1:15" ht="38.25" thickBot="1" x14ac:dyDescent="0.3">
      <c r="A12" s="2">
        <v>0.24</v>
      </c>
      <c r="B12" s="2">
        <v>5</v>
      </c>
      <c r="L12" s="27" t="s">
        <v>42</v>
      </c>
      <c r="M12" s="11">
        <v>1</v>
      </c>
      <c r="N12" s="11">
        <v>8.94</v>
      </c>
      <c r="O12" s="11">
        <f t="shared" si="0"/>
        <v>8.94</v>
      </c>
    </row>
    <row r="13" spans="1:15" ht="38.25" thickBot="1" x14ac:dyDescent="0.3">
      <c r="A13" s="2">
        <v>0.16</v>
      </c>
      <c r="B13" s="2">
        <v>2</v>
      </c>
      <c r="L13" s="27" t="s">
        <v>43</v>
      </c>
      <c r="M13" s="11">
        <v>3</v>
      </c>
      <c r="N13" s="11">
        <v>3.03</v>
      </c>
      <c r="O13" s="11">
        <f t="shared" si="0"/>
        <v>9.09</v>
      </c>
    </row>
    <row r="14" spans="1:15" ht="38.25" thickBot="1" x14ac:dyDescent="0.3">
      <c r="A14" s="2">
        <v>0.18</v>
      </c>
      <c r="B14" s="2">
        <v>1</v>
      </c>
      <c r="L14" s="27" t="s">
        <v>44</v>
      </c>
      <c r="M14" s="11">
        <v>1</v>
      </c>
      <c r="N14" s="11">
        <v>9</v>
      </c>
      <c r="O14" s="11">
        <f t="shared" si="0"/>
        <v>9</v>
      </c>
    </row>
    <row r="15" spans="1:15" ht="38.25" thickBot="1" x14ac:dyDescent="0.3">
      <c r="A15" s="2">
        <v>0.02</v>
      </c>
      <c r="B15" s="2">
        <v>1</v>
      </c>
      <c r="L15" s="27" t="s">
        <v>45</v>
      </c>
      <c r="M15" s="11">
        <v>1</v>
      </c>
      <c r="N15" s="11">
        <v>5.5</v>
      </c>
      <c r="O15" s="11">
        <f t="shared" si="0"/>
        <v>5.5</v>
      </c>
    </row>
    <row r="16" spans="1:15" ht="57" thickBot="1" x14ac:dyDescent="0.3">
      <c r="A16" s="2">
        <v>0.02</v>
      </c>
      <c r="B16" s="2">
        <v>1</v>
      </c>
      <c r="L16" s="27" t="s">
        <v>46</v>
      </c>
      <c r="M16" s="11">
        <v>1</v>
      </c>
      <c r="N16" s="11">
        <v>0.87</v>
      </c>
      <c r="O16" s="11">
        <f t="shared" si="0"/>
        <v>0.87</v>
      </c>
    </row>
    <row r="17" spans="1:15" ht="57" thickBot="1" x14ac:dyDescent="0.3">
      <c r="A17" s="2">
        <v>0.08</v>
      </c>
      <c r="B17" s="2">
        <v>4</v>
      </c>
      <c r="L17" s="27" t="s">
        <v>47</v>
      </c>
      <c r="M17" s="11">
        <v>4</v>
      </c>
      <c r="N17" s="11">
        <v>0.2</v>
      </c>
      <c r="O17" s="11">
        <f t="shared" si="0"/>
        <v>0.8</v>
      </c>
    </row>
    <row r="18" spans="1:15" ht="57" thickBot="1" x14ac:dyDescent="0.3">
      <c r="A18" s="2">
        <v>0.08</v>
      </c>
      <c r="B18" s="2">
        <v>4</v>
      </c>
      <c r="L18" s="27" t="s">
        <v>48</v>
      </c>
      <c r="M18" s="11">
        <v>1</v>
      </c>
      <c r="N18" s="11">
        <v>0.2</v>
      </c>
      <c r="O18" s="11">
        <f t="shared" si="0"/>
        <v>0.2</v>
      </c>
    </row>
    <row r="19" spans="1:15" ht="38.25" thickBot="1" x14ac:dyDescent="0.3">
      <c r="A19" s="2">
        <v>2.25</v>
      </c>
      <c r="B19" s="2">
        <v>1</v>
      </c>
      <c r="L19" s="27" t="s">
        <v>49</v>
      </c>
      <c r="M19" s="11">
        <v>3</v>
      </c>
      <c r="N19" s="11">
        <v>0.2</v>
      </c>
      <c r="O19" s="11">
        <f t="shared" si="0"/>
        <v>0.60000000000000009</v>
      </c>
    </row>
    <row r="20" spans="1:15" ht="38.25" thickBot="1" x14ac:dyDescent="0.3">
      <c r="A20" s="2">
        <v>2.15</v>
      </c>
      <c r="B20" s="2">
        <v>1</v>
      </c>
      <c r="L20" s="27" t="s">
        <v>50</v>
      </c>
      <c r="M20" s="11">
        <v>3</v>
      </c>
      <c r="N20" s="11">
        <v>0.2</v>
      </c>
      <c r="O20" s="11">
        <f t="shared" si="0"/>
        <v>0.60000000000000009</v>
      </c>
    </row>
    <row r="21" spans="1:15" ht="38.25" thickBot="1" x14ac:dyDescent="0.3">
      <c r="A21" s="2">
        <v>10</v>
      </c>
      <c r="B21" s="2">
        <v>1</v>
      </c>
      <c r="L21" s="27" t="s">
        <v>51</v>
      </c>
      <c r="M21" s="11">
        <v>4</v>
      </c>
      <c r="N21" s="11">
        <v>0.2</v>
      </c>
      <c r="O21" s="11">
        <f t="shared" si="0"/>
        <v>0.8</v>
      </c>
    </row>
    <row r="22" spans="1:15" ht="19.5" thickBot="1" x14ac:dyDescent="0.3">
      <c r="A22" s="2">
        <v>0.1</v>
      </c>
      <c r="B22" s="2">
        <v>10</v>
      </c>
      <c r="L22" s="27" t="s">
        <v>52</v>
      </c>
      <c r="M22" s="11">
        <v>2</v>
      </c>
      <c r="N22" s="11">
        <v>0.13</v>
      </c>
      <c r="O22" s="11">
        <f t="shared" si="0"/>
        <v>0.26</v>
      </c>
    </row>
    <row r="23" spans="1:15" ht="38.25" thickBot="1" x14ac:dyDescent="0.3">
      <c r="A23" s="3">
        <f>SUM(A1:A22)</f>
        <v>129.69999999999996</v>
      </c>
      <c r="B23">
        <f>SUM(B1:B22)</f>
        <v>43</v>
      </c>
      <c r="L23" s="27" t="s">
        <v>53</v>
      </c>
      <c r="M23" s="11">
        <v>1</v>
      </c>
      <c r="N23" s="11">
        <v>0.18</v>
      </c>
      <c r="O23" s="11">
        <f t="shared" si="0"/>
        <v>0.18</v>
      </c>
    </row>
    <row r="24" spans="1:15" ht="38.25" thickBot="1" x14ac:dyDescent="0.3">
      <c r="A24" s="3"/>
      <c r="L24" s="27" t="s">
        <v>54</v>
      </c>
      <c r="M24" s="11">
        <v>1</v>
      </c>
      <c r="N24" s="11">
        <v>0.38</v>
      </c>
      <c r="O24" s="11">
        <f t="shared" si="0"/>
        <v>0.38</v>
      </c>
    </row>
    <row r="25" spans="1:15" ht="38.25" thickBot="1" x14ac:dyDescent="0.3">
      <c r="A25" s="3"/>
      <c r="L25" s="27" t="s">
        <v>55</v>
      </c>
      <c r="M25" s="11">
        <v>3</v>
      </c>
      <c r="N25" s="11">
        <v>0.11</v>
      </c>
      <c r="O25" s="11">
        <f t="shared" si="0"/>
        <v>0.33</v>
      </c>
    </row>
    <row r="26" spans="1:15" ht="150.75" thickBot="1" x14ac:dyDescent="0.3">
      <c r="A26" s="4" t="s">
        <v>0</v>
      </c>
      <c r="B26" s="6" t="s">
        <v>1</v>
      </c>
      <c r="C26" s="6" t="s">
        <v>11</v>
      </c>
      <c r="D26" s="6" t="s">
        <v>2</v>
      </c>
      <c r="E26" s="6" t="s">
        <v>3</v>
      </c>
      <c r="F26" s="6" t="s">
        <v>4</v>
      </c>
      <c r="L26" s="27" t="s">
        <v>56</v>
      </c>
      <c r="M26" s="11">
        <v>1</v>
      </c>
      <c r="N26" s="11">
        <v>1.25</v>
      </c>
      <c r="O26" s="11">
        <f t="shared" si="0"/>
        <v>1.25</v>
      </c>
    </row>
    <row r="27" spans="1:15" ht="38.25" thickBot="1" x14ac:dyDescent="0.3">
      <c r="A27" s="2" t="s">
        <v>5</v>
      </c>
      <c r="B27" s="4">
        <v>3</v>
      </c>
      <c r="C27" s="11">
        <v>1.1399999999999999</v>
      </c>
      <c r="D27" s="17">
        <f>C27*1.11</f>
        <v>1.2654000000000001</v>
      </c>
      <c r="E27" s="11">
        <v>2</v>
      </c>
      <c r="F27" s="17">
        <f>E27*D27</f>
        <v>2.5308000000000002</v>
      </c>
      <c r="G27" s="19">
        <v>2.54</v>
      </c>
      <c r="L27" s="27" t="s">
        <v>57</v>
      </c>
      <c r="M27" s="11">
        <v>1</v>
      </c>
      <c r="N27" s="11">
        <v>3.26</v>
      </c>
      <c r="O27" s="11">
        <f t="shared" si="0"/>
        <v>3.26</v>
      </c>
    </row>
    <row r="28" spans="1:15" ht="75.75" thickBot="1" x14ac:dyDescent="0.3">
      <c r="A28" s="2" t="s">
        <v>6</v>
      </c>
      <c r="B28" s="5">
        <v>5</v>
      </c>
      <c r="C28" s="11">
        <v>1.29</v>
      </c>
      <c r="D28" s="17">
        <f>C28*1.11</f>
        <v>1.4319000000000002</v>
      </c>
      <c r="E28" s="11">
        <v>2</v>
      </c>
      <c r="F28" s="17">
        <f t="shared" ref="F28:F31" si="1">E28*D28</f>
        <v>2.8638000000000003</v>
      </c>
      <c r="G28" s="20">
        <v>2.86</v>
      </c>
      <c r="L28" s="27" t="s">
        <v>58</v>
      </c>
      <c r="M28" s="11">
        <v>1</v>
      </c>
      <c r="N28" s="11">
        <v>1.55</v>
      </c>
      <c r="O28" s="11">
        <f t="shared" si="0"/>
        <v>1.55</v>
      </c>
    </row>
    <row r="29" spans="1:15" ht="19.5" thickBot="1" x14ac:dyDescent="0.3">
      <c r="A29" s="2" t="s">
        <v>7</v>
      </c>
      <c r="B29" s="5">
        <v>6</v>
      </c>
      <c r="C29" s="11">
        <v>1.38</v>
      </c>
      <c r="D29" s="17">
        <f>C29*1.11</f>
        <v>1.5318000000000001</v>
      </c>
      <c r="E29" s="11">
        <v>3</v>
      </c>
      <c r="F29" s="17">
        <f t="shared" si="1"/>
        <v>4.5953999999999997</v>
      </c>
      <c r="G29" s="20">
        <v>4.59</v>
      </c>
      <c r="L29" s="27" t="s">
        <v>59</v>
      </c>
      <c r="M29" s="11">
        <v>1</v>
      </c>
      <c r="N29" s="11">
        <v>5</v>
      </c>
      <c r="O29" s="11">
        <f t="shared" si="0"/>
        <v>5</v>
      </c>
    </row>
    <row r="30" spans="1:15" ht="38.25" thickBot="1" x14ac:dyDescent="0.3">
      <c r="A30" s="2" t="s">
        <v>8</v>
      </c>
      <c r="B30" s="5">
        <v>9</v>
      </c>
      <c r="C30" s="11">
        <v>1.68</v>
      </c>
      <c r="D30" s="17">
        <f>C30*1.11</f>
        <v>1.8648</v>
      </c>
      <c r="E30" s="11">
        <v>3</v>
      </c>
      <c r="F30" s="17">
        <f t="shared" si="1"/>
        <v>5.5944000000000003</v>
      </c>
      <c r="G30" s="20">
        <v>5.58</v>
      </c>
      <c r="L30" s="27" t="s">
        <v>60</v>
      </c>
      <c r="M30" s="11">
        <v>1</v>
      </c>
      <c r="N30" s="11">
        <v>0.68</v>
      </c>
      <c r="O30" s="11">
        <f t="shared" si="0"/>
        <v>0.68</v>
      </c>
    </row>
    <row r="31" spans="1:15" ht="38.25" thickBot="1" x14ac:dyDescent="0.3">
      <c r="A31" s="2" t="s">
        <v>9</v>
      </c>
      <c r="B31" s="5">
        <v>4</v>
      </c>
      <c r="C31" s="11">
        <v>1.21</v>
      </c>
      <c r="D31" s="17">
        <f>C31*1.11</f>
        <v>1.3431000000000002</v>
      </c>
      <c r="E31" s="11">
        <v>2</v>
      </c>
      <c r="F31" s="17">
        <f t="shared" si="1"/>
        <v>2.6862000000000004</v>
      </c>
      <c r="G31" s="20">
        <v>2.68</v>
      </c>
      <c r="L31" s="27" t="s">
        <v>61</v>
      </c>
      <c r="M31" s="11">
        <v>1</v>
      </c>
      <c r="N31" s="11">
        <v>2.08</v>
      </c>
      <c r="O31" s="11">
        <f t="shared" si="0"/>
        <v>2.08</v>
      </c>
    </row>
    <row r="32" spans="1:15" ht="19.5" thickBot="1" x14ac:dyDescent="0.3">
      <c r="A32" s="2" t="s">
        <v>10</v>
      </c>
      <c r="B32" s="11"/>
      <c r="C32" s="11"/>
      <c r="D32" s="11"/>
      <c r="E32" s="11"/>
      <c r="F32" s="18">
        <f>SUM(F27:F31)</f>
        <v>18.270600000000002</v>
      </c>
      <c r="G32">
        <f>SUM(G27:G31)</f>
        <v>18.25</v>
      </c>
      <c r="L32" s="27" t="s">
        <v>62</v>
      </c>
      <c r="M32" s="11">
        <v>1</v>
      </c>
      <c r="N32" s="11">
        <v>2.71</v>
      </c>
      <c r="O32" s="11">
        <f t="shared" si="0"/>
        <v>2.71</v>
      </c>
    </row>
    <row r="33" spans="1:18" ht="38.25" thickBot="1" x14ac:dyDescent="0.3">
      <c r="L33" s="27" t="s">
        <v>63</v>
      </c>
      <c r="M33" s="11">
        <v>1</v>
      </c>
      <c r="N33" s="11">
        <v>2.2999999999999998</v>
      </c>
      <c r="O33" s="11">
        <f t="shared" si="0"/>
        <v>2.2999999999999998</v>
      </c>
    </row>
    <row r="34" spans="1:18" ht="94.5" thickBot="1" x14ac:dyDescent="0.3">
      <c r="A34" s="12" t="s">
        <v>12</v>
      </c>
      <c r="B34" s="13" t="s">
        <v>13</v>
      </c>
      <c r="C34" s="13" t="s">
        <v>14</v>
      </c>
      <c r="D34" s="13" t="s">
        <v>15</v>
      </c>
      <c r="L34" s="27" t="s">
        <v>64</v>
      </c>
      <c r="M34" s="11">
        <v>1</v>
      </c>
      <c r="N34" s="11">
        <v>6.7</v>
      </c>
      <c r="O34" s="11">
        <f t="shared" si="0"/>
        <v>6.7</v>
      </c>
    </row>
    <row r="35" spans="1:18" ht="38.25" thickBot="1" x14ac:dyDescent="0.3">
      <c r="A35" s="14" t="s">
        <v>16</v>
      </c>
      <c r="B35" s="15">
        <v>15</v>
      </c>
      <c r="C35" s="15">
        <v>0.83</v>
      </c>
      <c r="D35" s="15">
        <f>B35*C35</f>
        <v>12.45</v>
      </c>
      <c r="L35" s="27" t="s">
        <v>65</v>
      </c>
      <c r="M35" s="11">
        <v>1</v>
      </c>
      <c r="N35" s="11">
        <v>3.11</v>
      </c>
      <c r="O35" s="11">
        <f t="shared" si="0"/>
        <v>3.11</v>
      </c>
    </row>
    <row r="36" spans="1:18" ht="57" thickBot="1" x14ac:dyDescent="0.3">
      <c r="A36" s="14" t="s">
        <v>17</v>
      </c>
      <c r="B36" s="15">
        <v>500</v>
      </c>
      <c r="C36" s="15">
        <v>1.7999999999999999E-2</v>
      </c>
      <c r="D36" s="15">
        <f t="shared" ref="D36:D39" si="2">B36*C36</f>
        <v>9</v>
      </c>
      <c r="L36" s="27" t="s">
        <v>66</v>
      </c>
      <c r="M36" s="11">
        <v>1</v>
      </c>
      <c r="N36" s="11">
        <v>0.42</v>
      </c>
      <c r="O36" s="11">
        <f t="shared" si="0"/>
        <v>0.42</v>
      </c>
    </row>
    <row r="37" spans="1:18" ht="38.25" thickBot="1" x14ac:dyDescent="0.3">
      <c r="A37" s="14" t="s">
        <v>18</v>
      </c>
      <c r="B37" s="15">
        <v>2</v>
      </c>
      <c r="C37" s="15">
        <v>15.6</v>
      </c>
      <c r="D37" s="15">
        <f t="shared" si="2"/>
        <v>31.2</v>
      </c>
      <c r="L37" s="27" t="s">
        <v>67</v>
      </c>
      <c r="M37" s="11">
        <v>1</v>
      </c>
      <c r="N37" s="11">
        <v>4</v>
      </c>
      <c r="O37" s="11">
        <f t="shared" si="0"/>
        <v>4</v>
      </c>
    </row>
    <row r="38" spans="1:18" ht="38.25" thickBot="1" x14ac:dyDescent="0.3">
      <c r="A38" s="14" t="s">
        <v>19</v>
      </c>
      <c r="B38" s="15">
        <v>5</v>
      </c>
      <c r="C38" s="15">
        <v>1.1000000000000001</v>
      </c>
      <c r="D38" s="15">
        <f t="shared" si="2"/>
        <v>5.5</v>
      </c>
      <c r="L38" s="27" t="s">
        <v>68</v>
      </c>
      <c r="M38" s="11">
        <v>1</v>
      </c>
      <c r="N38" s="11">
        <v>1.5</v>
      </c>
      <c r="O38" s="11">
        <f t="shared" si="0"/>
        <v>1.5</v>
      </c>
    </row>
    <row r="39" spans="1:18" ht="19.5" thickBot="1" x14ac:dyDescent="0.3">
      <c r="A39" s="14" t="s">
        <v>20</v>
      </c>
      <c r="B39" s="15">
        <v>5</v>
      </c>
      <c r="C39" s="15">
        <v>0.9</v>
      </c>
      <c r="D39" s="15">
        <f t="shared" si="2"/>
        <v>4.5</v>
      </c>
      <c r="L39" s="27" t="s">
        <v>69</v>
      </c>
      <c r="M39" s="11">
        <v>1</v>
      </c>
      <c r="N39" s="11">
        <v>8</v>
      </c>
      <c r="O39" s="11">
        <f t="shared" si="0"/>
        <v>8</v>
      </c>
    </row>
    <row r="40" spans="1:18" ht="57" thickBot="1" x14ac:dyDescent="0.3">
      <c r="A40" s="21" t="s">
        <v>21</v>
      </c>
      <c r="B40" s="22"/>
      <c r="C40" s="23"/>
      <c r="D40" s="15">
        <f>SUM(D35:D39)</f>
        <v>62.65</v>
      </c>
      <c r="L40" s="27" t="s">
        <v>70</v>
      </c>
      <c r="M40" s="11">
        <v>1</v>
      </c>
      <c r="N40" s="11">
        <v>4.7</v>
      </c>
      <c r="O40" s="11">
        <f t="shared" si="0"/>
        <v>4.7</v>
      </c>
    </row>
    <row r="41" spans="1:18" ht="38.25" thickBot="1" x14ac:dyDescent="0.3">
      <c r="L41" s="27" t="s">
        <v>71</v>
      </c>
      <c r="M41" s="11">
        <v>1</v>
      </c>
      <c r="N41" s="11">
        <v>7.8</v>
      </c>
      <c r="O41" s="11">
        <f t="shared" si="0"/>
        <v>7.8</v>
      </c>
    </row>
    <row r="42" spans="1:18" ht="94.5" thickBot="1" x14ac:dyDescent="0.3">
      <c r="A42" s="4" t="s">
        <v>22</v>
      </c>
      <c r="B42" s="6" t="s">
        <v>23</v>
      </c>
      <c r="C42" s="6" t="s">
        <v>1</v>
      </c>
      <c r="D42" s="6" t="s">
        <v>11</v>
      </c>
      <c r="E42" s="6" t="s">
        <v>24</v>
      </c>
      <c r="F42" s="6" t="s">
        <v>25</v>
      </c>
      <c r="L42" s="27" t="s">
        <v>72</v>
      </c>
      <c r="M42" s="11">
        <v>1</v>
      </c>
      <c r="N42" s="11">
        <v>2.4</v>
      </c>
      <c r="O42" s="11">
        <f t="shared" si="0"/>
        <v>2.4</v>
      </c>
    </row>
    <row r="43" spans="1:18" ht="38.25" thickBot="1" x14ac:dyDescent="0.3">
      <c r="A43" s="5" t="s">
        <v>26</v>
      </c>
      <c r="B43" s="11">
        <v>1</v>
      </c>
      <c r="C43" s="11">
        <v>16</v>
      </c>
      <c r="D43" s="4">
        <v>2.63</v>
      </c>
      <c r="E43" s="11">
        <v>176</v>
      </c>
      <c r="F43" s="11">
        <f>195*D43</f>
        <v>512.85</v>
      </c>
      <c r="L43" s="27" t="s">
        <v>73</v>
      </c>
      <c r="M43" s="11">
        <v>1</v>
      </c>
      <c r="N43" s="11">
        <v>2.38</v>
      </c>
      <c r="O43" s="11">
        <f t="shared" si="0"/>
        <v>2.38</v>
      </c>
    </row>
    <row r="44" spans="1:18" ht="38.25" thickBot="1" x14ac:dyDescent="0.3">
      <c r="A44" s="5" t="s">
        <v>27</v>
      </c>
      <c r="B44" s="11">
        <v>2</v>
      </c>
      <c r="C44" s="11">
        <v>14</v>
      </c>
      <c r="D44" s="5">
        <v>2.31</v>
      </c>
      <c r="E44" s="11">
        <v>88</v>
      </c>
      <c r="F44" s="11">
        <f>195*D44</f>
        <v>450.45</v>
      </c>
      <c r="L44" s="27" t="s">
        <v>74</v>
      </c>
      <c r="M44" s="11">
        <v>8</v>
      </c>
      <c r="N44" s="11">
        <v>0.03</v>
      </c>
      <c r="O44" s="11">
        <f t="shared" si="0"/>
        <v>0.24</v>
      </c>
      <c r="R44" t="s">
        <v>78</v>
      </c>
    </row>
    <row r="45" spans="1:18" ht="38.25" thickBot="1" x14ac:dyDescent="0.3">
      <c r="A45" s="24" t="s">
        <v>10</v>
      </c>
      <c r="B45" s="25"/>
      <c r="C45" s="25"/>
      <c r="D45" s="25"/>
      <c r="E45" s="26"/>
      <c r="F45" s="11">
        <f>SUM(F43:F44)</f>
        <v>963.3</v>
      </c>
      <c r="L45" s="27" t="s">
        <v>75</v>
      </c>
      <c r="M45" s="11">
        <v>4</v>
      </c>
      <c r="N45" s="11">
        <v>0.03</v>
      </c>
      <c r="O45" s="11">
        <f t="shared" si="0"/>
        <v>0.12</v>
      </c>
    </row>
    <row r="46" spans="1:18" ht="38.25" thickBot="1" x14ac:dyDescent="0.3">
      <c r="A46" s="24"/>
      <c r="B46" s="25"/>
      <c r="C46" s="25"/>
      <c r="D46" s="25"/>
      <c r="E46" s="26"/>
      <c r="F46" s="11"/>
      <c r="L46" s="27" t="s">
        <v>76</v>
      </c>
      <c r="M46" s="11">
        <v>4</v>
      </c>
      <c r="N46" s="11">
        <v>0.02</v>
      </c>
      <c r="O46" s="11">
        <f t="shared" si="0"/>
        <v>0.08</v>
      </c>
    </row>
    <row r="47" spans="1:18" ht="19.5" thickBot="1" x14ac:dyDescent="0.3">
      <c r="L47" s="2" t="s">
        <v>10</v>
      </c>
      <c r="M47" s="11">
        <f>SUM(M2:M46)</f>
        <v>83</v>
      </c>
      <c r="N47" s="11"/>
      <c r="O47" s="28">
        <f>SUM(O2:O46)</f>
        <v>109.88999999999999</v>
      </c>
    </row>
    <row r="48" spans="1:18" ht="57" thickBot="1" x14ac:dyDescent="0.3">
      <c r="L48" s="2" t="s">
        <v>77</v>
      </c>
      <c r="M48" s="11"/>
      <c r="N48" s="11"/>
      <c r="O48" s="11">
        <v>20</v>
      </c>
    </row>
    <row r="49" spans="12:15" ht="19.5" thickBot="1" x14ac:dyDescent="0.3">
      <c r="L49" s="2" t="s">
        <v>21</v>
      </c>
      <c r="M49" s="11"/>
      <c r="N49" s="11"/>
      <c r="O49" s="28">
        <f>O47+O48</f>
        <v>129.88999999999999</v>
      </c>
    </row>
  </sheetData>
  <mergeCells count="3">
    <mergeCell ref="A40:C40"/>
    <mergeCell ref="A45:E45"/>
    <mergeCell ref="A46:E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Sokolover</dc:creator>
  <cp:lastModifiedBy>Sokolover</cp:lastModifiedBy>
  <dcterms:created xsi:type="dcterms:W3CDTF">2021-04-12T18:22:09Z</dcterms:created>
  <dcterms:modified xsi:type="dcterms:W3CDTF">2021-05-23T20:21:24Z</dcterms:modified>
</cp:coreProperties>
</file>