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bookViews>
    <workbookView xWindow="0" yWindow="0" windowWidth="20496" windowHeight="6948" tabRatio="856" firstSheet="15" activeTab="19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Hoja_producto_terminado" sheetId="14" r:id="rId6"/>
    <sheet name="Item_inventario" sheetId="6" r:id="rId7"/>
    <sheet name="Catalogo" sheetId="7" r:id="rId8"/>
    <sheet name="Unidad_medida" sheetId="8" r:id="rId9"/>
    <sheet name="Empresa" sheetId="9" r:id="rId10"/>
    <sheet name="Matria_Prima" sheetId="10" r:id="rId11"/>
    <sheet name="Proveedor" sheetId="12" r:id="rId12"/>
    <sheet name="Compra_Mat_pi" sheetId="13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</sheets>
  <definedNames>
    <definedName name="Conectar_con_nuevo_origen_de_datos" localSheetId="16" hidden="1">Area_produccion!$A$1:$L$9</definedName>
    <definedName name="elultimoinca_brix" localSheetId="0" hidden="1">brix!$A$1:$B$3</definedName>
    <definedName name="elultimoinca_catalogo" localSheetId="7" hidden="1">Catalogo!$A$1:$B$2</definedName>
    <definedName name="elultimoinca_clase_vino" localSheetId="1" hidden="1">Clase_vino!$A$1:$C$4</definedName>
    <definedName name="elultimoinca_cliente" localSheetId="4" hidden="1">Cliente!$A$1:$I$10</definedName>
    <definedName name="elultimoinca_compra_mat_pri" localSheetId="12" hidden="1">Compra_Mat_pi!$A$1:$I$2</definedName>
    <definedName name="elultimoinca_compra_venta" localSheetId="14" hidden="1">Compra_venta!$A$1:$I$11</definedName>
    <definedName name="elultimoinca_empresa" localSheetId="9" hidden="1">Empresa!$A$1:$D$4</definedName>
    <definedName name="elultimoinca_hoja_produccion_vino" localSheetId="17" hidden="1">Hoja_producion_vino!$A$1:$K$9</definedName>
    <definedName name="elultimoinca_hoja_producto_terminado" localSheetId="5" hidden="1">Hoja_producto_terminado!$A$1:$T$9</definedName>
    <definedName name="elultimoinca_hoja_ventas" localSheetId="21" hidden="1">Hoja_venta!$A$1:$J$50</definedName>
    <definedName name="elultimoinca_inventario_empresa" localSheetId="15" hidden="1">Inventario_empresa!$A$1:$E$5</definedName>
    <definedName name="elultimoinca_item_inventario" localSheetId="6" hidden="1">Item_inventario!$A$1:$C$6</definedName>
    <definedName name="elultimoinca_lote_1" localSheetId="24" hidden="1">Lote!$A$1:$C$2</definedName>
    <definedName name="elultimoinca_materia_prima" localSheetId="10" hidden="1">Matria_Prima!$A$1:$D$15</definedName>
    <definedName name="elultimoinca_pasteurizacion" localSheetId="23" hidden="1">Pasteorizacion!$A$1:$C$4</definedName>
    <definedName name="elultimoinca_pedido" localSheetId="13" hidden="1">Pedido!$A$1:$H$10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1" hidden="1">Proveedor!$A$1:$G$4</definedName>
    <definedName name="elultimoinca_salida_hoja_inventario" localSheetId="19" hidden="1">Salida_hoja_inventario!$A$1:$I$29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8" hidden="1">Unidad_medida!$A$1:$C$5</definedName>
    <definedName name="elultimoinca_users" localSheetId="20" hidden="1">Usuario!$A$1:$K$2</definedName>
  </definedNames>
  <calcPr calcId="152511"/>
</workbook>
</file>

<file path=xl/calcChain.xml><?xml version="1.0" encoding="utf-8"?>
<calcChain xmlns="http://schemas.openxmlformats.org/spreadsheetml/2006/main">
  <c r="I51" i="23" l="1"/>
  <c r="G51" i="23"/>
  <c r="I52" i="23" s="1"/>
  <c r="E51" i="23"/>
  <c r="L51" i="23" s="1"/>
  <c r="G47" i="23"/>
  <c r="G46" i="23"/>
  <c r="G43" i="23"/>
  <c r="G42" i="23"/>
  <c r="G37" i="23"/>
  <c r="G34" i="23"/>
  <c r="G33" i="23"/>
  <c r="G29" i="23"/>
  <c r="G28" i="23"/>
  <c r="G27" i="23"/>
  <c r="G26" i="23"/>
  <c r="G25" i="23"/>
  <c r="G24" i="23"/>
  <c r="G23" i="23"/>
  <c r="G20" i="23"/>
  <c r="G19" i="23"/>
  <c r="G12" i="23"/>
  <c r="G11" i="23"/>
  <c r="G10" i="23"/>
  <c r="G7" i="23"/>
  <c r="G5" i="23"/>
  <c r="G4" i="23"/>
  <c r="G3" i="23"/>
  <c r="G2" i="23"/>
  <c r="G30" i="21"/>
  <c r="E30" i="21"/>
  <c r="G31" i="21" s="1"/>
  <c r="D30" i="21"/>
  <c r="R9" i="14" l="1"/>
  <c r="A4" i="5" l="1"/>
  <c r="A5" i="5" s="1"/>
  <c r="A6" i="5" s="1"/>
  <c r="A3" i="26"/>
</calcChain>
</file>

<file path=xl/connections.xml><?xml version="1.0" encoding="utf-8"?>
<connections xmlns="http://schemas.openxmlformats.org/spreadsheetml/2006/main">
  <connection id="1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<sst xmlns="http://schemas.openxmlformats.org/spreadsheetml/2006/main" count="509" uniqueCount="324">
  <si>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</si>
  <si>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</si>
  <si>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</si>
  <si>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</si>
  <si>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</si>
  <si>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</si>
  <si>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</si>
  <si>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</si>
  <si>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</si>
  <si>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</si>
  <si>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</si>
  <si>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</si>
  <si>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</si>
  <si>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</si>
  <si>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</si>
  <si>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</si>
  <si>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</si>
  <si>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</si>
  <si>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</si>
  <si>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</si>
  <si>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</si>
  <si>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</si>
  <si>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</si>
  <si>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</si>
  <si>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</si>
  <si>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</si>
  <si>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</si>
  <si>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</si>
  <si>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</si>
  <si>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</si>
  <si>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</si>
  <si>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</si>
  <si>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</si>
  <si>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</si>
  <si>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</si>
  <si>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</si>
  <si>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</si>
  <si>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</si>
  <si>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</si>
  <si>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</si>
  <si>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</si>
  <si>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</si>
  <si>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</si>
  <si>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</si>
  <si>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</si>
  <si>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</si>
  <si>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</si>
  <si>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</si>
  <si>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</si>
  <si>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</si>
  <si>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</si>
  <si>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</si>
  <si>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</si>
  <si>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</si>
  <si>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</si>
  <si>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</si>
  <si>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</si>
  <si>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</si>
  <si>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</si>
  <si>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</si>
  <si>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</si>
  <si>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</si>
  <si>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</si>
  <si>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</si>
  <si>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</si>
  <si>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</si>
  <si>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</si>
  <si>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</si>
  <si>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</si>
  <si>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</si>
  <si>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</si>
  <si>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</si>
  <si>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</si>
  <si>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</si>
  <si>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</si>
  <si>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</si>
  <si>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</si>
  <si>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</si>
  <si>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</si>
  <si>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</si>
  <si>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</si>
  <si>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</si>
  <si>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</si>
  <si>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</si>
  <si>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</si>
  <si>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</si>
  <si>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</si>
  <si>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</si>
  <si>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</si>
  <si>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</si>
  <si>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</si>
  <si>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</si>
  <si>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</si>
  <si>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</si>
  <si>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</si>
  <si>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</si>
  <si>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</si>
  <si>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</si>
  <si>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</si>
  <si>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</si>
  <si>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</si>
  <si>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</si>
  <si>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</si>
  <si>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</si>
  <si>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</si>
  <si>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</si>
  <si>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</si>
  <si>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</si>
  <si>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</si>
  <si>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</si>
  <si>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</si>
  <si>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</si>
  <si>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</si>
  <si>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</si>
  <si>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</si>
  <si>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</si>
  <si>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</si>
  <si>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</si>
  <si>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</si>
  <si>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</si>
  <si>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</si>
  <si>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</si>
  <si>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</si>
  <si>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</si>
  <si>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</si>
  <si>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</si>
  <si>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</si>
  <si>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</si>
  <si>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</si>
  <si>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</si>
  <si>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</si>
  <si>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</si>
  <si>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</si>
  <si>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 xml:space="preserve">ALCALDE </t>
  </si>
  <si>
    <t>ARAJUNO</t>
  </si>
  <si>
    <t>DE ANTI</t>
  </si>
  <si>
    <t xml:space="preserve">EFRAIN </t>
  </si>
  <si>
    <t>CALAOUCHO</t>
  </si>
  <si>
    <t>AlMACHE</t>
  </si>
  <si>
    <t xml:space="preserve">HILDA </t>
  </si>
  <si>
    <t>DIAS</t>
  </si>
  <si>
    <t>MIRIAN</t>
  </si>
  <si>
    <t xml:space="preserve">ALCALDE  </t>
  </si>
  <si>
    <t>SIGCHOS</t>
  </si>
  <si>
    <t>PASTUÑA</t>
  </si>
  <si>
    <t xml:space="preserve">LUZMILA </t>
  </si>
  <si>
    <t xml:space="preserve">MARTHA </t>
  </si>
  <si>
    <t>AYALA</t>
  </si>
  <si>
    <t>0503870735</t>
  </si>
  <si>
    <t>0507035942</t>
  </si>
  <si>
    <t>0507894521</t>
  </si>
  <si>
    <t>0508070745</t>
  </si>
  <si>
    <t>0507896342</t>
  </si>
  <si>
    <t>0503870759</t>
  </si>
  <si>
    <t>0507841562</t>
  </si>
  <si>
    <t>0504896721</t>
  </si>
  <si>
    <t>0502478963</t>
  </si>
  <si>
    <t>0897645867</t>
  </si>
  <si>
    <t>0985774563</t>
  </si>
  <si>
    <t>0986547125</t>
  </si>
  <si>
    <t>0984576212</t>
  </si>
  <si>
    <t>0986571256</t>
  </si>
  <si>
    <t>0986574523</t>
  </si>
  <si>
    <t>0963547852</t>
  </si>
  <si>
    <t>0932547965</t>
  </si>
  <si>
    <t>0968745214</t>
  </si>
  <si>
    <t>Loja</t>
  </si>
  <si>
    <t>Quinticusi</t>
  </si>
  <si>
    <t>Machala</t>
  </si>
  <si>
    <t>Latacunga</t>
  </si>
  <si>
    <t>Salcedo</t>
  </si>
  <si>
    <t>Ambato</t>
  </si>
  <si>
    <t>Quito</t>
  </si>
  <si>
    <t>Machachi</t>
  </si>
  <si>
    <t>Laso</t>
  </si>
  <si>
    <t>AlcaldeArajuno@gmail.com</t>
  </si>
  <si>
    <t>EfrainCalaoucho@gmail.com</t>
  </si>
  <si>
    <t>AlcaldedeAnte@hotmail.com</t>
  </si>
  <si>
    <t>policiaAlamche@gmailcom</t>
  </si>
  <si>
    <t>HildaDias@hotmail.com</t>
  </si>
  <si>
    <t>MirianVillamarin@hotmail.com</t>
  </si>
  <si>
    <t>luzmilapastuña@gmail.com</t>
  </si>
  <si>
    <t>AlcaldeSigchos@hotmail.com</t>
  </si>
  <si>
    <t>MarthaAyala@hotmail.com</t>
  </si>
  <si>
    <t>Al12</t>
  </si>
  <si>
    <t>Ef32</t>
  </si>
  <si>
    <t>po42</t>
  </si>
  <si>
    <t>Hi52</t>
  </si>
  <si>
    <t>Mi62</t>
  </si>
  <si>
    <t>Al72</t>
  </si>
  <si>
    <t>lu82</t>
  </si>
  <si>
    <t>Ma92</t>
  </si>
  <si>
    <t>An24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</si>
  <si>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</si>
  <si>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</si>
  <si>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</si>
  <si>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</si>
  <si>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</si>
  <si>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</si>
  <si>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</si>
  <si>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</si>
  <si>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</si>
  <si>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</si>
  <si>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</si>
  <si>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</si>
  <si>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</si>
  <si>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</si>
  <si>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</si>
  <si>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</si>
  <si>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</si>
  <si>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</si>
  <si>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</si>
  <si>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</si>
  <si>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</si>
  <si>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</si>
  <si>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</si>
  <si>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</si>
  <si>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</si>
  <si>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</si>
  <si>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</si>
  <si>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</si>
  <si>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</si>
  <si>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</si>
  <si>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</si>
  <si>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</si>
  <si>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</si>
  <si>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</si>
  <si>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</si>
  <si>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</si>
  <si>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</si>
  <si>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</si>
  <si>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</si>
  <si>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</si>
  <si>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</si>
  <si>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</si>
  <si>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</si>
  <si>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</si>
  <si>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</si>
  <si>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</si>
  <si>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</si>
  <si>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</si>
  <si>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</si>
  <si>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</si>
  <si>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</si>
  <si>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</si>
  <si>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</si>
  <si>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</si>
  <si>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</si>
  <si>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</si>
  <si>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</si>
  <si>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# CORCH 750</t>
  </si>
  <si>
    <t># CORCH 751</t>
  </si>
  <si>
    <t># CORCH 752</t>
  </si>
  <si>
    <t># CORCH 753</t>
  </si>
  <si>
    <t># CORCH 754</t>
  </si>
  <si>
    <t># CORCH 755</t>
  </si>
  <si>
    <t># CORCH 756</t>
  </si>
  <si>
    <t># CORCH 757</t>
  </si>
  <si>
    <t>Etiqueta Frente y Atrás</t>
  </si>
  <si>
    <t>CANTID 750</t>
  </si>
  <si>
    <t>CANTID 751</t>
  </si>
  <si>
    <t>CANTID 752</t>
  </si>
  <si>
    <t>CANTID 753</t>
  </si>
  <si>
    <t>CANTID 754</t>
  </si>
  <si>
    <t>CANTID 755</t>
  </si>
  <si>
    <t>CANTID 756</t>
  </si>
  <si>
    <t>CANTID 757</t>
  </si>
  <si>
    <t>mermelada</t>
  </si>
  <si>
    <t>sillas</t>
  </si>
  <si>
    <t>mesas</t>
  </si>
  <si>
    <t>escritorio</t>
  </si>
  <si>
    <t>las sillas estan en correcto estado</t>
  </si>
  <si>
    <t>las mesas estan dañadas dos</t>
  </si>
  <si>
    <t>el escritorio estan en correcto estado</t>
  </si>
  <si>
    <t xml:space="preserve">existen dos mermeladas </t>
  </si>
  <si>
    <t>cafes</t>
  </si>
  <si>
    <t>marron</t>
  </si>
  <si>
    <t>concho de vino</t>
  </si>
  <si>
    <t>fria</t>
  </si>
  <si>
    <t>caliente</t>
  </si>
  <si>
    <t>templada</t>
  </si>
  <si>
    <t>ninguna</t>
  </si>
  <si>
    <t>TOTAL</t>
  </si>
  <si>
    <t>BOTELLAS</t>
  </si>
  <si>
    <t>VENDIDOS Y DONADOS</t>
  </si>
  <si>
    <t>SALDO MES DE FEBRERO</t>
  </si>
  <si>
    <t>JAK</t>
  </si>
  <si>
    <t>ENCUESTA</t>
  </si>
  <si>
    <t>BONILLA</t>
  </si>
  <si>
    <t>MUNICIPO</t>
  </si>
  <si>
    <t>ANITA</t>
  </si>
  <si>
    <t>TIENDA DE MUJERES</t>
  </si>
  <si>
    <t>BODEGA</t>
  </si>
  <si>
    <t>CHACON</t>
  </si>
  <si>
    <t>CRIOLLO MARCO</t>
  </si>
  <si>
    <t>OLMEDO SIGCHA</t>
  </si>
  <si>
    <t>NOBOA</t>
  </si>
  <si>
    <t>FREDY PACHECO</t>
  </si>
  <si>
    <t>LUIS BAUTISTA</t>
  </si>
  <si>
    <t>DELIA CAIZA</t>
  </si>
  <si>
    <t>JADIN</t>
  </si>
  <si>
    <t>ESTALIN OÑA</t>
  </si>
  <si>
    <t>NARCISA ESPIN</t>
  </si>
  <si>
    <t>MARCELO CRUZ</t>
  </si>
  <si>
    <t>ALVARO MELO</t>
  </si>
  <si>
    <t>ALBERTO GUYTA</t>
  </si>
  <si>
    <t>ALCIDES GUANOQUI</t>
  </si>
  <si>
    <t>MERCDES</t>
  </si>
  <si>
    <t>CELIA CHICAIZA</t>
  </si>
  <si>
    <t>ALCIDES CATOTA</t>
  </si>
  <si>
    <t>CAMARI QUITO</t>
  </si>
  <si>
    <t>ING CONCEJO</t>
  </si>
  <si>
    <t>ING FRANCISCO</t>
  </si>
  <si>
    <t>SAN JOSE</t>
  </si>
  <si>
    <t>MOL</t>
  </si>
  <si>
    <t>PAGADO</t>
  </si>
  <si>
    <t>PENDIENTE</t>
  </si>
  <si>
    <t>ERAN 24</t>
  </si>
  <si>
    <t>250ML</t>
  </si>
  <si>
    <t>ING CATOTA</t>
  </si>
  <si>
    <t>OBSEVACIONES</t>
  </si>
  <si>
    <t>NO SE TOMA EN CUENTA UNA VOTELLA PARA EL PADRE</t>
  </si>
  <si>
    <t>TOTAL BOTELLAS</t>
  </si>
  <si>
    <t>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</si>
</sst>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  <xf numFmtId="0" fontId="0" fillId="2" borderId="1" xfId="0" applyFill="1" applyBorder="1"/>
    <xf numFmtId="0" fontId="0" fillId="2" borderId="1" xfId="0" applyFill="1" applyBorder="1"/>
    <xf numFmtId="164" fontId="0" fillId="0" borderId="0" xfId="0" applyNumberFormat="1"/>
    <xf numFmtId="0" fontId="0" fillId="0" borderId="3" xfId="0" applyBorder="1"/>
  </cellXfs>
  <cellStyles count="2">
    <cellStyle name="Hipervínculo" xfId="1" builtinId="8"/>
    <cellStyle name="Normal" xfId="0" builtinId="0"/>
  </cellStyles>
  <dxfs count="17">
    <dxf>
      <numFmt numFmtId="19" formatCode="d/m/yyyy"/>
    </dxf>
    <dxf>
      <border outline="0">
        <right style="thin">
          <color indexed="64"/>
        </right>
      </border>
    </dxf>
    <dxf>
      <numFmt numFmtId="19" formatCode="d/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30" formatCode="@"/>
    </dxf>
    <dxf>
      <numFmt numFmtId="30" formatCode="@"/>
    </dxf>
    <dxf>
      <numFmt numFmtId="164" formatCode="dd/mm/yyyy"/>
    </dxf>
    <dxf>
      <numFmt numFmtId="164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lultimoinca brix" connectionId="2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name="elultimoinca materia_prima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name="elultimoinca proveedor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name="elultimoinca compra_mat_pri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name="elultimoinca pedido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4.xml><?xml version="1.0" encoding="utf-8"?>
<queryTable xmlns="http://schemas.openxmlformats.org/spreadsheetml/2006/main" name="elultimoinca compra_venta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5.xml><?xml version="1.0" encoding="utf-8"?>
<queryTable xmlns="http://schemas.openxmlformats.org/spreadsheetml/2006/main" name="elultimoinca inventario_empresa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6.xml><?xml version="1.0" encoding="utf-8"?>
<queryTable xmlns="http://schemas.openxmlformats.org/spreadsheetml/2006/main" name="+Conectar con nuevo origen de dato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7.xml><?xml version="1.0" encoding="utf-8"?>
<queryTable xmlns="http://schemas.openxmlformats.org/spreadsheetml/2006/main" name="elultimoinca hoja_produccion_vino" connectionId="9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8.xml><?xml version="1.0" encoding="utf-8"?>
<queryTable xmlns="http://schemas.openxmlformats.org/spreadsheetml/2006/main" name="elultimoinca socio" connectionId="2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9.xml><?xml version="1.0" encoding="utf-8"?>
<queryTable xmlns="http://schemas.openxmlformats.org/spreadsheetml/2006/main" name="elultimoinca salida_hoja_inventario" connectionId="2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.xml><?xml version="1.0" encoding="utf-8"?>
<queryTable xmlns="http://schemas.openxmlformats.org/spreadsheetml/2006/main" name="elultimoinca clase_vino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name="elultimoinca users" connectionId="2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1.xml><?xml version="1.0" encoding="utf-8"?>
<queryTable xmlns="http://schemas.openxmlformats.org/spreadsheetml/2006/main" name="elultimoinca hoja_ventas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2.xml><?xml version="1.0" encoding="utf-8"?>
<queryTable xmlns="http://schemas.openxmlformats.org/spreadsheetml/2006/main" name="elultimoinca produccion_total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3.xml><?xml version="1.0" encoding="utf-8"?>
<queryTable xmlns="http://schemas.openxmlformats.org/spreadsheetml/2006/main" name="elultimoinca pasteurizacion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name="elultimoinca lote_1" connectionId="1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name="elultimoinca procesos" connectionId="18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name="elultimoinca trabajador" connectionId="2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name="elultimoinca cliente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name="elultimoinca hoja_producto_terminado" connectionId="10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7.xml><?xml version="1.0" encoding="utf-8"?>
<queryTable xmlns="http://schemas.openxmlformats.org/spreadsheetml/2006/main" name="elultimoinca item_inventario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8.xml><?xml version="1.0" encoding="utf-8"?>
<queryTable xmlns="http://schemas.openxmlformats.org/spreadsheetml/2006/main" name="elultimoinca catalogo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9.xml><?xml version="1.0" encoding="utf-8"?>
<queryTable xmlns="http://schemas.openxmlformats.org/spreadsheetml/2006/main" name="elultimoinca unidad_medida" connectionId="2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elultimoinca_brix" displayName="Tabla_elultimoinca_brix" ref="A1:B4" tableType="queryTable" totalsRowCount="1">
  <autoFilter ref="A1:B3"/>
  <tableColumns count="2">
    <tableColumn id="1" uniqueName="1" name="id" totalsRowFunction="custom" queryTableFieldId="1">
      <totalsRowFormula>A3+1</totalsRowFormula>
    </tableColumn>
    <tableColumn id="3" uniqueName="3" name="cantidad" totalsRowLabel="12" queryTableFieldId="3" totalsRowDxfId="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elultimoinca_materia_prima" displayName="Tabla_elultimoinca_materia_prima" ref="A1:D15" tableType="queryTable" totalsRowShown="0">
  <autoFilter ref="A1:D15"/>
  <tableColumns count="4">
    <tableColumn id="1" uniqueName="1" name="id" queryTableFieldId="1"/>
    <tableColumn id="2" uniqueName="2" name="nombre_mat_pri" queryTableFieldId="2"/>
    <tableColumn id="3" uniqueName="3" name="descripcion_mat_pri" queryTableFieldId="3"/>
    <tableColumn id="4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elultimoinca_proveedor" displayName="Tabla_elultimoinca_proveedor" ref="A1:G4" tableType="queryTable" totalsRowShown="0">
  <autoFilter ref="A1:G4"/>
  <tableColumns count="7">
    <tableColumn id="1" uniqueName="1" name="id" queryTableFieldId="1"/>
    <tableColumn id="2" uniqueName="2" name="cedula" queryTableFieldId="2" dataDxfId="10"/>
    <tableColumn id="3" uniqueName="3" name="nombres_pro" queryTableFieldId="3"/>
    <tableColumn id="4" uniqueName="4" name="apellidos_pro" queryTableFieldId="4"/>
    <tableColumn id="5" uniqueName="5" name="telefono_pro" queryTableFieldId="5" dataDxfId="9"/>
    <tableColumn id="6" uniqueName="6" name="email_pro" queryTableFieldId="6"/>
    <tableColumn id="7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elultimoinca_compra_mat_pri" displayName="Tabla_elultimoinca_compra_mat_pri" ref="A1:I2" tableType="queryTable" totalsRowShown="0">
  <autoFilter ref="A1:I2"/>
  <tableColumns count="9">
    <tableColumn id="1" uniqueName="1" name="id" queryTableFieldId="1"/>
    <tableColumn id="2" uniqueName="2" name="fecha_mat" queryTableFieldId="2" dataDxfId="8"/>
    <tableColumn id="3" uniqueName="3" name="precio_u_mat" queryTableFieldId="3"/>
    <tableColumn id="4" uniqueName="4" name="precio_tot_mat" queryTableFieldId="4"/>
    <tableColumn id="5" uniqueName="5" name="observaciones_mat" queryTableFieldId="5"/>
    <tableColumn id="6" uniqueName="6" name="id_pro" queryTableFieldId="6"/>
    <tableColumn id="7" uniqueName="7" name="id_tra" queryTableFieldId="7"/>
    <tableColumn id="8" uniqueName="8" name="id_mat_prim" queryTableFieldId="8"/>
    <tableColumn id="9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a_elultimoinca_pedido" displayName="Tabla_elultimoinca_pedido" ref="A1:H10" tableType="queryTable" totalsRowShown="0">
  <autoFilter ref="A1:H10"/>
  <tableColumns count="8">
    <tableColumn id="1" uniqueName="1" name="id" queryTableFieldId="1"/>
    <tableColumn id="2" uniqueName="2" name="Fecha" queryTableFieldId="2" dataDxfId="7"/>
    <tableColumn id="3" uniqueName="3" name="unidad_medida" queryTableFieldId="3"/>
    <tableColumn id="4" uniqueName="4" name="Cantidad" queryTableFieldId="4"/>
    <tableColumn id="5" uniqueName="5" name="presentacion" queryTableFieldId="5"/>
    <tableColumn id="6" uniqueName="6" name="estado" queryTableFieldId="6"/>
    <tableColumn id="7" uniqueName="7" name="Idcliente" queryTableFieldId="7"/>
    <tableColumn id="8" uniqueName="8" name="id_prod_total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a_elultimoinca_compra_venta" displayName="Tabla_elultimoinca_compra_venta" ref="A1:I11" tableType="queryTable" totalsRowShown="0">
  <autoFilter ref="A1:I11"/>
  <tableColumns count="9">
    <tableColumn id="1" uniqueName="1" name="id" queryTableFieldId="1"/>
    <tableColumn id="2" uniqueName="2" name="fecha_ven" queryTableFieldId="2" dataDxfId="6"/>
    <tableColumn id="3" uniqueName="3" name="id_tra" queryTableFieldId="3"/>
    <tableColumn id="4" uniqueName="4" name="Idcliente" queryTableFieldId="4"/>
    <tableColumn id="5" uniqueName="5" name="id_prod_total" queryTableFieldId="5"/>
    <tableColumn id="6" uniqueName="6" name="estado_cuenta" queryTableFieldId="6"/>
    <tableColumn id="7" uniqueName="7" name="precio_uni" queryTableFieldId="7"/>
    <tableColumn id="8" uniqueName="8" name="precio_total" queryTableFieldId="8"/>
    <tableColumn id="9" uniqueName="9" name="observaciones_ven" queryTableField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a_elultimoinca_inventario_empresa" displayName="Tabla_elultimoinca_inventario_empresa" ref="A1:E5" tableType="queryTable" totalsRowShown="0">
  <autoFilter ref="A1:E5"/>
  <tableColumns count="5">
    <tableColumn id="1" uniqueName="1" name="id" queryTableFieldId="1"/>
    <tableColumn id="2" uniqueName="2" name="nombre_art_inv" queryTableFieldId="2"/>
    <tableColumn id="3" uniqueName="3" name="descripcion_inv" queryTableFieldId="3"/>
    <tableColumn id="4" uniqueName="4" name="color_inv" queryTableFieldId="4"/>
    <tableColumn id="5" uniqueName="5" name="id_item_inventario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a_Conectar_con_nuevo_origen_de_datos" displayName="Tabla_Conectar_con_nuevo_origen_de_datos" ref="A1:L9" tableType="queryTable" totalsRowShown="0">
  <autoFilter ref="A1:L9"/>
  <tableColumns count="12">
    <tableColumn id="1" uniqueName="1" name="id" queryTableFieldId="1"/>
    <tableColumn id="2" uniqueName="2" name="fecha_elaboracion" queryTableFieldId="2" dataDxfId="5"/>
    <tableColumn id="3" uniqueName="3" name="id_tanque" queryTableFieldId="3"/>
    <tableColumn id="4" uniqueName="4" name="cantidad_litros" queryTableFieldId="4"/>
    <tableColumn id="5" uniqueName="5" name="id_uni_medi" queryTableFieldId="5"/>
    <tableColumn id="6" uniqueName="6" name="id_procesos" queryTableFieldId="6"/>
    <tableColumn id="7" uniqueName="7" name="id_brix" queryTableFieldId="7"/>
    <tableColumn id="8" uniqueName="8" name="id_clase_vino" queryTableFieldId="8"/>
    <tableColumn id="9" uniqueName="9" name="temperatura_vino" queryTableFieldId="9"/>
    <tableColumn id="10" uniqueName="10" name="fecha_control" queryTableFieldId="10" dataDxfId="4"/>
    <tableColumn id="11" uniqueName="11" name="id_tra" queryTableFieldId="11"/>
    <tableColumn id="12" uniqueName="12" name="observaciones_area_pro" queryTableField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a_elultimoinca_hoja_produccion_vino" displayName="Tabla_elultimoinca_hoja_produccion_vino" ref="A1:K9" tableType="queryTable" totalsRowShown="0">
  <autoFilter ref="A1:K9"/>
  <tableColumns count="11">
    <tableColumn id="1" uniqueName="1" name="id" queryTableFieldId="1"/>
    <tableColumn id="2" uniqueName="2" name="id_tanque" queryTableFieldId="2"/>
    <tableColumn id="3" uniqueName="3" name="id_procesos" queryTableFieldId="3"/>
    <tableColumn id="4" uniqueName="4" name="id_tra" queryTableFieldId="4"/>
    <tableColumn id="5" uniqueName="5" name="fecha_pro" queryTableFieldId="5" dataDxfId="3"/>
    <tableColumn id="6" uniqueName="6" name="cant_fruta_klg" queryTableFieldId="6"/>
    <tableColumn id="7" uniqueName="7" name="cant_agua_lts" queryTableFieldId="7"/>
    <tableColumn id="8" uniqueName="8" name="cant_azucar_klg" queryTableFieldId="8"/>
    <tableColumn id="9" uniqueName="9" name="cant_levadura_grms" queryTableFieldId="9"/>
    <tableColumn id="10" uniqueName="10" name="numero_procesos" queryTableFieldId="10"/>
    <tableColumn id="11" uniqueName="11" name="observacion_pro" queryTableField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a_elultimoinca_socio" displayName="Tabla_elultimoinca_socio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a_elultimoinca_salida_hoja_inventario" displayName="Tabla_elultimoinca_salida_hoja_inventario" ref="A1:I29" tableType="queryTable" totalsRowShown="0">
  <autoFilter ref="A1:I29"/>
  <tableColumns count="9">
    <tableColumn id="1" uniqueName="1" name="id" queryTableFieldId="1"/>
    <tableColumn id="2" uniqueName="2" name="fecha_sal" queryTableFieldId="2" dataDxfId="2"/>
    <tableColumn id="3" uniqueName="3" name="saldo_sal" queryTableFieldId="3"/>
    <tableColumn id="4" uniqueName="4" name="ingreso_sal" queryTableFieldId="4"/>
    <tableColumn id="5" uniqueName="5" name="egreso_sal" queryTableFieldId="5"/>
    <tableColumn id="6" uniqueName="6" name="donacion_sal" queryTableFieldId="6"/>
    <tableColumn id="7" uniqueName="7" name="devolucion_sal" queryTableFieldId="7"/>
    <tableColumn id="8" uniqueName="8" name="saldo_total" queryTableFieldId="8"/>
    <tableColumn id="9" uniqueName="9" name="observaciones_sal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elultimoinca_clase_vino" displayName="Tabla_elultimoinca_clase_vino" ref="A1:C4" tableType="queryTable" totalsRowShown="0">
  <autoFilter ref="A1:C4"/>
  <tableColumns count="3">
    <tableColumn id="1" uniqueName="1" name="id" queryTableFieldId="1"/>
    <tableColumn id="2" uniqueName="2" name="nombre" queryTableFieldId="2"/>
    <tableColumn id="3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la_elultimoinca_users" displayName="Tabla_elultimoinca_users" ref="A1:K2" tableType="queryTable" totalsRowShown="0">
  <autoFilter ref="A1:K2"/>
  <tableColumns count="11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  <tableColumn id="10" uniqueName="10" name="rol" queryTableFieldId="10"/>
    <tableColumn id="11" uniqueName="11" name="estado" queryTableField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a_elultimoinca_hoja_ventas" displayName="Tabla_elultimoinca_hoja_ventas" ref="A1:J50" tableType="queryTable" totalsRowShown="0">
  <autoFilter ref="A1:J50"/>
  <tableColumns count="10">
    <tableColumn id="1" uniqueName="1" name="id" queryTableFieldId="1" dataDxfId="1"/>
    <tableColumn id="2" uniqueName="2" name="fecha" queryTableFieldId="2" dataDxfId="0"/>
    <tableColumn id="3" uniqueName="3" name="id_tra" queryTableFieldId="3"/>
    <tableColumn id="4" uniqueName="4" name="id_cli" queryTableFieldId="4"/>
    <tableColumn id="5" uniqueName="5" name="cantidad" queryTableFieldId="5"/>
    <tableColumn id="6" uniqueName="6" name="precio_unitario" queryTableFieldId="6"/>
    <tableColumn id="7" uniqueName="7" name="precio_total" queryTableFieldId="7"/>
    <tableColumn id="8" uniqueName="8" name="estado_venta" queryTableFieldId="8"/>
    <tableColumn id="9" uniqueName="9" name="valor_estado" queryTableFieldId="9"/>
    <tableColumn id="10" uniqueName="10" name="observaciones" queryTableField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a_elultimoinca_produccion_total" displayName="Tabla_elultimoinca_produccion_total" ref="A1:D2" tableType="queryTable" totalsRowShown="0">
  <autoFilter ref="A1:D2"/>
  <tableColumns count="4">
    <tableColumn id="1" uniqueName="1" name="id" queryTableFieldId="1"/>
    <tableColumn id="2" uniqueName="2" name="nombre_producto" queryTableFieldId="2"/>
    <tableColumn id="3" uniqueName="3" name="valor_total_producto" queryTableFieldId="3"/>
    <tableColumn id="4" uniqueName="4" name="valor_ultima_suma" queryTableField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4" name="Tabla_elultimoinca_pasteurizacion" displayName="Tabla_elultimoinca_pasteurizacion" ref="A1:C4" tableType="queryTable" totalsRowShown="0">
  <autoFilter ref="A1:C4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_elultimoinca_lote_1" displayName="Tabla_elultimoinca_lote_1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elultimoinca_procesos" displayName="Tabla_elultimoinca_procesos" ref="A1:C3" tableType="queryTable" totalsRowShown="0">
  <autoFilter ref="A1:C3"/>
  <tableColumns count="3">
    <tableColumn id="1" uniqueName="1" name="id" queryTableFieldId="1"/>
    <tableColumn id="2" uniqueName="2" name="nombre_proceso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lultimoinca_trabajador" displayName="Tabla_elultimoinca_trabajador" ref="A1:G9" tableType="queryTable" totalsRowShown="0">
  <autoFilter ref="A1:G9"/>
  <tableColumns count="7">
    <tableColumn id="1" uniqueName="1" name="id" queryTableFieldId="1"/>
    <tableColumn id="2" uniqueName="2" name="cedula" queryTableFieldId="2"/>
    <tableColumn id="3" uniqueName="3" name="Nombres_tra" queryTableFieldId="3"/>
    <tableColumn id="4" uniqueName="4" name="Apellidos_tra" queryTableFieldId="4"/>
    <tableColumn id="5" uniqueName="5" name="Telefono_tra" queryTableFieldId="5"/>
    <tableColumn id="6" uniqueName="6" name="Direccion_tra" queryTableFieldId="6"/>
    <tableColumn id="7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lultimoinca_cliente" displayName="Tabla_elultimoinca_cliente" ref="A1:I10" tableType="queryTable" totalsRowShown="0">
  <autoFilter ref="A1:I10"/>
  <tableColumns count="9">
    <tableColumn id="1" uniqueName="1" name="id" queryTableFieldId="1"/>
    <tableColumn id="2" uniqueName="2" name="Cedula" queryTableFieldId="2"/>
    <tableColumn id="3" uniqueName="3" name="Nombres" queryTableFieldId="3" dataDxfId="1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a_elultimoinca_hoja_producto_terminado" displayName="Tabla_elultimoinca_hoja_producto_terminado" ref="A1:T9" tableType="queryTable" totalsRowShown="0">
  <autoFilter ref="A1:T9"/>
  <tableColumns count="20">
    <tableColumn id="1" uniqueName="1" name="id" queryTableFieldId="1"/>
    <tableColumn id="2" uniqueName="2" name="nombre" queryTableFieldId="2"/>
    <tableColumn id="3" uniqueName="3" name="fecha" queryTableFieldId="3" dataDxfId="12"/>
    <tableColumn id="4" uniqueName="4" name="valor_IVA" queryTableFieldId="4"/>
    <tableColumn id="5" uniqueName="5" name="valor_ICE" queryTableFieldId="5"/>
    <tableColumn id="6" uniqueName="6" name="id_paste" queryTableFieldId="6"/>
    <tableColumn id="7" uniqueName="7" name="fecha_elb" queryTableFieldId="7" dataDxfId="11"/>
    <tableColumn id="8" uniqueName="8" name="id_lote" queryTableFieldId="8"/>
    <tableColumn id="9" uniqueName="9" name="nombre_cantidad" queryTableFieldId="9"/>
    <tableColumn id="10" uniqueName="10" name="valor_cantidad" queryTableFieldId="10"/>
    <tableColumn id="11" uniqueName="11" name="id_brix" queryTableFieldId="11"/>
    <tableColumn id="12" uniqueName="12" name="nombre_etiqueta" queryTableFieldId="12"/>
    <tableColumn id="13" uniqueName="13" name="cantidad_etiqueta" queryTableFieldId="13"/>
    <tableColumn id="14" uniqueName="14" name="nombre_corcho" queryTableFieldId="14"/>
    <tableColumn id="15" uniqueName="15" name="cantidad_corcho" queryTableFieldId="15"/>
    <tableColumn id="16" uniqueName="16" name="cantidad_capuchon" queryTableFieldId="16"/>
    <tableColumn id="17" uniqueName="17" name="cantidad_cintas_SRI" queryTableFieldId="17"/>
    <tableColumn id="18" uniqueName="18" name="cantidad_cintas_ultimoInca" queryTableFieldId="18"/>
    <tableColumn id="19" uniqueName="19" name="id_tra" queryTableFieldId="19"/>
    <tableColumn id="20" uniqueName="20" name="observaciones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_elultimoinca_item_inventario" displayName="Tabla_elultimoinca_item_inventario" ref="A1:C6" tableType="queryTable" totalsRowShown="0">
  <autoFilter ref="A1:C6"/>
  <tableColumns count="3">
    <tableColumn id="1" uniqueName="1" name="id" queryTableFieldId="1"/>
    <tableColumn id="2" uniqueName="2" name="nom_item" queryTableFieldId="2"/>
    <tableColumn id="3" uniqueName="3" name="detalle_item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a_elultimoinca_catalogo" displayName="Tabla_elultimoinca_catalogo" ref="A1:B2" tableType="queryTable" totalsRowShown="0">
  <autoFilter ref="A1:B2"/>
  <tableColumns count="2">
    <tableColumn id="1" uniqueName="1" name="id" queryTableFieldId="1"/>
    <tableColumn id="2" uniqueName="2" name="Descripcion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a_elultimoinca_unidad_medida" displayName="Tabla_elultimoinca_unidad_medida" ref="A1:C5" tableType="queryTable" totalsRowShown="0">
  <autoFilter ref="A1:C5"/>
  <tableColumns count="3">
    <tableColumn id="1" uniqueName="1" name="id" queryTableFieldId="1"/>
    <tableColumn id="2" uniqueName="2" name="nombre_umed" queryTableFieldId="2"/>
    <tableColumn id="3" uniqueName="3" name="detalle_um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Ayala@hotmail.com" TargetMode="External"/><Relationship Id="rId3" Type="http://schemas.openxmlformats.org/officeDocument/2006/relationships/hyperlink" Target="mailto:EfrainCalaoucho@gmail.com" TargetMode="External"/><Relationship Id="rId7" Type="http://schemas.openxmlformats.org/officeDocument/2006/relationships/hyperlink" Target="mailto:AlcaldeSigchos@hotmail.com" TargetMode="External"/><Relationship Id="rId2" Type="http://schemas.openxmlformats.org/officeDocument/2006/relationships/hyperlink" Target="mailto:AlcaldedeAnte@hotmail.com" TargetMode="External"/><Relationship Id="rId1" Type="http://schemas.openxmlformats.org/officeDocument/2006/relationships/hyperlink" Target="mailto:AlcaldeArajuno@gmail.com" TargetMode="External"/><Relationship Id="rId6" Type="http://schemas.openxmlformats.org/officeDocument/2006/relationships/hyperlink" Target="mailto:MirianVillamarin@hotmail.com" TargetMode="External"/><Relationship Id="rId5" Type="http://schemas.openxmlformats.org/officeDocument/2006/relationships/hyperlink" Target="mailto:HildaDias@hotmail.com" TargetMode="External"/><Relationship Id="rId4" Type="http://schemas.openxmlformats.org/officeDocument/2006/relationships/hyperlink" Target="mailto:policiaAlamche@gmailcom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4.4" x14ac:dyDescent="0.3"/>
  <cols>
    <col min="1" max="1" width="5" bestFit="1" customWidth="1"/>
    <col min="2" max="2" width="10.88671875" bestFit="1" customWidth="1"/>
    <col min="3" max="3" width="11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>
        <v>7</v>
      </c>
    </row>
    <row r="3" spans="1:2" x14ac:dyDescent="0.3">
      <c r="A3">
        <v>2</v>
      </c>
      <c r="B3">
        <v>10</v>
      </c>
    </row>
    <row r="4" spans="1:2" x14ac:dyDescent="0.3">
      <c r="A4">
        <f>A3+1</f>
        <v>3</v>
      </c>
      <c r="B4" s="2" t="s">
        <v>109</v>
      </c>
    </row>
    <row r="5" spans="1:2" x14ac:dyDescent="0.3">
      <c r="A5">
        <f t="shared" ref="A5:A6" si="0">A4+1</f>
        <v>4</v>
      </c>
      <c r="B5">
        <v>13</v>
      </c>
    </row>
    <row r="6" spans="1:2" x14ac:dyDescent="0.3">
      <c r="A6">
        <f t="shared" si="0"/>
        <v>5</v>
      </c>
      <c r="B6">
        <v>14</v>
      </c>
    </row>
    <row r="7" spans="1:2" x14ac:dyDescent="0.3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9.5546875" customWidth="1"/>
    <col min="4" max="4" width="8.33203125" bestFit="1" customWidth="1"/>
  </cols>
  <sheetData>
    <row r="1" spans="1:4" x14ac:dyDescent="0.3">
      <c r="A1" t="s">
        <v>0</v>
      </c>
      <c r="B1" t="s">
        <v>3</v>
      </c>
      <c r="C1" t="s">
        <v>26</v>
      </c>
      <c r="D1" t="s">
        <v>27</v>
      </c>
    </row>
    <row r="2" spans="1:4" x14ac:dyDescent="0.3">
      <c r="A2">
        <v>1</v>
      </c>
      <c r="B2" t="s">
        <v>209</v>
      </c>
      <c r="C2" s="15" t="s">
        <v>210</v>
      </c>
      <c r="D2" t="s">
        <v>211</v>
      </c>
    </row>
    <row r="3" spans="1:4" x14ac:dyDescent="0.3">
      <c r="A3">
        <v>2</v>
      </c>
      <c r="B3" t="s">
        <v>209</v>
      </c>
      <c r="C3" s="15" t="s">
        <v>212</v>
      </c>
      <c r="D3" t="s">
        <v>211</v>
      </c>
    </row>
    <row r="4" spans="1:4" x14ac:dyDescent="0.3">
      <c r="A4">
        <v>3</v>
      </c>
      <c r="B4" t="s">
        <v>209</v>
      </c>
      <c r="C4" s="16" t="s">
        <v>202</v>
      </c>
      <c r="D4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"/>
    </sheetView>
  </sheetViews>
  <sheetFormatPr baseColWidth="10" defaultRowHeight="14.4" x14ac:dyDescent="0.3"/>
  <cols>
    <col min="1" max="1" width="5" bestFit="1" customWidth="1"/>
    <col min="2" max="2" width="38.5546875" customWidth="1"/>
    <col min="3" max="3" width="64.109375" customWidth="1"/>
    <col min="4" max="4" width="11" bestFit="1" customWidth="1"/>
  </cols>
  <sheetData>
    <row r="1" spans="1:4" x14ac:dyDescent="0.3">
      <c r="A1" t="s">
        <v>0</v>
      </c>
      <c r="B1" t="s">
        <v>28</v>
      </c>
      <c r="C1" t="s">
        <v>29</v>
      </c>
      <c r="D1" t="s">
        <v>1</v>
      </c>
    </row>
    <row r="2" spans="1:4" x14ac:dyDescent="0.3">
      <c r="A2">
        <v>1</v>
      </c>
      <c r="B2" t="s">
        <v>223</v>
      </c>
      <c r="C2" t="s">
        <v>224</v>
      </c>
      <c r="D2">
        <v>0</v>
      </c>
    </row>
    <row r="3" spans="1:4" x14ac:dyDescent="0.3">
      <c r="A3">
        <v>2</v>
      </c>
      <c r="B3" t="s">
        <v>225</v>
      </c>
      <c r="C3" t="s">
        <v>236</v>
      </c>
      <c r="D3">
        <v>0</v>
      </c>
    </row>
    <row r="4" spans="1:4" x14ac:dyDescent="0.3">
      <c r="A4">
        <v>3</v>
      </c>
      <c r="B4" t="s">
        <v>226</v>
      </c>
      <c r="C4" t="s">
        <v>235</v>
      </c>
      <c r="D4">
        <v>0</v>
      </c>
    </row>
    <row r="5" spans="1:4" x14ac:dyDescent="0.3">
      <c r="A5">
        <v>4</v>
      </c>
      <c r="B5" t="s">
        <v>227</v>
      </c>
      <c r="C5" t="s">
        <v>234</v>
      </c>
      <c r="D5">
        <v>0</v>
      </c>
    </row>
    <row r="6" spans="1:4" x14ac:dyDescent="0.3">
      <c r="A6">
        <v>5</v>
      </c>
      <c r="B6" t="s">
        <v>228</v>
      </c>
      <c r="C6" t="s">
        <v>233</v>
      </c>
      <c r="D6">
        <v>0</v>
      </c>
    </row>
    <row r="7" spans="1:4" x14ac:dyDescent="0.3">
      <c r="A7">
        <v>6</v>
      </c>
      <c r="B7" t="s">
        <v>229</v>
      </c>
      <c r="C7" t="s">
        <v>231</v>
      </c>
      <c r="D7">
        <v>0</v>
      </c>
    </row>
    <row r="8" spans="1:4" x14ac:dyDescent="0.3">
      <c r="A8">
        <v>7</v>
      </c>
      <c r="B8" t="s">
        <v>230</v>
      </c>
      <c r="C8" t="s">
        <v>232</v>
      </c>
      <c r="D8">
        <v>0</v>
      </c>
    </row>
    <row r="9" spans="1:4" x14ac:dyDescent="0.3">
      <c r="A9">
        <v>8</v>
      </c>
      <c r="B9" t="s">
        <v>237</v>
      </c>
      <c r="C9" t="s">
        <v>238</v>
      </c>
      <c r="D9">
        <v>0</v>
      </c>
    </row>
    <row r="10" spans="1:4" x14ac:dyDescent="0.3">
      <c r="A10">
        <v>9</v>
      </c>
      <c r="B10" t="s">
        <v>239</v>
      </c>
      <c r="C10" t="s">
        <v>240</v>
      </c>
      <c r="D10">
        <v>0</v>
      </c>
    </row>
    <row r="11" spans="1:4" x14ac:dyDescent="0.3">
      <c r="A11">
        <v>10</v>
      </c>
      <c r="B11" t="s">
        <v>241</v>
      </c>
      <c r="C11" t="s">
        <v>242</v>
      </c>
      <c r="D11">
        <v>0</v>
      </c>
    </row>
    <row r="12" spans="1:4" x14ac:dyDescent="0.3">
      <c r="A12">
        <v>11</v>
      </c>
      <c r="B12" t="s">
        <v>243</v>
      </c>
      <c r="C12" t="s">
        <v>244</v>
      </c>
      <c r="D12">
        <v>0</v>
      </c>
    </row>
    <row r="13" spans="1:4" x14ac:dyDescent="0.3">
      <c r="A13">
        <v>12</v>
      </c>
      <c r="B13" t="s">
        <v>245</v>
      </c>
      <c r="C13" t="s">
        <v>247</v>
      </c>
      <c r="D13">
        <v>0</v>
      </c>
    </row>
    <row r="14" spans="1:4" x14ac:dyDescent="0.3">
      <c r="A14">
        <v>13</v>
      </c>
      <c r="B14" t="s">
        <v>246</v>
      </c>
      <c r="C14" t="s">
        <v>248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baseColWidth="10" defaultRowHeight="14.4" x14ac:dyDescent="0.3"/>
  <cols>
    <col min="1" max="1" width="5" bestFit="1" customWidth="1"/>
    <col min="2" max="2" width="17.33203125" customWidth="1"/>
    <col min="3" max="3" width="15.109375" bestFit="1" customWidth="1"/>
    <col min="4" max="4" width="15.44140625" bestFit="1" customWidth="1"/>
    <col min="5" max="5" width="15" bestFit="1" customWidth="1"/>
    <col min="6" max="6" width="29.88671875" customWidth="1"/>
    <col min="7" max="7" width="10" bestFit="1" customWidth="1"/>
  </cols>
  <sheetData>
    <row r="1" spans="1:7" x14ac:dyDescent="0.3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>
        <v>1</v>
      </c>
      <c r="B2" s="5" t="s">
        <v>216</v>
      </c>
      <c r="C2" s="15" t="s">
        <v>213</v>
      </c>
      <c r="D2" s="4" t="s">
        <v>214</v>
      </c>
      <c r="E2" s="5" t="s">
        <v>215</v>
      </c>
      <c r="F2" s="3" t="s">
        <v>127</v>
      </c>
      <c r="G2">
        <v>1</v>
      </c>
    </row>
    <row r="3" spans="1:7" x14ac:dyDescent="0.3">
      <c r="A3">
        <v>2</v>
      </c>
      <c r="B3" s="5" t="s">
        <v>216</v>
      </c>
      <c r="C3" s="15" t="s">
        <v>217</v>
      </c>
      <c r="D3" t="s">
        <v>218</v>
      </c>
      <c r="E3" s="5" t="s">
        <v>215</v>
      </c>
      <c r="F3" s="3" t="s">
        <v>203</v>
      </c>
      <c r="G3">
        <v>2</v>
      </c>
    </row>
    <row r="4" spans="1:7" x14ac:dyDescent="0.3">
      <c r="A4">
        <v>3</v>
      </c>
      <c r="B4" s="5" t="s">
        <v>216</v>
      </c>
      <c r="C4" t="s">
        <v>209</v>
      </c>
      <c r="D4" t="s">
        <v>201</v>
      </c>
      <c r="E4" s="5" t="s">
        <v>215</v>
      </c>
      <c r="F4" s="3" t="s">
        <v>204</v>
      </c>
      <c r="G4">
        <v>3</v>
      </c>
    </row>
    <row r="5" spans="1:7" x14ac:dyDescent="0.3">
      <c r="B5" s="5"/>
      <c r="D5" s="16"/>
      <c r="E5" s="5"/>
      <c r="F5" s="3"/>
    </row>
    <row r="6" spans="1:7" x14ac:dyDescent="0.3">
      <c r="B6" s="6"/>
      <c r="E6" s="6"/>
    </row>
    <row r="7" spans="1:7" x14ac:dyDescent="0.3">
      <c r="B7" s="6"/>
      <c r="E7" s="6"/>
    </row>
    <row r="8" spans="1:7" x14ac:dyDescent="0.3">
      <c r="B8" s="6"/>
      <c r="E8" s="6"/>
    </row>
  </sheetData>
  <hyperlinks>
    <hyperlink ref="F3" r:id="rId1"/>
    <hyperlink ref="F2" r:id="rId2"/>
    <hyperlink ref="F4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A6" workbookViewId="0">
      <selection activeCell="F27" sqref="F27"/>
    </sheetView>
  </sheetViews>
  <sheetFormatPr baseColWidth="10" defaultRowHeight="14.4" x14ac:dyDescent="0.3"/>
  <cols>
    <col min="1" max="1" width="5" bestFit="1" customWidth="1"/>
    <col min="2" max="2" width="12.5546875" bestFit="1" customWidth="1"/>
    <col min="3" max="3" width="15.44140625" bestFit="1" customWidth="1"/>
    <col min="4" max="4" width="16.88671875" bestFit="1" customWidth="1"/>
    <col min="5" max="5" width="20.5546875" bestFit="1" customWidth="1"/>
    <col min="6" max="6" width="26" customWidth="1"/>
    <col min="7" max="7" width="18" customWidth="1"/>
    <col min="8" max="8" width="22.6640625" customWidth="1"/>
    <col min="9" max="9" width="17.6640625" customWidth="1"/>
  </cols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B2" s="1"/>
      <c r="F2" t="s">
        <v>220</v>
      </c>
      <c r="G2" t="s">
        <v>219</v>
      </c>
      <c r="H2" t="s">
        <v>221</v>
      </c>
      <c r="I2" t="s">
        <v>222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14" sqref="J14"/>
    </sheetView>
  </sheetViews>
  <sheetFormatPr baseColWidth="10" defaultRowHeight="14.4" x14ac:dyDescent="0.3"/>
  <cols>
    <col min="1" max="1" width="5" bestFit="1" customWidth="1"/>
    <col min="2" max="2" width="10.6640625" bestFit="1" customWidth="1"/>
    <col min="3" max="3" width="17.109375" bestFit="1" customWidth="1"/>
    <col min="4" max="4" width="11.109375" bestFit="1" customWidth="1"/>
    <col min="5" max="5" width="21.44140625" bestFit="1" customWidth="1"/>
    <col min="6" max="6" width="9.33203125" bestFit="1" customWidth="1"/>
    <col min="7" max="7" width="11.109375" bestFit="1" customWidth="1"/>
    <col min="8" max="8" width="15.33203125" bestFit="1" customWidth="1"/>
  </cols>
  <sheetData>
    <row r="1" spans="1:8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3">
      <c r="A2">
        <v>1</v>
      </c>
      <c r="B2" s="17">
        <v>43132</v>
      </c>
      <c r="C2" s="4" t="s">
        <v>129</v>
      </c>
      <c r="D2" s="9">
        <v>119</v>
      </c>
      <c r="E2" t="s">
        <v>258</v>
      </c>
      <c r="G2">
        <v>1</v>
      </c>
      <c r="H2">
        <v>1</v>
      </c>
    </row>
    <row r="3" spans="1:8" x14ac:dyDescent="0.3">
      <c r="A3">
        <v>2</v>
      </c>
      <c r="B3" s="17">
        <v>43136</v>
      </c>
      <c r="C3" s="4" t="s">
        <v>129</v>
      </c>
      <c r="D3" s="9">
        <v>5</v>
      </c>
      <c r="E3" t="s">
        <v>258</v>
      </c>
      <c r="G3">
        <v>2</v>
      </c>
      <c r="H3">
        <v>2</v>
      </c>
    </row>
    <row r="4" spans="1:8" x14ac:dyDescent="0.3">
      <c r="A4">
        <v>3</v>
      </c>
      <c r="B4" s="17">
        <v>43137</v>
      </c>
      <c r="C4" s="4" t="s">
        <v>129</v>
      </c>
      <c r="D4" s="9">
        <v>166</v>
      </c>
      <c r="E4" t="s">
        <v>258</v>
      </c>
      <c r="G4">
        <v>3</v>
      </c>
      <c r="H4">
        <v>3</v>
      </c>
    </row>
    <row r="5" spans="1:8" x14ac:dyDescent="0.3">
      <c r="A5">
        <v>4</v>
      </c>
      <c r="B5" s="17">
        <v>43141</v>
      </c>
      <c r="C5" s="4" t="s">
        <v>129</v>
      </c>
      <c r="D5" s="9">
        <v>108</v>
      </c>
      <c r="E5" t="s">
        <v>258</v>
      </c>
      <c r="G5">
        <v>4</v>
      </c>
      <c r="H5">
        <v>4</v>
      </c>
    </row>
    <row r="6" spans="1:8" x14ac:dyDescent="0.3">
      <c r="A6">
        <v>5</v>
      </c>
      <c r="B6" s="17">
        <v>43153</v>
      </c>
      <c r="C6" s="4" t="s">
        <v>129</v>
      </c>
      <c r="D6" s="9">
        <v>21</v>
      </c>
      <c r="E6" t="s">
        <v>258</v>
      </c>
      <c r="G6">
        <v>5</v>
      </c>
      <c r="H6">
        <v>5</v>
      </c>
    </row>
    <row r="7" spans="1:8" x14ac:dyDescent="0.3">
      <c r="A7">
        <v>6</v>
      </c>
      <c r="B7" s="17">
        <v>43154</v>
      </c>
      <c r="C7" s="4" t="s">
        <v>129</v>
      </c>
      <c r="D7" s="9">
        <v>113</v>
      </c>
      <c r="E7" t="s">
        <v>258</v>
      </c>
      <c r="G7">
        <v>6</v>
      </c>
      <c r="H7">
        <v>6</v>
      </c>
    </row>
    <row r="8" spans="1:8" x14ac:dyDescent="0.3">
      <c r="A8">
        <v>7</v>
      </c>
      <c r="B8" s="17">
        <v>43156</v>
      </c>
      <c r="C8" s="4" t="s">
        <v>129</v>
      </c>
      <c r="D8" s="9">
        <v>48</v>
      </c>
      <c r="E8" t="s">
        <v>258</v>
      </c>
      <c r="G8">
        <v>7</v>
      </c>
      <c r="H8">
        <v>7</v>
      </c>
    </row>
    <row r="9" spans="1:8" x14ac:dyDescent="0.3">
      <c r="A9">
        <v>8</v>
      </c>
      <c r="B9" s="17">
        <v>43159</v>
      </c>
      <c r="C9" s="4" t="s">
        <v>129</v>
      </c>
      <c r="D9" s="9">
        <v>233</v>
      </c>
      <c r="E9" t="s">
        <v>258</v>
      </c>
      <c r="G9">
        <v>8</v>
      </c>
      <c r="H9">
        <v>8</v>
      </c>
    </row>
    <row r="10" spans="1:8" x14ac:dyDescent="0.3">
      <c r="B10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6" sqref="I16"/>
    </sheetView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8.44140625" bestFit="1" customWidth="1"/>
    <col min="4" max="4" width="11.109375" bestFit="1" customWidth="1"/>
    <col min="5" max="5" width="15.33203125" bestFit="1" customWidth="1"/>
    <col min="6" max="6" width="16.33203125" bestFit="1" customWidth="1"/>
    <col min="7" max="7" width="12.6640625" bestFit="1" customWidth="1"/>
    <col min="8" max="8" width="14" bestFit="1" customWidth="1"/>
    <col min="9" max="9" width="20.44140625" bestFit="1" customWidth="1"/>
  </cols>
  <sheetData>
    <row r="1" spans="1:9" x14ac:dyDescent="0.3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">
      <c r="C2">
        <v>1</v>
      </c>
      <c r="D2">
        <v>1</v>
      </c>
      <c r="E2">
        <v>1</v>
      </c>
      <c r="G2" s="19">
        <v>6</v>
      </c>
    </row>
    <row r="3" spans="1:9" x14ac:dyDescent="0.3">
      <c r="B3" s="1">
        <v>43146</v>
      </c>
      <c r="C3">
        <v>2</v>
      </c>
      <c r="D3">
        <v>2</v>
      </c>
      <c r="E3">
        <v>2</v>
      </c>
      <c r="G3" s="20">
        <v>6</v>
      </c>
    </row>
    <row r="4" spans="1:9" x14ac:dyDescent="0.3">
      <c r="B4" s="1">
        <v>43149</v>
      </c>
      <c r="C4">
        <v>3</v>
      </c>
      <c r="D4">
        <v>3</v>
      </c>
      <c r="E4">
        <v>3</v>
      </c>
      <c r="G4" s="20">
        <v>6</v>
      </c>
    </row>
    <row r="5" spans="1:9" x14ac:dyDescent="0.3">
      <c r="B5" s="1">
        <v>43151</v>
      </c>
      <c r="C5">
        <v>4</v>
      </c>
      <c r="D5">
        <v>4</v>
      </c>
      <c r="E5">
        <v>4</v>
      </c>
      <c r="G5" s="20">
        <v>6</v>
      </c>
    </row>
    <row r="6" spans="1:9" x14ac:dyDescent="0.3">
      <c r="B6" s="1">
        <v>43152</v>
      </c>
      <c r="C6">
        <v>5</v>
      </c>
      <c r="D6">
        <v>5</v>
      </c>
      <c r="E6">
        <v>5</v>
      </c>
      <c r="G6" s="20">
        <v>6</v>
      </c>
    </row>
    <row r="7" spans="1:9" x14ac:dyDescent="0.3">
      <c r="B7" s="1">
        <v>43153</v>
      </c>
      <c r="C7">
        <v>6</v>
      </c>
      <c r="D7">
        <v>6</v>
      </c>
      <c r="E7">
        <v>6</v>
      </c>
      <c r="G7" s="20">
        <v>6</v>
      </c>
    </row>
    <row r="8" spans="1:9" x14ac:dyDescent="0.3">
      <c r="B8" s="1">
        <v>43153</v>
      </c>
      <c r="C8">
        <v>7</v>
      </c>
      <c r="D8">
        <v>7</v>
      </c>
      <c r="E8">
        <v>7</v>
      </c>
      <c r="G8" s="20">
        <v>6</v>
      </c>
    </row>
    <row r="9" spans="1:9" x14ac:dyDescent="0.3">
      <c r="B9" s="1">
        <v>43154</v>
      </c>
      <c r="C9">
        <v>8</v>
      </c>
      <c r="D9">
        <v>8</v>
      </c>
      <c r="E9">
        <v>8</v>
      </c>
      <c r="G9" s="20">
        <v>6</v>
      </c>
    </row>
    <row r="11" spans="1:9" x14ac:dyDescent="0.3">
      <c r="B11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7" sqref="G7"/>
    </sheetView>
  </sheetViews>
  <sheetFormatPr baseColWidth="10" defaultRowHeight="14.4" x14ac:dyDescent="0.3"/>
  <cols>
    <col min="1" max="1" width="10.77734375" customWidth="1"/>
    <col min="2" max="2" width="25" customWidth="1"/>
    <col min="3" max="3" width="35.5546875" customWidth="1"/>
    <col min="4" max="4" width="16.6640625" customWidth="1"/>
    <col min="5" max="5" width="20.44140625" bestFit="1" customWidth="1"/>
  </cols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11</v>
      </c>
      <c r="B2" t="s">
        <v>268</v>
      </c>
      <c r="C2" t="s">
        <v>271</v>
      </c>
      <c r="D2" t="s">
        <v>275</v>
      </c>
      <c r="E2">
        <v>1</v>
      </c>
    </row>
    <row r="3" spans="1:5" x14ac:dyDescent="0.3">
      <c r="A3">
        <v>12</v>
      </c>
      <c r="B3" t="s">
        <v>269</v>
      </c>
      <c r="C3" t="s">
        <v>272</v>
      </c>
      <c r="D3" t="s">
        <v>275</v>
      </c>
      <c r="E3">
        <v>2</v>
      </c>
    </row>
    <row r="4" spans="1:5" x14ac:dyDescent="0.3">
      <c r="A4">
        <v>13</v>
      </c>
      <c r="B4" t="s">
        <v>270</v>
      </c>
      <c r="C4" t="s">
        <v>273</v>
      </c>
      <c r="D4" t="s">
        <v>276</v>
      </c>
      <c r="E4">
        <v>3</v>
      </c>
    </row>
    <row r="5" spans="1:5" x14ac:dyDescent="0.3">
      <c r="A5">
        <v>14</v>
      </c>
      <c r="B5" t="s">
        <v>267</v>
      </c>
      <c r="C5" t="s">
        <v>274</v>
      </c>
      <c r="D5" t="s">
        <v>277</v>
      </c>
      <c r="E5">
        <v>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10" sqref="C10"/>
    </sheetView>
  </sheetViews>
  <sheetFormatPr baseColWidth="10" defaultRowHeight="14.4" x14ac:dyDescent="0.3"/>
  <cols>
    <col min="1" max="1" width="10" customWidth="1"/>
    <col min="2" max="2" width="23.5546875" customWidth="1"/>
    <col min="3" max="3" width="15.77734375" customWidth="1"/>
    <col min="4" max="4" width="17" customWidth="1"/>
    <col min="5" max="5" width="14.44140625" bestFit="1" customWidth="1"/>
    <col min="6" max="6" width="13.88671875" bestFit="1" customWidth="1"/>
    <col min="7" max="7" width="9.44140625" bestFit="1" customWidth="1"/>
    <col min="8" max="8" width="15.33203125" bestFit="1" customWidth="1"/>
    <col min="9" max="9" width="19.44140625" bestFit="1" customWidth="1"/>
    <col min="10" max="10" width="15.44140625" bestFit="1" customWidth="1"/>
    <col min="11" max="11" width="14.88671875" customWidth="1"/>
    <col min="12" max="12" width="25.109375" bestFit="1" customWidth="1"/>
  </cols>
  <sheetData>
    <row r="1" spans="1:12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3">
      <c r="A2">
        <v>21</v>
      </c>
      <c r="B2" s="1">
        <v>42867</v>
      </c>
      <c r="C2">
        <v>51</v>
      </c>
      <c r="D2">
        <v>2</v>
      </c>
      <c r="E2">
        <v>31</v>
      </c>
      <c r="F2">
        <v>1</v>
      </c>
      <c r="G2">
        <v>1</v>
      </c>
      <c r="H2">
        <v>1</v>
      </c>
      <c r="I2" t="s">
        <v>278</v>
      </c>
      <c r="J2" s="1">
        <v>43273</v>
      </c>
      <c r="K2">
        <v>1</v>
      </c>
      <c r="L2" t="s">
        <v>281</v>
      </c>
    </row>
    <row r="3" spans="1:12" x14ac:dyDescent="0.3">
      <c r="A3">
        <v>22</v>
      </c>
      <c r="B3" s="1">
        <v>42868</v>
      </c>
      <c r="C3">
        <v>52</v>
      </c>
      <c r="D3">
        <v>5</v>
      </c>
      <c r="E3">
        <v>32</v>
      </c>
      <c r="F3">
        <v>2</v>
      </c>
      <c r="G3">
        <v>2</v>
      </c>
      <c r="H3">
        <v>2</v>
      </c>
      <c r="I3" t="s">
        <v>279</v>
      </c>
      <c r="J3" s="1">
        <v>43274</v>
      </c>
      <c r="K3">
        <v>2</v>
      </c>
      <c r="L3" t="s">
        <v>281</v>
      </c>
    </row>
    <row r="4" spans="1:12" x14ac:dyDescent="0.3">
      <c r="A4">
        <v>23</v>
      </c>
      <c r="B4" s="1">
        <v>42869</v>
      </c>
      <c r="C4">
        <v>53</v>
      </c>
      <c r="D4">
        <v>6</v>
      </c>
      <c r="E4">
        <v>33</v>
      </c>
      <c r="G4">
        <v>3</v>
      </c>
      <c r="I4" t="s">
        <v>278</v>
      </c>
      <c r="J4" s="1">
        <v>43275</v>
      </c>
      <c r="K4">
        <v>3</v>
      </c>
      <c r="L4" t="s">
        <v>281</v>
      </c>
    </row>
    <row r="5" spans="1:12" x14ac:dyDescent="0.3">
      <c r="A5">
        <v>24</v>
      </c>
      <c r="B5" s="1">
        <v>42870</v>
      </c>
      <c r="C5">
        <v>54</v>
      </c>
      <c r="D5">
        <v>7</v>
      </c>
      <c r="E5">
        <v>34</v>
      </c>
      <c r="G5">
        <v>4</v>
      </c>
      <c r="I5" t="s">
        <v>280</v>
      </c>
      <c r="J5" s="1">
        <v>43276</v>
      </c>
      <c r="K5">
        <v>4</v>
      </c>
      <c r="L5" t="s">
        <v>281</v>
      </c>
    </row>
    <row r="6" spans="1:12" x14ac:dyDescent="0.3">
      <c r="A6">
        <v>25</v>
      </c>
      <c r="B6" s="1">
        <v>42871</v>
      </c>
      <c r="C6">
        <v>55</v>
      </c>
      <c r="D6">
        <v>8</v>
      </c>
      <c r="E6">
        <v>35</v>
      </c>
      <c r="G6">
        <v>5</v>
      </c>
      <c r="I6" t="s">
        <v>278</v>
      </c>
      <c r="J6" s="1">
        <v>43277</v>
      </c>
      <c r="K6">
        <v>5</v>
      </c>
      <c r="L6" t="s">
        <v>281</v>
      </c>
    </row>
    <row r="7" spans="1:12" x14ac:dyDescent="0.3">
      <c r="A7">
        <v>26</v>
      </c>
      <c r="B7" s="1">
        <v>42872</v>
      </c>
      <c r="C7">
        <v>56</v>
      </c>
      <c r="D7">
        <v>10</v>
      </c>
      <c r="E7">
        <v>36</v>
      </c>
      <c r="G7">
        <v>6</v>
      </c>
      <c r="I7" t="s">
        <v>279</v>
      </c>
      <c r="J7" s="1">
        <v>43278</v>
      </c>
      <c r="K7">
        <v>6</v>
      </c>
      <c r="L7" t="s">
        <v>281</v>
      </c>
    </row>
    <row r="8" spans="1:12" x14ac:dyDescent="0.3">
      <c r="A8">
        <v>26</v>
      </c>
      <c r="B8" s="1">
        <v>42873</v>
      </c>
      <c r="C8">
        <v>57</v>
      </c>
      <c r="D8">
        <v>11</v>
      </c>
      <c r="E8">
        <v>37</v>
      </c>
      <c r="I8" t="s">
        <v>278</v>
      </c>
      <c r="J8" s="1">
        <v>43279</v>
      </c>
      <c r="K8">
        <v>7</v>
      </c>
      <c r="L8" t="s">
        <v>281</v>
      </c>
    </row>
    <row r="9" spans="1:12" x14ac:dyDescent="0.3">
      <c r="A9">
        <v>26</v>
      </c>
      <c r="B9" s="1">
        <v>42874</v>
      </c>
      <c r="C9">
        <v>58</v>
      </c>
      <c r="D9">
        <v>12</v>
      </c>
      <c r="E9">
        <v>38</v>
      </c>
      <c r="I9" t="s">
        <v>280</v>
      </c>
      <c r="J9" s="1">
        <v>43280</v>
      </c>
      <c r="K9">
        <v>8</v>
      </c>
      <c r="L9" t="s">
        <v>281</v>
      </c>
    </row>
    <row r="10" spans="1:12" x14ac:dyDescent="0.3">
      <c r="B10" s="1"/>
      <c r="J10" s="21"/>
    </row>
    <row r="11" spans="1:12" x14ac:dyDescent="0.3">
      <c r="B11" s="1"/>
      <c r="J11" s="21"/>
    </row>
    <row r="12" spans="1:12" x14ac:dyDescent="0.3">
      <c r="B12" s="1"/>
      <c r="J12" s="2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4" sqref="K14"/>
    </sheetView>
  </sheetViews>
  <sheetFormatPr baseColWidth="10" defaultRowHeight="14.4" x14ac:dyDescent="0.3"/>
  <cols>
    <col min="1" max="1" width="10.44140625" customWidth="1"/>
    <col min="2" max="2" width="12.33203125" bestFit="1" customWidth="1"/>
    <col min="3" max="3" width="13.88671875" bestFit="1" customWidth="1"/>
    <col min="4" max="4" width="8.44140625" bestFit="1" customWidth="1"/>
    <col min="5" max="5" width="12.109375" bestFit="1" customWidth="1"/>
    <col min="6" max="6" width="15.88671875" bestFit="1" customWidth="1"/>
    <col min="7" max="7" width="15.33203125" bestFit="1" customWidth="1"/>
    <col min="8" max="8" width="17.109375" bestFit="1" customWidth="1"/>
    <col min="9" max="9" width="21.109375" bestFit="1" customWidth="1"/>
    <col min="10" max="10" width="19.33203125" bestFit="1" customWidth="1"/>
    <col min="11" max="11" width="18" bestFit="1" customWidth="1"/>
  </cols>
  <sheetData>
    <row r="1" spans="1:11" x14ac:dyDescent="0.3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3">
      <c r="A2">
        <v>41</v>
      </c>
      <c r="B2">
        <v>51</v>
      </c>
      <c r="C2">
        <v>1</v>
      </c>
      <c r="D2">
        <v>1</v>
      </c>
      <c r="E2" s="1">
        <v>43333</v>
      </c>
      <c r="F2">
        <v>21</v>
      </c>
      <c r="G2">
        <v>10</v>
      </c>
      <c r="H2">
        <v>120</v>
      </c>
      <c r="I2">
        <v>21</v>
      </c>
      <c r="J2">
        <v>14</v>
      </c>
      <c r="K2">
        <v>25</v>
      </c>
    </row>
    <row r="3" spans="1:11" x14ac:dyDescent="0.3">
      <c r="A3">
        <v>42</v>
      </c>
      <c r="B3">
        <v>52</v>
      </c>
      <c r="C3">
        <v>2</v>
      </c>
      <c r="D3">
        <v>2</v>
      </c>
      <c r="E3" s="1">
        <v>43334</v>
      </c>
      <c r="F3">
        <v>25</v>
      </c>
      <c r="G3">
        <v>124</v>
      </c>
      <c r="H3">
        <v>154</v>
      </c>
      <c r="I3">
        <v>54</v>
      </c>
      <c r="J3">
        <v>35</v>
      </c>
      <c r="K3">
        <v>22</v>
      </c>
    </row>
    <row r="4" spans="1:11" x14ac:dyDescent="0.3">
      <c r="A4">
        <v>43</v>
      </c>
      <c r="B4">
        <v>53</v>
      </c>
      <c r="D4">
        <v>3</v>
      </c>
      <c r="E4" s="1">
        <v>43335</v>
      </c>
      <c r="F4">
        <v>26</v>
      </c>
      <c r="G4">
        <v>25</v>
      </c>
      <c r="H4">
        <v>78</v>
      </c>
      <c r="I4">
        <v>47</v>
      </c>
      <c r="J4">
        <v>69</v>
      </c>
      <c r="K4">
        <v>124</v>
      </c>
    </row>
    <row r="5" spans="1:11" x14ac:dyDescent="0.3">
      <c r="A5">
        <v>44</v>
      </c>
      <c r="B5">
        <v>54</v>
      </c>
      <c r="D5">
        <v>4</v>
      </c>
      <c r="E5" s="1">
        <v>43336</v>
      </c>
      <c r="F5">
        <v>85</v>
      </c>
      <c r="G5">
        <v>78</v>
      </c>
      <c r="H5">
        <v>25</v>
      </c>
      <c r="I5">
        <v>85</v>
      </c>
      <c r="J5">
        <v>75</v>
      </c>
      <c r="K5">
        <v>23</v>
      </c>
    </row>
    <row r="6" spans="1:11" x14ac:dyDescent="0.3">
      <c r="A6">
        <v>45</v>
      </c>
      <c r="B6">
        <v>55</v>
      </c>
      <c r="D6">
        <v>5</v>
      </c>
      <c r="E6" s="1">
        <v>43337</v>
      </c>
      <c r="F6">
        <v>14</v>
      </c>
      <c r="G6">
        <v>25</v>
      </c>
      <c r="H6">
        <v>154</v>
      </c>
      <c r="I6">
        <v>79</v>
      </c>
      <c r="J6">
        <v>58</v>
      </c>
      <c r="K6">
        <v>15</v>
      </c>
    </row>
    <row r="7" spans="1:11" x14ac:dyDescent="0.3">
      <c r="A7">
        <v>46</v>
      </c>
      <c r="B7">
        <v>56</v>
      </c>
      <c r="D7">
        <v>6</v>
      </c>
      <c r="E7" s="1">
        <v>43338</v>
      </c>
      <c r="F7">
        <v>26</v>
      </c>
      <c r="G7">
        <v>14</v>
      </c>
      <c r="H7">
        <v>32</v>
      </c>
      <c r="I7">
        <v>1</v>
      </c>
      <c r="J7">
        <v>54</v>
      </c>
      <c r="K7">
        <v>26</v>
      </c>
    </row>
    <row r="8" spans="1:11" x14ac:dyDescent="0.3">
      <c r="A8">
        <v>47</v>
      </c>
      <c r="B8">
        <v>57</v>
      </c>
      <c r="D8">
        <v>7</v>
      </c>
      <c r="E8" s="1">
        <v>43339</v>
      </c>
      <c r="F8">
        <v>45</v>
      </c>
      <c r="G8">
        <v>32</v>
      </c>
      <c r="H8">
        <v>25</v>
      </c>
      <c r="I8">
        <v>25</v>
      </c>
      <c r="J8">
        <v>45</v>
      </c>
      <c r="K8">
        <v>14</v>
      </c>
    </row>
    <row r="9" spans="1:11" x14ac:dyDescent="0.3">
      <c r="A9">
        <v>48</v>
      </c>
      <c r="B9">
        <v>58</v>
      </c>
      <c r="D9">
        <v>8</v>
      </c>
      <c r="E9" s="1">
        <v>43340</v>
      </c>
      <c r="F9">
        <v>23</v>
      </c>
      <c r="G9">
        <v>49</v>
      </c>
      <c r="H9">
        <v>63</v>
      </c>
      <c r="I9">
        <v>3</v>
      </c>
      <c r="J9">
        <v>12</v>
      </c>
      <c r="K9">
        <v>2</v>
      </c>
    </row>
    <row r="10" spans="1:11" x14ac:dyDescent="0.3">
      <c r="E10" s="2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RowHeight="14.4" x14ac:dyDescent="0.3"/>
  <cols>
    <col min="1" max="1" width="5" bestFit="1" customWidth="1"/>
    <col min="2" max="2" width="9.10937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</cols>
  <sheetData>
    <row r="1" spans="1:7" x14ac:dyDescent="0.3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3.4414062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</v>
      </c>
      <c r="B2" t="s">
        <v>110</v>
      </c>
    </row>
    <row r="3" spans="1:3" x14ac:dyDescent="0.3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5" workbookViewId="0">
      <selection activeCell="M22" sqref="M22"/>
    </sheetView>
  </sheetViews>
  <sheetFormatPr baseColWidth="10" defaultRowHeight="14.4" x14ac:dyDescent="0.3"/>
  <cols>
    <col min="1" max="1" width="5" bestFit="1" customWidth="1"/>
    <col min="2" max="2" width="11.5546875" bestFit="1" customWidth="1"/>
    <col min="4" max="4" width="13.33203125" bestFit="1" customWidth="1"/>
    <col min="5" max="5" width="12.6640625" bestFit="1" customWidth="1"/>
    <col min="6" max="6" width="14.88671875" bestFit="1" customWidth="1"/>
    <col min="7" max="7" width="16.5546875" bestFit="1" customWidth="1"/>
    <col min="8" max="8" width="13.109375" bestFit="1" customWidth="1"/>
    <col min="9" max="9" width="19.5546875" bestFit="1" customWidth="1"/>
  </cols>
  <sheetData>
    <row r="1" spans="1:9" x14ac:dyDescent="0.3">
      <c r="A1" t="s">
        <v>0</v>
      </c>
      <c r="B1" s="9" t="s">
        <v>92</v>
      </c>
      <c r="C1" s="9" t="s">
        <v>93</v>
      </c>
      <c r="D1" s="9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A2">
        <v>1</v>
      </c>
      <c r="B2" s="17">
        <v>43132</v>
      </c>
      <c r="C2" s="9">
        <v>47</v>
      </c>
      <c r="D2" s="9">
        <v>119</v>
      </c>
      <c r="E2">
        <v>14</v>
      </c>
      <c r="H2">
        <v>152</v>
      </c>
    </row>
    <row r="3" spans="1:9" x14ac:dyDescent="0.3">
      <c r="A3" s="9">
        <v>2</v>
      </c>
      <c r="B3" s="17">
        <v>43133</v>
      </c>
      <c r="C3" s="9"/>
      <c r="D3" s="9"/>
      <c r="E3" s="9">
        <v>2</v>
      </c>
      <c r="F3" s="9"/>
      <c r="G3" s="9"/>
      <c r="H3" s="9">
        <v>150</v>
      </c>
      <c r="I3" s="9"/>
    </row>
    <row r="4" spans="1:9" x14ac:dyDescent="0.3">
      <c r="A4">
        <v>3</v>
      </c>
      <c r="B4" s="17">
        <v>43134</v>
      </c>
      <c r="C4" s="9"/>
      <c r="D4" s="9"/>
      <c r="E4">
        <v>77</v>
      </c>
      <c r="H4">
        <v>73</v>
      </c>
    </row>
    <row r="5" spans="1:9" x14ac:dyDescent="0.3">
      <c r="A5">
        <v>4</v>
      </c>
      <c r="B5" s="17">
        <v>43135</v>
      </c>
      <c r="C5" s="9"/>
      <c r="D5" s="9"/>
      <c r="E5">
        <v>0</v>
      </c>
      <c r="H5">
        <v>73</v>
      </c>
    </row>
    <row r="6" spans="1:9" x14ac:dyDescent="0.3">
      <c r="A6">
        <v>5</v>
      </c>
      <c r="B6" s="17">
        <v>43136</v>
      </c>
      <c r="C6" s="9"/>
      <c r="D6" s="9">
        <v>5</v>
      </c>
      <c r="E6">
        <v>32</v>
      </c>
      <c r="H6">
        <v>46</v>
      </c>
    </row>
    <row r="7" spans="1:9" x14ac:dyDescent="0.3">
      <c r="A7">
        <v>6</v>
      </c>
      <c r="B7" s="17">
        <v>43137</v>
      </c>
      <c r="C7" s="9"/>
      <c r="D7" s="9">
        <v>166</v>
      </c>
      <c r="E7">
        <v>159</v>
      </c>
      <c r="H7">
        <v>153</v>
      </c>
    </row>
    <row r="8" spans="1:9" x14ac:dyDescent="0.3">
      <c r="A8">
        <v>7</v>
      </c>
      <c r="B8" s="17">
        <v>43138</v>
      </c>
      <c r="C8" s="9"/>
      <c r="D8" s="9">
        <v>0</v>
      </c>
      <c r="E8">
        <v>48</v>
      </c>
      <c r="H8">
        <v>105</v>
      </c>
    </row>
    <row r="9" spans="1:9" x14ac:dyDescent="0.3">
      <c r="A9">
        <v>8</v>
      </c>
      <c r="B9" s="17">
        <v>43139</v>
      </c>
      <c r="C9" s="9"/>
      <c r="D9" s="9"/>
      <c r="E9">
        <v>2</v>
      </c>
      <c r="H9">
        <v>103</v>
      </c>
    </row>
    <row r="10" spans="1:9" x14ac:dyDescent="0.3">
      <c r="A10">
        <v>9</v>
      </c>
      <c r="B10" s="17">
        <v>43140</v>
      </c>
      <c r="C10" s="9"/>
      <c r="D10" s="9"/>
      <c r="E10">
        <v>36</v>
      </c>
      <c r="H10">
        <v>67</v>
      </c>
    </row>
    <row r="11" spans="1:9" x14ac:dyDescent="0.3">
      <c r="A11">
        <v>10</v>
      </c>
      <c r="B11" s="17">
        <v>43141</v>
      </c>
      <c r="C11" s="9"/>
      <c r="D11" s="9">
        <v>108</v>
      </c>
      <c r="E11">
        <v>16</v>
      </c>
      <c r="H11">
        <v>159</v>
      </c>
    </row>
    <row r="12" spans="1:9" x14ac:dyDescent="0.3">
      <c r="A12">
        <v>11</v>
      </c>
      <c r="B12" s="17">
        <v>43142</v>
      </c>
      <c r="C12" s="9"/>
      <c r="D12" s="9"/>
      <c r="E12">
        <v>9</v>
      </c>
      <c r="H12">
        <v>150</v>
      </c>
    </row>
    <row r="13" spans="1:9" x14ac:dyDescent="0.3">
      <c r="A13">
        <v>12</v>
      </c>
      <c r="B13" s="17">
        <v>43143</v>
      </c>
      <c r="C13" s="9"/>
      <c r="D13" s="9"/>
      <c r="E13">
        <v>6</v>
      </c>
      <c r="H13">
        <v>144</v>
      </c>
    </row>
    <row r="14" spans="1:9" x14ac:dyDescent="0.3">
      <c r="A14">
        <v>13</v>
      </c>
      <c r="B14" s="17">
        <v>43144</v>
      </c>
      <c r="C14" s="9"/>
      <c r="D14" s="9"/>
      <c r="E14">
        <v>1</v>
      </c>
      <c r="H14">
        <v>143</v>
      </c>
    </row>
    <row r="15" spans="1:9" x14ac:dyDescent="0.3">
      <c r="A15">
        <v>14</v>
      </c>
      <c r="B15" s="17">
        <v>43145</v>
      </c>
      <c r="C15" s="9"/>
      <c r="D15" s="9"/>
      <c r="E15">
        <v>1</v>
      </c>
      <c r="H15">
        <v>142</v>
      </c>
    </row>
    <row r="16" spans="1:9" x14ac:dyDescent="0.3">
      <c r="A16">
        <v>15</v>
      </c>
      <c r="B16" s="17">
        <v>43146</v>
      </c>
      <c r="C16" s="9"/>
      <c r="D16" s="9"/>
      <c r="E16">
        <v>48</v>
      </c>
      <c r="H16">
        <v>94</v>
      </c>
    </row>
    <row r="17" spans="1:9" x14ac:dyDescent="0.3">
      <c r="A17">
        <v>16</v>
      </c>
      <c r="B17" s="17">
        <v>43147</v>
      </c>
      <c r="C17" s="9"/>
      <c r="D17" s="9"/>
      <c r="E17">
        <v>7</v>
      </c>
      <c r="H17">
        <v>87</v>
      </c>
    </row>
    <row r="18" spans="1:9" x14ac:dyDescent="0.3">
      <c r="A18">
        <v>17</v>
      </c>
      <c r="B18" s="17">
        <v>43148</v>
      </c>
      <c r="C18" s="9"/>
      <c r="D18" s="9"/>
      <c r="E18">
        <v>0</v>
      </c>
      <c r="H18">
        <v>87</v>
      </c>
    </row>
    <row r="19" spans="1:9" x14ac:dyDescent="0.3">
      <c r="A19">
        <v>18</v>
      </c>
      <c r="B19" s="17">
        <v>43149</v>
      </c>
      <c r="C19" s="9"/>
      <c r="D19" s="9"/>
      <c r="E19">
        <v>40</v>
      </c>
      <c r="G19">
        <v>1</v>
      </c>
      <c r="H19">
        <v>46</v>
      </c>
    </row>
    <row r="20" spans="1:9" x14ac:dyDescent="0.3">
      <c r="A20">
        <v>19</v>
      </c>
      <c r="B20" s="17">
        <v>43150</v>
      </c>
      <c r="C20" s="9"/>
      <c r="D20" s="9"/>
      <c r="E20">
        <v>0</v>
      </c>
      <c r="H20">
        <v>46</v>
      </c>
    </row>
    <row r="21" spans="1:9" x14ac:dyDescent="0.3">
      <c r="A21">
        <v>20</v>
      </c>
      <c r="B21" s="17">
        <v>43151</v>
      </c>
      <c r="C21" s="9"/>
      <c r="D21" s="9"/>
      <c r="E21">
        <v>0</v>
      </c>
      <c r="H21">
        <v>46</v>
      </c>
    </row>
    <row r="22" spans="1:9" x14ac:dyDescent="0.3">
      <c r="A22">
        <v>21</v>
      </c>
      <c r="B22" s="17">
        <v>43152</v>
      </c>
      <c r="C22" s="9"/>
      <c r="D22" s="9"/>
      <c r="E22">
        <v>0</v>
      </c>
      <c r="H22">
        <v>46</v>
      </c>
    </row>
    <row r="23" spans="1:9" x14ac:dyDescent="0.3">
      <c r="A23">
        <v>22</v>
      </c>
      <c r="B23" s="17">
        <v>43153</v>
      </c>
      <c r="C23" s="9"/>
      <c r="D23" s="9">
        <v>21</v>
      </c>
      <c r="E23">
        <v>24</v>
      </c>
      <c r="H23">
        <v>43</v>
      </c>
    </row>
    <row r="24" spans="1:9" x14ac:dyDescent="0.3">
      <c r="A24">
        <v>23</v>
      </c>
      <c r="B24" s="17">
        <v>43154</v>
      </c>
      <c r="C24" s="9"/>
      <c r="D24" s="9">
        <v>113</v>
      </c>
      <c r="E24">
        <v>0</v>
      </c>
      <c r="H24">
        <v>156</v>
      </c>
    </row>
    <row r="25" spans="1:9" x14ac:dyDescent="0.3">
      <c r="A25">
        <v>24</v>
      </c>
      <c r="B25" s="17">
        <v>43155</v>
      </c>
      <c r="C25" s="9"/>
      <c r="D25" s="9">
        <v>48</v>
      </c>
      <c r="E25">
        <v>96</v>
      </c>
      <c r="H25">
        <v>108</v>
      </c>
    </row>
    <row r="26" spans="1:9" x14ac:dyDescent="0.3">
      <c r="A26">
        <v>25</v>
      </c>
      <c r="B26" s="17">
        <v>43156</v>
      </c>
      <c r="C26" s="9"/>
      <c r="D26" s="9"/>
      <c r="E26">
        <v>85</v>
      </c>
      <c r="H26">
        <v>23</v>
      </c>
    </row>
    <row r="27" spans="1:9" x14ac:dyDescent="0.3">
      <c r="A27">
        <v>26</v>
      </c>
      <c r="B27" s="17">
        <v>43157</v>
      </c>
      <c r="C27" s="9"/>
      <c r="D27" s="9"/>
      <c r="E27">
        <v>18</v>
      </c>
      <c r="H27">
        <v>5</v>
      </c>
    </row>
    <row r="28" spans="1:9" x14ac:dyDescent="0.3">
      <c r="A28">
        <v>27</v>
      </c>
      <c r="B28" s="17">
        <v>43158</v>
      </c>
      <c r="C28" s="9"/>
      <c r="D28" s="9"/>
      <c r="E28">
        <v>0</v>
      </c>
      <c r="G28">
        <v>1</v>
      </c>
      <c r="H28">
        <v>4</v>
      </c>
    </row>
    <row r="29" spans="1:9" x14ac:dyDescent="0.3">
      <c r="A29">
        <v>28</v>
      </c>
      <c r="B29" s="17">
        <v>43159</v>
      </c>
      <c r="C29" s="9"/>
      <c r="D29" s="9">
        <v>233</v>
      </c>
      <c r="E29">
        <v>60</v>
      </c>
      <c r="G29">
        <v>1</v>
      </c>
      <c r="H29">
        <v>176</v>
      </c>
    </row>
    <row r="30" spans="1:9" x14ac:dyDescent="0.3">
      <c r="B30" t="s">
        <v>282</v>
      </c>
      <c r="C30" t="s">
        <v>283</v>
      </c>
      <c r="D30">
        <f>SUM(D2:D29)+0</f>
        <v>813</v>
      </c>
      <c r="E30">
        <f>SUM(E2:E29)</f>
        <v>781</v>
      </c>
      <c r="G30">
        <f>SUM(G19:G29)</f>
        <v>3</v>
      </c>
    </row>
    <row r="31" spans="1:9" x14ac:dyDescent="0.3">
      <c r="B31" t="s">
        <v>282</v>
      </c>
      <c r="C31" t="s">
        <v>284</v>
      </c>
      <c r="G31">
        <f>E30+G30</f>
        <v>784</v>
      </c>
      <c r="H31">
        <v>176</v>
      </c>
      <c r="I31" t="s">
        <v>285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"/>
    </sheetView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  <col min="10" max="10" width="5.6640625" bestFit="1" customWidth="1"/>
    <col min="11" max="11" width="9.33203125" bestFit="1" customWidth="1"/>
  </cols>
  <sheetData>
    <row r="1" spans="1:11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M36" sqref="M36"/>
    </sheetView>
  </sheetViews>
  <sheetFormatPr baseColWidth="10" defaultRowHeight="14.4" x14ac:dyDescent="0.3"/>
  <cols>
    <col min="1" max="1" width="5" bestFit="1" customWidth="1"/>
    <col min="2" max="2" width="9.5546875" bestFit="1" customWidth="1"/>
    <col min="3" max="3" width="13.33203125" bestFit="1" customWidth="1"/>
    <col min="4" max="4" width="18.109375" bestFit="1" customWidth="1"/>
    <col min="5" max="5" width="10.88671875" bestFit="1" customWidth="1"/>
    <col min="6" max="6" width="16.88671875" bestFit="1" customWidth="1"/>
    <col min="7" max="7" width="14" bestFit="1" customWidth="1"/>
    <col min="8" max="8" width="15.33203125" bestFit="1" customWidth="1"/>
    <col min="9" max="9" width="14.6640625" bestFit="1" customWidth="1"/>
    <col min="10" max="10" width="16" bestFit="1" customWidth="1"/>
    <col min="11" max="11" width="15" bestFit="1" customWidth="1"/>
  </cols>
  <sheetData>
    <row r="1" spans="1:10" x14ac:dyDescent="0.3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3">
      <c r="A2">
        <v>1</v>
      </c>
      <c r="B2" s="1">
        <v>43132</v>
      </c>
      <c r="C2">
        <v>3</v>
      </c>
      <c r="D2">
        <v>1</v>
      </c>
      <c r="E2">
        <v>12</v>
      </c>
      <c r="F2">
        <v>6</v>
      </c>
      <c r="G2">
        <f>E2*F2</f>
        <v>72</v>
      </c>
      <c r="H2" t="s">
        <v>315</v>
      </c>
      <c r="I2">
        <v>0</v>
      </c>
    </row>
    <row r="3" spans="1:10" x14ac:dyDescent="0.3">
      <c r="A3">
        <v>2</v>
      </c>
      <c r="B3" s="1">
        <v>43132</v>
      </c>
      <c r="C3">
        <v>3</v>
      </c>
      <c r="D3">
        <v>2</v>
      </c>
      <c r="E3">
        <v>1</v>
      </c>
      <c r="F3">
        <v>6</v>
      </c>
      <c r="G3">
        <f t="shared" ref="G3:G12" si="0">E3*F3</f>
        <v>6</v>
      </c>
      <c r="H3" t="s">
        <v>315</v>
      </c>
      <c r="I3">
        <v>0</v>
      </c>
    </row>
    <row r="4" spans="1:10" x14ac:dyDescent="0.3">
      <c r="A4">
        <v>3</v>
      </c>
      <c r="B4" s="1">
        <v>43132</v>
      </c>
      <c r="C4">
        <v>3</v>
      </c>
      <c r="D4">
        <v>3</v>
      </c>
      <c r="E4">
        <v>1</v>
      </c>
      <c r="F4">
        <v>6</v>
      </c>
      <c r="G4">
        <f t="shared" si="0"/>
        <v>6</v>
      </c>
      <c r="H4" t="s">
        <v>315</v>
      </c>
      <c r="I4">
        <v>0</v>
      </c>
    </row>
    <row r="5" spans="1:10" x14ac:dyDescent="0.3">
      <c r="A5">
        <v>4</v>
      </c>
      <c r="B5" s="1">
        <v>43133</v>
      </c>
      <c r="C5">
        <v>3</v>
      </c>
      <c r="D5">
        <v>4</v>
      </c>
      <c r="E5">
        <v>2</v>
      </c>
      <c r="F5">
        <v>6</v>
      </c>
      <c r="G5">
        <f t="shared" si="0"/>
        <v>12</v>
      </c>
      <c r="H5" t="s">
        <v>315</v>
      </c>
      <c r="I5">
        <v>0</v>
      </c>
    </row>
    <row r="6" spans="1:10" x14ac:dyDescent="0.3">
      <c r="A6">
        <v>5</v>
      </c>
      <c r="B6" s="1">
        <v>43134</v>
      </c>
      <c r="C6">
        <v>3</v>
      </c>
      <c r="D6">
        <v>5</v>
      </c>
      <c r="E6">
        <v>24</v>
      </c>
      <c r="F6">
        <v>6</v>
      </c>
      <c r="G6">
        <v>0</v>
      </c>
      <c r="H6" t="s">
        <v>316</v>
      </c>
      <c r="I6">
        <v>144</v>
      </c>
    </row>
    <row r="7" spans="1:10" x14ac:dyDescent="0.3">
      <c r="A7">
        <v>6</v>
      </c>
      <c r="B7" s="1">
        <v>43134</v>
      </c>
      <c r="C7">
        <v>3</v>
      </c>
      <c r="D7">
        <v>6</v>
      </c>
      <c r="E7">
        <v>24</v>
      </c>
      <c r="F7">
        <v>6</v>
      </c>
      <c r="G7">
        <f t="shared" si="0"/>
        <v>144</v>
      </c>
      <c r="H7" t="s">
        <v>315</v>
      </c>
      <c r="I7">
        <v>0</v>
      </c>
    </row>
    <row r="8" spans="1:10" x14ac:dyDescent="0.3">
      <c r="A8">
        <v>7</v>
      </c>
      <c r="B8" s="1">
        <v>43134</v>
      </c>
      <c r="C8">
        <v>3</v>
      </c>
      <c r="D8">
        <v>7</v>
      </c>
      <c r="E8">
        <v>24</v>
      </c>
      <c r="F8">
        <v>6</v>
      </c>
      <c r="G8">
        <v>0</v>
      </c>
      <c r="H8" t="s">
        <v>316</v>
      </c>
      <c r="I8">
        <v>144</v>
      </c>
    </row>
    <row r="9" spans="1:10" x14ac:dyDescent="0.3">
      <c r="A9">
        <v>8</v>
      </c>
      <c r="B9" s="1">
        <v>43134</v>
      </c>
      <c r="C9">
        <v>3</v>
      </c>
      <c r="D9">
        <v>8</v>
      </c>
      <c r="E9">
        <v>1</v>
      </c>
      <c r="F9">
        <v>6</v>
      </c>
      <c r="G9">
        <v>0</v>
      </c>
      <c r="H9" t="s">
        <v>316</v>
      </c>
      <c r="I9">
        <v>6</v>
      </c>
    </row>
    <row r="10" spans="1:10" x14ac:dyDescent="0.3">
      <c r="A10">
        <v>9</v>
      </c>
      <c r="B10" s="1">
        <v>43134</v>
      </c>
      <c r="C10">
        <v>3</v>
      </c>
      <c r="D10">
        <v>9</v>
      </c>
      <c r="E10">
        <v>4</v>
      </c>
      <c r="F10">
        <v>6</v>
      </c>
      <c r="G10">
        <f t="shared" si="0"/>
        <v>24</v>
      </c>
      <c r="H10" t="s">
        <v>315</v>
      </c>
      <c r="I10">
        <v>0</v>
      </c>
    </row>
    <row r="11" spans="1:10" x14ac:dyDescent="0.3">
      <c r="A11">
        <v>10</v>
      </c>
      <c r="B11" s="1">
        <v>43136</v>
      </c>
      <c r="C11">
        <v>3</v>
      </c>
      <c r="D11" t="s">
        <v>286</v>
      </c>
      <c r="E11">
        <v>30</v>
      </c>
      <c r="F11">
        <v>6</v>
      </c>
      <c r="G11">
        <f t="shared" si="0"/>
        <v>180</v>
      </c>
      <c r="H11" t="s">
        <v>315</v>
      </c>
      <c r="I11">
        <v>0</v>
      </c>
    </row>
    <row r="12" spans="1:10" x14ac:dyDescent="0.3">
      <c r="A12">
        <v>11</v>
      </c>
      <c r="B12" s="1">
        <v>43136</v>
      </c>
      <c r="C12">
        <v>3</v>
      </c>
      <c r="D12" t="s">
        <v>287</v>
      </c>
      <c r="E12">
        <v>2</v>
      </c>
      <c r="F12">
        <v>6</v>
      </c>
      <c r="G12">
        <f t="shared" si="0"/>
        <v>12</v>
      </c>
      <c r="H12" t="s">
        <v>315</v>
      </c>
      <c r="I12">
        <v>0</v>
      </c>
    </row>
    <row r="13" spans="1:10" x14ac:dyDescent="0.3">
      <c r="A13">
        <v>12</v>
      </c>
      <c r="B13" s="1">
        <v>43137</v>
      </c>
      <c r="C13">
        <v>4</v>
      </c>
      <c r="D13" t="s">
        <v>288</v>
      </c>
      <c r="E13">
        <v>12</v>
      </c>
      <c r="F13">
        <v>6</v>
      </c>
      <c r="G13">
        <v>0</v>
      </c>
      <c r="H13" t="s">
        <v>316</v>
      </c>
      <c r="I13">
        <v>72</v>
      </c>
    </row>
    <row r="14" spans="1:10" x14ac:dyDescent="0.3">
      <c r="A14">
        <v>13</v>
      </c>
      <c r="B14" s="1">
        <v>43137</v>
      </c>
      <c r="C14">
        <v>1</v>
      </c>
      <c r="D14" t="s">
        <v>289</v>
      </c>
      <c r="E14">
        <v>24</v>
      </c>
      <c r="F14">
        <v>6</v>
      </c>
      <c r="G14">
        <v>0</v>
      </c>
      <c r="H14" t="s">
        <v>316</v>
      </c>
      <c r="I14">
        <v>144</v>
      </c>
    </row>
    <row r="15" spans="1:10" x14ac:dyDescent="0.3">
      <c r="A15">
        <v>14</v>
      </c>
      <c r="B15" s="1">
        <v>43137</v>
      </c>
      <c r="C15">
        <v>1</v>
      </c>
      <c r="D15" t="s">
        <v>290</v>
      </c>
      <c r="E15">
        <v>23</v>
      </c>
      <c r="F15">
        <v>6</v>
      </c>
      <c r="G15">
        <v>0</v>
      </c>
      <c r="H15" t="s">
        <v>316</v>
      </c>
      <c r="I15">
        <v>138</v>
      </c>
      <c r="J15" t="s">
        <v>317</v>
      </c>
    </row>
    <row r="16" spans="1:10" x14ac:dyDescent="0.3">
      <c r="A16">
        <v>15</v>
      </c>
      <c r="B16" s="1">
        <v>43138</v>
      </c>
      <c r="C16">
        <v>1</v>
      </c>
      <c r="D16" t="s">
        <v>291</v>
      </c>
      <c r="E16">
        <v>12</v>
      </c>
      <c r="F16">
        <v>6</v>
      </c>
      <c r="G16">
        <v>0</v>
      </c>
      <c r="H16" t="s">
        <v>316</v>
      </c>
      <c r="I16">
        <v>72</v>
      </c>
    </row>
    <row r="17" spans="1:10" x14ac:dyDescent="0.3">
      <c r="A17">
        <v>16</v>
      </c>
      <c r="B17" s="1">
        <v>43138</v>
      </c>
      <c r="C17">
        <v>1</v>
      </c>
      <c r="D17" t="s">
        <v>292</v>
      </c>
      <c r="E17">
        <v>12</v>
      </c>
      <c r="F17">
        <v>6</v>
      </c>
      <c r="G17">
        <v>0</v>
      </c>
      <c r="H17" t="s">
        <v>316</v>
      </c>
      <c r="I17">
        <v>72</v>
      </c>
      <c r="J17" t="s">
        <v>292</v>
      </c>
    </row>
    <row r="18" spans="1:10" x14ac:dyDescent="0.3">
      <c r="A18">
        <v>17</v>
      </c>
      <c r="B18" s="1">
        <v>43138</v>
      </c>
      <c r="C18">
        <v>1</v>
      </c>
      <c r="D18" t="s">
        <v>293</v>
      </c>
      <c r="E18">
        <v>24</v>
      </c>
      <c r="F18">
        <v>6</v>
      </c>
      <c r="G18">
        <v>0</v>
      </c>
      <c r="H18" t="s">
        <v>316</v>
      </c>
      <c r="I18">
        <v>144</v>
      </c>
    </row>
    <row r="19" spans="1:10" x14ac:dyDescent="0.3">
      <c r="A19">
        <v>18</v>
      </c>
      <c r="B19" s="1">
        <v>43139</v>
      </c>
      <c r="C19">
        <v>3</v>
      </c>
      <c r="D19" t="s">
        <v>294</v>
      </c>
      <c r="E19">
        <v>1</v>
      </c>
      <c r="F19">
        <v>6</v>
      </c>
      <c r="G19">
        <f t="shared" ref="G19:G20" si="1">E19*F19</f>
        <v>6</v>
      </c>
      <c r="H19" t="s">
        <v>315</v>
      </c>
      <c r="I19">
        <v>0</v>
      </c>
    </row>
    <row r="20" spans="1:10" x14ac:dyDescent="0.3">
      <c r="A20">
        <v>19</v>
      </c>
      <c r="B20" s="1">
        <v>43139</v>
      </c>
      <c r="C20">
        <v>3</v>
      </c>
      <c r="D20" t="s">
        <v>295</v>
      </c>
      <c r="E20">
        <v>1</v>
      </c>
      <c r="F20">
        <v>6</v>
      </c>
      <c r="G20">
        <f t="shared" si="1"/>
        <v>6</v>
      </c>
      <c r="H20" t="s">
        <v>315</v>
      </c>
      <c r="I20">
        <v>0</v>
      </c>
    </row>
    <row r="21" spans="1:10" x14ac:dyDescent="0.3">
      <c r="A21">
        <v>20</v>
      </c>
      <c r="B21" s="1">
        <v>43140</v>
      </c>
      <c r="C21">
        <v>1</v>
      </c>
      <c r="D21" t="s">
        <v>296</v>
      </c>
      <c r="E21">
        <v>24</v>
      </c>
      <c r="F21">
        <v>6</v>
      </c>
      <c r="H21" t="s">
        <v>316</v>
      </c>
      <c r="I21">
        <v>144</v>
      </c>
    </row>
    <row r="22" spans="1:10" x14ac:dyDescent="0.3">
      <c r="A22">
        <v>21</v>
      </c>
      <c r="B22" s="1">
        <v>43140</v>
      </c>
      <c r="C22">
        <v>1</v>
      </c>
      <c r="D22" t="s">
        <v>292</v>
      </c>
      <c r="E22">
        <v>12</v>
      </c>
      <c r="F22">
        <v>6</v>
      </c>
      <c r="H22" t="s">
        <v>316</v>
      </c>
      <c r="I22">
        <v>72</v>
      </c>
      <c r="J22" t="s">
        <v>292</v>
      </c>
    </row>
    <row r="23" spans="1:10" x14ac:dyDescent="0.3">
      <c r="A23">
        <v>22</v>
      </c>
      <c r="B23" s="1">
        <v>43141</v>
      </c>
      <c r="C23">
        <v>5</v>
      </c>
      <c r="D23" t="s">
        <v>297</v>
      </c>
      <c r="E23">
        <v>13</v>
      </c>
      <c r="F23">
        <v>5.85</v>
      </c>
      <c r="G23">
        <f>E23*F23</f>
        <v>76.05</v>
      </c>
      <c r="H23" t="s">
        <v>315</v>
      </c>
      <c r="I23">
        <v>0</v>
      </c>
    </row>
    <row r="24" spans="1:10" x14ac:dyDescent="0.3">
      <c r="A24">
        <v>23</v>
      </c>
      <c r="B24" s="1">
        <v>43141</v>
      </c>
      <c r="C24">
        <v>6</v>
      </c>
      <c r="D24" t="s">
        <v>298</v>
      </c>
      <c r="E24">
        <v>3</v>
      </c>
      <c r="F24">
        <v>6</v>
      </c>
      <c r="G24">
        <f>E24*F24</f>
        <v>18</v>
      </c>
      <c r="H24" t="s">
        <v>315</v>
      </c>
      <c r="I24">
        <v>0</v>
      </c>
    </row>
    <row r="25" spans="1:10" x14ac:dyDescent="0.3">
      <c r="A25">
        <v>24</v>
      </c>
      <c r="B25" s="1">
        <v>43142</v>
      </c>
      <c r="C25">
        <v>3</v>
      </c>
      <c r="D25" t="s">
        <v>299</v>
      </c>
      <c r="E25">
        <v>6</v>
      </c>
      <c r="F25">
        <v>6</v>
      </c>
      <c r="G25">
        <f t="shared" ref="G25:G29" si="2">E25*F25</f>
        <v>36</v>
      </c>
      <c r="H25" t="s">
        <v>315</v>
      </c>
      <c r="I25">
        <v>0</v>
      </c>
    </row>
    <row r="26" spans="1:10" x14ac:dyDescent="0.3">
      <c r="A26">
        <v>25</v>
      </c>
      <c r="B26" s="1">
        <v>43142</v>
      </c>
      <c r="C26">
        <v>3</v>
      </c>
      <c r="D26" t="s">
        <v>300</v>
      </c>
      <c r="E26">
        <v>3</v>
      </c>
      <c r="F26">
        <v>6</v>
      </c>
      <c r="G26">
        <f t="shared" si="2"/>
        <v>18</v>
      </c>
      <c r="H26" t="s">
        <v>315</v>
      </c>
      <c r="I26">
        <v>0</v>
      </c>
    </row>
    <row r="27" spans="1:10" x14ac:dyDescent="0.3">
      <c r="A27">
        <v>26</v>
      </c>
      <c r="B27" s="1">
        <v>43143</v>
      </c>
      <c r="C27">
        <v>3</v>
      </c>
      <c r="D27">
        <v>4</v>
      </c>
      <c r="E27">
        <v>4</v>
      </c>
      <c r="F27">
        <v>6</v>
      </c>
      <c r="G27">
        <f t="shared" si="2"/>
        <v>24</v>
      </c>
      <c r="H27" t="s">
        <v>315</v>
      </c>
      <c r="I27">
        <v>0</v>
      </c>
    </row>
    <row r="28" spans="1:10" x14ac:dyDescent="0.3">
      <c r="A28">
        <v>27</v>
      </c>
      <c r="B28" s="1">
        <v>43143</v>
      </c>
      <c r="C28">
        <v>3</v>
      </c>
      <c r="D28">
        <v>4</v>
      </c>
      <c r="E28">
        <v>2</v>
      </c>
      <c r="F28">
        <v>6</v>
      </c>
      <c r="G28">
        <f t="shared" si="2"/>
        <v>12</v>
      </c>
      <c r="H28" t="s">
        <v>315</v>
      </c>
      <c r="I28">
        <v>0</v>
      </c>
    </row>
    <row r="29" spans="1:10" x14ac:dyDescent="0.3">
      <c r="A29">
        <v>28</v>
      </c>
      <c r="B29" s="1">
        <v>43144</v>
      </c>
      <c r="C29">
        <v>7</v>
      </c>
      <c r="D29" t="s">
        <v>301</v>
      </c>
      <c r="E29">
        <v>1</v>
      </c>
      <c r="F29">
        <v>6</v>
      </c>
      <c r="G29">
        <f t="shared" si="2"/>
        <v>6</v>
      </c>
      <c r="H29" t="s">
        <v>315</v>
      </c>
      <c r="I29">
        <v>0</v>
      </c>
    </row>
    <row r="30" spans="1:10" x14ac:dyDescent="0.3">
      <c r="A30" s="22">
        <v>43</v>
      </c>
      <c r="B30" s="1">
        <v>43145</v>
      </c>
      <c r="C30">
        <v>3</v>
      </c>
      <c r="D30" t="s">
        <v>294</v>
      </c>
      <c r="E30">
        <v>1</v>
      </c>
      <c r="F30">
        <v>6</v>
      </c>
      <c r="G30">
        <v>0</v>
      </c>
      <c r="H30" t="s">
        <v>316</v>
      </c>
      <c r="I30">
        <v>6</v>
      </c>
    </row>
    <row r="31" spans="1:10" x14ac:dyDescent="0.3">
      <c r="A31" s="22">
        <v>30</v>
      </c>
      <c r="B31" s="1">
        <v>43146</v>
      </c>
      <c r="C31">
        <v>3</v>
      </c>
      <c r="D31" t="s">
        <v>302</v>
      </c>
      <c r="E31">
        <v>24</v>
      </c>
      <c r="F31">
        <v>6</v>
      </c>
      <c r="G31">
        <v>0</v>
      </c>
      <c r="H31" t="s">
        <v>316</v>
      </c>
      <c r="I31">
        <v>144</v>
      </c>
    </row>
    <row r="32" spans="1:10" x14ac:dyDescent="0.3">
      <c r="A32" s="22">
        <v>31</v>
      </c>
      <c r="B32" s="1">
        <v>43146</v>
      </c>
      <c r="C32">
        <v>3</v>
      </c>
      <c r="D32" t="s">
        <v>289</v>
      </c>
      <c r="E32">
        <v>24</v>
      </c>
      <c r="F32">
        <v>6</v>
      </c>
      <c r="G32">
        <v>0</v>
      </c>
      <c r="H32" t="s">
        <v>316</v>
      </c>
      <c r="I32">
        <v>144</v>
      </c>
    </row>
    <row r="33" spans="1:10" x14ac:dyDescent="0.3">
      <c r="A33" s="22">
        <v>32</v>
      </c>
      <c r="B33" s="1">
        <v>43147</v>
      </c>
      <c r="C33">
        <v>7</v>
      </c>
      <c r="D33" t="s">
        <v>303</v>
      </c>
      <c r="E33">
        <v>4</v>
      </c>
      <c r="F33">
        <v>6</v>
      </c>
      <c r="G33">
        <f>E33*F33</f>
        <v>24</v>
      </c>
      <c r="H33" t="s">
        <v>315</v>
      </c>
      <c r="I33">
        <v>0</v>
      </c>
    </row>
    <row r="34" spans="1:10" x14ac:dyDescent="0.3">
      <c r="A34" s="22">
        <v>33</v>
      </c>
      <c r="B34" s="1">
        <v>43147</v>
      </c>
      <c r="C34">
        <v>3</v>
      </c>
      <c r="D34" t="s">
        <v>304</v>
      </c>
      <c r="E34">
        <v>3</v>
      </c>
      <c r="F34">
        <v>6</v>
      </c>
      <c r="G34">
        <f t="shared" ref="G34" si="3">E34*F34</f>
        <v>18</v>
      </c>
      <c r="H34" t="s">
        <v>315</v>
      </c>
      <c r="I34">
        <v>0</v>
      </c>
    </row>
    <row r="35" spans="1:10" x14ac:dyDescent="0.3">
      <c r="A35" s="22">
        <v>34</v>
      </c>
      <c r="B35" s="1">
        <v>43149</v>
      </c>
      <c r="C35">
        <v>3</v>
      </c>
      <c r="D35" t="s">
        <v>305</v>
      </c>
      <c r="E35">
        <v>12</v>
      </c>
      <c r="F35">
        <v>6</v>
      </c>
      <c r="G35">
        <v>0</v>
      </c>
      <c r="H35" t="s">
        <v>316</v>
      </c>
      <c r="I35">
        <v>72</v>
      </c>
      <c r="J35" t="s">
        <v>318</v>
      </c>
    </row>
    <row r="36" spans="1:10" x14ac:dyDescent="0.3">
      <c r="A36" s="22">
        <v>35</v>
      </c>
      <c r="B36" s="1">
        <v>43149</v>
      </c>
      <c r="C36">
        <v>3</v>
      </c>
      <c r="D36" t="s">
        <v>290</v>
      </c>
      <c r="E36">
        <v>24</v>
      </c>
      <c r="F36">
        <v>6</v>
      </c>
      <c r="G36">
        <v>0</v>
      </c>
      <c r="H36" t="s">
        <v>316</v>
      </c>
      <c r="I36">
        <v>144</v>
      </c>
    </row>
    <row r="37" spans="1:10" x14ac:dyDescent="0.3">
      <c r="A37" s="22">
        <v>36</v>
      </c>
      <c r="B37" s="1">
        <v>43149</v>
      </c>
      <c r="C37">
        <v>3</v>
      </c>
      <c r="D37" t="s">
        <v>306</v>
      </c>
      <c r="E37">
        <v>4</v>
      </c>
      <c r="F37">
        <v>6</v>
      </c>
      <c r="G37">
        <f t="shared" ref="G37" si="4">E37*F37</f>
        <v>24</v>
      </c>
      <c r="H37" t="s">
        <v>315</v>
      </c>
      <c r="I37">
        <v>0</v>
      </c>
    </row>
    <row r="38" spans="1:10" x14ac:dyDescent="0.3">
      <c r="A38" s="22">
        <v>37</v>
      </c>
      <c r="B38" s="1">
        <v>43153</v>
      </c>
      <c r="C38">
        <v>1</v>
      </c>
      <c r="D38" t="s">
        <v>307</v>
      </c>
      <c r="E38">
        <v>24</v>
      </c>
      <c r="F38">
        <v>6</v>
      </c>
      <c r="G38">
        <v>0</v>
      </c>
      <c r="H38" t="s">
        <v>316</v>
      </c>
      <c r="I38">
        <v>144</v>
      </c>
    </row>
    <row r="39" spans="1:10" x14ac:dyDescent="0.3">
      <c r="A39" s="22">
        <v>38</v>
      </c>
      <c r="B39" s="1">
        <v>43155</v>
      </c>
      <c r="C39">
        <v>1</v>
      </c>
      <c r="D39">
        <v>5</v>
      </c>
      <c r="E39">
        <v>48</v>
      </c>
      <c r="F39">
        <v>6</v>
      </c>
      <c r="G39">
        <v>0</v>
      </c>
      <c r="H39" t="s">
        <v>316</v>
      </c>
      <c r="I39">
        <v>288</v>
      </c>
    </row>
    <row r="40" spans="1:10" x14ac:dyDescent="0.3">
      <c r="A40" s="22">
        <v>39</v>
      </c>
      <c r="B40" s="1">
        <v>43155</v>
      </c>
      <c r="C40">
        <v>1</v>
      </c>
      <c r="D40" t="s">
        <v>290</v>
      </c>
      <c r="E40">
        <v>12</v>
      </c>
      <c r="F40">
        <v>6</v>
      </c>
      <c r="G40">
        <v>0</v>
      </c>
      <c r="H40" t="s">
        <v>316</v>
      </c>
      <c r="I40">
        <v>72</v>
      </c>
    </row>
    <row r="41" spans="1:10" x14ac:dyDescent="0.3">
      <c r="A41" s="22">
        <v>40</v>
      </c>
      <c r="B41" s="1">
        <v>43155</v>
      </c>
      <c r="C41">
        <v>3</v>
      </c>
      <c r="D41" t="s">
        <v>293</v>
      </c>
      <c r="E41">
        <v>24</v>
      </c>
      <c r="F41">
        <v>6</v>
      </c>
      <c r="G41">
        <v>0</v>
      </c>
      <c r="H41" t="s">
        <v>316</v>
      </c>
      <c r="I41">
        <v>144</v>
      </c>
    </row>
    <row r="42" spans="1:10" x14ac:dyDescent="0.3">
      <c r="A42" s="22">
        <v>41</v>
      </c>
      <c r="B42" s="1">
        <v>43155</v>
      </c>
      <c r="C42">
        <v>3</v>
      </c>
      <c r="D42" t="s">
        <v>308</v>
      </c>
      <c r="E42">
        <v>12</v>
      </c>
      <c r="F42">
        <v>6</v>
      </c>
      <c r="G42">
        <f>E42*F42</f>
        <v>72</v>
      </c>
      <c r="H42" t="s">
        <v>315</v>
      </c>
      <c r="I42">
        <v>0</v>
      </c>
    </row>
    <row r="43" spans="1:10" x14ac:dyDescent="0.3">
      <c r="A43" s="22">
        <v>42</v>
      </c>
      <c r="B43" s="1">
        <v>43156</v>
      </c>
      <c r="C43">
        <v>3</v>
      </c>
      <c r="D43" t="s">
        <v>309</v>
      </c>
      <c r="E43">
        <v>1</v>
      </c>
      <c r="F43">
        <v>6</v>
      </c>
      <c r="G43">
        <f>E43*F43</f>
        <v>6</v>
      </c>
      <c r="H43" t="s">
        <v>315</v>
      </c>
      <c r="I43">
        <v>0</v>
      </c>
    </row>
    <row r="44" spans="1:10" x14ac:dyDescent="0.3">
      <c r="A44" s="22">
        <v>43</v>
      </c>
      <c r="B44" s="1">
        <v>43156</v>
      </c>
      <c r="C44">
        <v>7</v>
      </c>
      <c r="D44">
        <v>5</v>
      </c>
      <c r="E44">
        <v>48</v>
      </c>
      <c r="F44">
        <v>6</v>
      </c>
      <c r="G44">
        <v>0</v>
      </c>
      <c r="H44" t="s">
        <v>316</v>
      </c>
      <c r="I44">
        <v>288</v>
      </c>
    </row>
    <row r="45" spans="1:10" x14ac:dyDescent="0.3">
      <c r="A45" s="22">
        <v>44</v>
      </c>
      <c r="B45" s="1">
        <v>43156</v>
      </c>
      <c r="C45">
        <v>7</v>
      </c>
      <c r="D45" t="s">
        <v>310</v>
      </c>
      <c r="E45">
        <v>36</v>
      </c>
      <c r="F45">
        <v>6</v>
      </c>
      <c r="G45">
        <v>0</v>
      </c>
      <c r="H45" t="s">
        <v>316</v>
      </c>
      <c r="I45">
        <v>216</v>
      </c>
    </row>
    <row r="46" spans="1:10" x14ac:dyDescent="0.3">
      <c r="A46" s="22">
        <v>45</v>
      </c>
      <c r="B46" s="1">
        <v>43157</v>
      </c>
      <c r="C46">
        <v>3</v>
      </c>
      <c r="D46" t="s">
        <v>311</v>
      </c>
      <c r="E46">
        <v>1</v>
      </c>
      <c r="F46">
        <v>6</v>
      </c>
      <c r="G46">
        <f t="shared" ref="G46:G47" si="5">E46*F46</f>
        <v>6</v>
      </c>
      <c r="H46" t="s">
        <v>315</v>
      </c>
      <c r="I46">
        <v>0</v>
      </c>
    </row>
    <row r="47" spans="1:10" x14ac:dyDescent="0.3">
      <c r="A47" s="22">
        <v>46</v>
      </c>
      <c r="B47" s="1">
        <v>43157</v>
      </c>
      <c r="C47">
        <v>3</v>
      </c>
      <c r="D47" t="s">
        <v>312</v>
      </c>
      <c r="E47">
        <v>5</v>
      </c>
      <c r="F47">
        <v>6</v>
      </c>
      <c r="G47">
        <f t="shared" si="5"/>
        <v>30</v>
      </c>
      <c r="H47" t="s">
        <v>315</v>
      </c>
      <c r="I47">
        <v>0</v>
      </c>
    </row>
    <row r="48" spans="1:10" x14ac:dyDescent="0.3">
      <c r="A48" s="22">
        <v>47</v>
      </c>
      <c r="B48" s="1">
        <v>43157</v>
      </c>
      <c r="C48">
        <v>3</v>
      </c>
      <c r="D48" t="s">
        <v>313</v>
      </c>
      <c r="E48">
        <v>12</v>
      </c>
      <c r="F48">
        <v>6</v>
      </c>
      <c r="G48">
        <v>0</v>
      </c>
      <c r="H48" t="s">
        <v>316</v>
      </c>
      <c r="I48">
        <v>72</v>
      </c>
      <c r="J48" t="s">
        <v>319</v>
      </c>
    </row>
    <row r="49" spans="1:12" x14ac:dyDescent="0.3">
      <c r="A49" s="22">
        <v>48</v>
      </c>
      <c r="B49" s="1">
        <v>43159</v>
      </c>
      <c r="C49">
        <v>1</v>
      </c>
      <c r="D49" t="s">
        <v>288</v>
      </c>
      <c r="E49">
        <v>24</v>
      </c>
      <c r="F49">
        <v>6</v>
      </c>
      <c r="G49">
        <v>0</v>
      </c>
      <c r="H49" t="s">
        <v>316</v>
      </c>
      <c r="I49">
        <v>144</v>
      </c>
    </row>
    <row r="50" spans="1:12" x14ac:dyDescent="0.3">
      <c r="A50" s="22">
        <v>49</v>
      </c>
      <c r="B50" s="1">
        <v>43159</v>
      </c>
      <c r="C50">
        <v>1</v>
      </c>
      <c r="D50" t="s">
        <v>314</v>
      </c>
      <c r="E50">
        <v>36</v>
      </c>
      <c r="F50">
        <v>6</v>
      </c>
      <c r="G50">
        <v>0</v>
      </c>
      <c r="H50" t="s">
        <v>316</v>
      </c>
      <c r="I50">
        <v>216</v>
      </c>
    </row>
    <row r="51" spans="1:12" x14ac:dyDescent="0.3">
      <c r="B51" t="s">
        <v>282</v>
      </c>
      <c r="E51">
        <f>SUM(E2:E50)</f>
        <v>681</v>
      </c>
      <c r="G51">
        <f>SUM(G2:G50)</f>
        <v>838.05</v>
      </c>
      <c r="I51">
        <f>SUM(I2:I50)</f>
        <v>3246</v>
      </c>
      <c r="K51" t="s">
        <v>322</v>
      </c>
      <c r="L51">
        <f>E51+J51</f>
        <v>681</v>
      </c>
    </row>
    <row r="52" spans="1:12" x14ac:dyDescent="0.3">
      <c r="B52" t="s">
        <v>320</v>
      </c>
      <c r="G52" t="s">
        <v>282</v>
      </c>
      <c r="I52">
        <f>G51+I51</f>
        <v>4084.05</v>
      </c>
    </row>
    <row r="53" spans="1:12" x14ac:dyDescent="0.3">
      <c r="C53" t="s">
        <v>321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baseColWidth="10" defaultRowHeight="14.4" x14ac:dyDescent="0.3"/>
  <cols>
    <col min="1" max="1" width="5" bestFit="1" customWidth="1"/>
    <col min="2" max="2" width="19.44140625" bestFit="1" customWidth="1"/>
    <col min="3" max="3" width="22" bestFit="1" customWidth="1"/>
    <col min="4" max="4" width="20.33203125" bestFit="1" customWidth="1"/>
  </cols>
  <sheetData>
    <row r="1" spans="1:4" x14ac:dyDescent="0.3">
      <c r="A1" t="s">
        <v>0</v>
      </c>
      <c r="B1" t="s">
        <v>105</v>
      </c>
      <c r="C1" t="s">
        <v>106</v>
      </c>
      <c r="D1" t="s">
        <v>107</v>
      </c>
    </row>
    <row r="2" spans="1:4" x14ac:dyDescent="0.3">
      <c r="A2">
        <v>1</v>
      </c>
      <c r="B2" t="s">
        <v>323</v>
      </c>
      <c r="C2">
        <v>960</v>
      </c>
      <c r="D2">
        <v>50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63</v>
      </c>
    </row>
    <row r="3" spans="1:3" x14ac:dyDescent="0.3">
      <c r="A3">
        <v>2</v>
      </c>
      <c r="B3">
        <v>63</v>
      </c>
    </row>
    <row r="4" spans="1:3" x14ac:dyDescent="0.3">
      <c r="A4">
        <v>3</v>
      </c>
      <c r="B4">
        <v>63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  <col min="10" max="10" width="5" bestFit="1" customWidth="1"/>
    <col min="11" max="11" width="7.6640625" bestFit="1" customWidth="1"/>
    <col min="12" max="12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0</v>
      </c>
    </row>
    <row r="3" spans="1:3" x14ac:dyDescent="0.3">
      <c r="A3">
        <f>Tabla_elultimoinca_lote_1[id]+1</f>
        <v>2</v>
      </c>
      <c r="B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4" sqref="E4"/>
    </sheetView>
  </sheetViews>
  <sheetFormatPr baseColWidth="10" defaultRowHeight="14.4" x14ac:dyDescent="0.3"/>
  <cols>
    <col min="1" max="1" width="5" bestFit="1" customWidth="1"/>
    <col min="2" max="2" width="18.44140625" bestFit="1" customWidth="1"/>
    <col min="3" max="3" width="9.554687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1</v>
      </c>
      <c r="B2" t="s">
        <v>125</v>
      </c>
    </row>
    <row r="3" spans="1:3" x14ac:dyDescent="0.3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baseColWidth="10" defaultRowHeight="14.4" x14ac:dyDescent="0.3"/>
  <cols>
    <col min="1" max="1" width="5" bestFit="1" customWidth="1"/>
    <col min="2" max="2" width="10" bestFit="1" customWidth="1"/>
    <col min="3" max="3" width="14.88671875" bestFit="1" customWidth="1"/>
    <col min="4" max="4" width="15.109375" bestFit="1" customWidth="1"/>
    <col min="5" max="5" width="14.6640625" bestFit="1" customWidth="1"/>
    <col min="6" max="6" width="19.6640625" bestFit="1" customWidth="1"/>
    <col min="7" max="7" width="25.33203125" bestFit="1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3">
      <c r="A3">
        <v>2</v>
      </c>
      <c r="C3" t="s">
        <v>116</v>
      </c>
      <c r="F3" t="s">
        <v>114</v>
      </c>
      <c r="G3" s="3" t="s">
        <v>115</v>
      </c>
    </row>
    <row r="4" spans="1:7" x14ac:dyDescent="0.3">
      <c r="A4">
        <v>3</v>
      </c>
      <c r="C4" t="s">
        <v>117</v>
      </c>
      <c r="F4" t="s">
        <v>114</v>
      </c>
      <c r="G4" s="3" t="s">
        <v>115</v>
      </c>
    </row>
    <row r="5" spans="1:7" x14ac:dyDescent="0.3">
      <c r="A5">
        <v>4</v>
      </c>
      <c r="C5" t="s">
        <v>118</v>
      </c>
      <c r="F5" t="s">
        <v>114</v>
      </c>
      <c r="G5" s="3" t="s">
        <v>115</v>
      </c>
    </row>
    <row r="6" spans="1:7" x14ac:dyDescent="0.3">
      <c r="A6">
        <v>5</v>
      </c>
      <c r="C6" t="s">
        <v>119</v>
      </c>
      <c r="F6" t="s">
        <v>114</v>
      </c>
      <c r="G6" s="3" t="s">
        <v>115</v>
      </c>
    </row>
    <row r="7" spans="1:7" x14ac:dyDescent="0.3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3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3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1" sqref="I11"/>
    </sheetView>
  </sheetViews>
  <sheetFormatPr baseColWidth="10" defaultRowHeight="14.4" x14ac:dyDescent="0.3"/>
  <cols>
    <col min="1" max="1" width="5" bestFit="1" customWidth="1"/>
    <col min="2" max="2" width="14.6640625" customWidth="1"/>
    <col min="3" max="3" width="20.44140625" customWidth="1"/>
    <col min="4" max="4" width="13.44140625" customWidth="1"/>
    <col min="5" max="5" width="14.109375" customWidth="1"/>
    <col min="6" max="6" width="15.109375" customWidth="1"/>
    <col min="7" max="7" width="30.6640625" customWidth="1"/>
    <col min="8" max="8" width="15" customWidth="1"/>
    <col min="9" max="9" width="11.6640625" bestFit="1" customWidth="1"/>
  </cols>
  <sheetData>
    <row r="1" spans="1:9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">
      <c r="A2">
        <v>1</v>
      </c>
      <c r="B2" s="6" t="s">
        <v>148</v>
      </c>
      <c r="C2" s="8" t="s">
        <v>133</v>
      </c>
      <c r="D2" t="s">
        <v>134</v>
      </c>
      <c r="E2" s="6" t="s">
        <v>157</v>
      </c>
      <c r="F2" t="s">
        <v>166</v>
      </c>
      <c r="G2" s="3" t="s">
        <v>175</v>
      </c>
      <c r="H2" t="s">
        <v>184</v>
      </c>
      <c r="I2">
        <v>7345</v>
      </c>
    </row>
    <row r="3" spans="1:9" x14ac:dyDescent="0.3">
      <c r="A3" s="9">
        <v>2</v>
      </c>
      <c r="B3" s="11" t="s">
        <v>149</v>
      </c>
      <c r="C3" s="10" t="s">
        <v>133</v>
      </c>
      <c r="D3" s="9" t="s">
        <v>135</v>
      </c>
      <c r="E3" s="12" t="s">
        <v>158</v>
      </c>
      <c r="F3" s="9" t="s">
        <v>167</v>
      </c>
      <c r="G3" s="13" t="s">
        <v>177</v>
      </c>
      <c r="H3" s="9" t="s">
        <v>192</v>
      </c>
      <c r="I3" s="9">
        <v>4587</v>
      </c>
    </row>
    <row r="4" spans="1:9" x14ac:dyDescent="0.3">
      <c r="A4" s="9">
        <v>3</v>
      </c>
      <c r="B4" s="11" t="s">
        <v>150</v>
      </c>
      <c r="C4" s="10" t="s">
        <v>136</v>
      </c>
      <c r="D4" s="9" t="s">
        <v>137</v>
      </c>
      <c r="E4" s="11" t="s">
        <v>159</v>
      </c>
      <c r="F4" s="9" t="s">
        <v>168</v>
      </c>
      <c r="G4" s="13" t="s">
        <v>176</v>
      </c>
      <c r="H4" s="9" t="s">
        <v>185</v>
      </c>
      <c r="I4" s="9">
        <v>9674</v>
      </c>
    </row>
    <row r="5" spans="1:9" x14ac:dyDescent="0.3">
      <c r="A5" s="9">
        <v>4</v>
      </c>
      <c r="B5" s="11" t="s">
        <v>151</v>
      </c>
      <c r="C5" s="10" t="s">
        <v>131</v>
      </c>
      <c r="D5" s="9" t="s">
        <v>138</v>
      </c>
      <c r="E5" s="11" t="s">
        <v>160</v>
      </c>
      <c r="F5" s="9" t="s">
        <v>169</v>
      </c>
      <c r="G5" s="13" t="s">
        <v>178</v>
      </c>
      <c r="H5" s="9" t="s">
        <v>186</v>
      </c>
      <c r="I5" s="9">
        <v>2457</v>
      </c>
    </row>
    <row r="6" spans="1:9" x14ac:dyDescent="0.3">
      <c r="A6" s="9">
        <v>5</v>
      </c>
      <c r="B6" s="11" t="s">
        <v>152</v>
      </c>
      <c r="C6" s="10" t="s">
        <v>139</v>
      </c>
      <c r="D6" s="9" t="s">
        <v>140</v>
      </c>
      <c r="E6" s="11" t="s">
        <v>161</v>
      </c>
      <c r="F6" s="9" t="s">
        <v>170</v>
      </c>
      <c r="G6" s="13" t="s">
        <v>179</v>
      </c>
      <c r="H6" s="9" t="s">
        <v>187</v>
      </c>
      <c r="I6" s="9">
        <v>3697</v>
      </c>
    </row>
    <row r="7" spans="1:9" x14ac:dyDescent="0.3">
      <c r="A7" s="9">
        <v>6</v>
      </c>
      <c r="B7" s="11" t="s">
        <v>153</v>
      </c>
      <c r="C7" s="10" t="s">
        <v>141</v>
      </c>
      <c r="D7" s="9" t="s">
        <v>132</v>
      </c>
      <c r="E7" s="11" t="s">
        <v>162</v>
      </c>
      <c r="F7" s="9" t="s">
        <v>171</v>
      </c>
      <c r="G7" s="13" t="s">
        <v>180</v>
      </c>
      <c r="H7" s="9" t="s">
        <v>188</v>
      </c>
      <c r="I7" s="9">
        <v>1489</v>
      </c>
    </row>
    <row r="8" spans="1:9" x14ac:dyDescent="0.3">
      <c r="A8" s="9">
        <v>7</v>
      </c>
      <c r="B8" s="11" t="s">
        <v>154</v>
      </c>
      <c r="C8" s="10" t="s">
        <v>142</v>
      </c>
      <c r="D8" s="9" t="s">
        <v>143</v>
      </c>
      <c r="E8" s="11" t="s">
        <v>163</v>
      </c>
      <c r="F8" s="9" t="s">
        <v>172</v>
      </c>
      <c r="G8" s="13" t="s">
        <v>182</v>
      </c>
      <c r="H8" s="9" t="s">
        <v>189</v>
      </c>
      <c r="I8" s="9">
        <v>5874</v>
      </c>
    </row>
    <row r="9" spans="1:9" x14ac:dyDescent="0.3">
      <c r="A9" s="9">
        <v>8</v>
      </c>
      <c r="B9" s="11" t="s">
        <v>155</v>
      </c>
      <c r="C9" s="10" t="s">
        <v>145</v>
      </c>
      <c r="D9" s="9" t="s">
        <v>144</v>
      </c>
      <c r="E9" s="11" t="s">
        <v>164</v>
      </c>
      <c r="F9" s="9" t="s">
        <v>173</v>
      </c>
      <c r="G9" s="14" t="s">
        <v>181</v>
      </c>
      <c r="H9" s="9" t="s">
        <v>190</v>
      </c>
      <c r="I9" s="9">
        <v>2896</v>
      </c>
    </row>
    <row r="10" spans="1:9" x14ac:dyDescent="0.3">
      <c r="A10" s="9">
        <v>9</v>
      </c>
      <c r="B10" s="11" t="s">
        <v>156</v>
      </c>
      <c r="C10" s="10" t="s">
        <v>146</v>
      </c>
      <c r="D10" s="9" t="s">
        <v>147</v>
      </c>
      <c r="E10" s="11" t="s">
        <v>165</v>
      </c>
      <c r="F10" s="9" t="s">
        <v>174</v>
      </c>
      <c r="G10" s="13" t="s">
        <v>183</v>
      </c>
      <c r="H10" s="9" t="s">
        <v>191</v>
      </c>
      <c r="I10" s="9">
        <v>8745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10" r:id="rId8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H15" sqref="H15"/>
    </sheetView>
  </sheetViews>
  <sheetFormatPr baseColWidth="10" defaultRowHeight="14.4" x14ac:dyDescent="0.3"/>
  <cols>
    <col min="1" max="1" width="5" bestFit="1" customWidth="1"/>
    <col min="2" max="2" width="12.6640625" bestFit="1" customWidth="1"/>
    <col min="3" max="3" width="12" customWidth="1"/>
    <col min="4" max="4" width="11.88671875" bestFit="1" customWidth="1"/>
    <col min="6" max="6" width="10.88671875" bestFit="1" customWidth="1"/>
    <col min="7" max="7" width="12" bestFit="1" customWidth="1"/>
    <col min="8" max="8" width="9.5546875" bestFit="1" customWidth="1"/>
    <col min="9" max="9" width="20.44140625" customWidth="1"/>
    <col min="10" max="10" width="18.33203125" customWidth="1"/>
    <col min="11" max="11" width="9.44140625" bestFit="1" customWidth="1"/>
    <col min="12" max="12" width="20.88671875" customWidth="1"/>
    <col min="13" max="13" width="19.5546875" bestFit="1" customWidth="1"/>
    <col min="14" max="14" width="17.109375" bestFit="1" customWidth="1"/>
    <col min="15" max="15" width="20.5546875" customWidth="1"/>
    <col min="16" max="16" width="20.44140625" bestFit="1" customWidth="1"/>
    <col min="17" max="17" width="20.88671875" bestFit="1" customWidth="1"/>
    <col min="18" max="18" width="27.6640625" bestFit="1" customWidth="1"/>
    <col min="19" max="19" width="13.33203125" customWidth="1"/>
    <col min="20" max="20" width="16" bestFit="1" customWidth="1"/>
  </cols>
  <sheetData>
    <row r="1" spans="1:20" x14ac:dyDescent="0.3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3">
      <c r="A2">
        <v>1</v>
      </c>
      <c r="B2" t="s">
        <v>249</v>
      </c>
      <c r="C2" s="17">
        <v>43132</v>
      </c>
      <c r="D2">
        <v>0.72</v>
      </c>
      <c r="E2">
        <v>0.84</v>
      </c>
      <c r="F2">
        <v>1</v>
      </c>
      <c r="G2" s="17">
        <v>43132</v>
      </c>
      <c r="H2">
        <v>1</v>
      </c>
      <c r="I2" s="18" t="s">
        <v>259</v>
      </c>
      <c r="J2" s="9">
        <v>119</v>
      </c>
      <c r="K2">
        <v>3</v>
      </c>
      <c r="L2" t="s">
        <v>258</v>
      </c>
      <c r="M2" s="9">
        <v>119</v>
      </c>
      <c r="N2" s="18" t="s">
        <v>250</v>
      </c>
      <c r="O2" s="9">
        <v>119</v>
      </c>
      <c r="P2">
        <v>119</v>
      </c>
      <c r="Q2">
        <v>0</v>
      </c>
      <c r="R2">
        <v>119</v>
      </c>
      <c r="S2">
        <v>1</v>
      </c>
    </row>
    <row r="3" spans="1:20" x14ac:dyDescent="0.3">
      <c r="A3">
        <v>2</v>
      </c>
      <c r="B3" t="s">
        <v>249</v>
      </c>
      <c r="C3" s="17">
        <v>43136</v>
      </c>
      <c r="D3">
        <v>0.72</v>
      </c>
      <c r="E3">
        <v>0.84</v>
      </c>
      <c r="F3">
        <v>1</v>
      </c>
      <c r="G3" s="17">
        <v>43136</v>
      </c>
      <c r="H3">
        <v>1</v>
      </c>
      <c r="I3" s="18" t="s">
        <v>260</v>
      </c>
      <c r="J3" s="9">
        <v>5</v>
      </c>
      <c r="K3">
        <v>3</v>
      </c>
      <c r="L3" t="s">
        <v>258</v>
      </c>
      <c r="M3" s="9">
        <v>5</v>
      </c>
      <c r="N3" s="18" t="s">
        <v>251</v>
      </c>
      <c r="O3" s="9">
        <v>5</v>
      </c>
      <c r="P3" s="9">
        <v>5</v>
      </c>
      <c r="Q3">
        <v>0</v>
      </c>
      <c r="R3">
        <v>5</v>
      </c>
      <c r="S3">
        <v>2</v>
      </c>
    </row>
    <row r="4" spans="1:20" x14ac:dyDescent="0.3">
      <c r="A4">
        <v>3</v>
      </c>
      <c r="B4" t="s">
        <v>249</v>
      </c>
      <c r="C4" s="17">
        <v>43137</v>
      </c>
      <c r="D4">
        <v>0.72</v>
      </c>
      <c r="E4">
        <v>0.84</v>
      </c>
      <c r="F4">
        <v>1</v>
      </c>
      <c r="G4" s="17">
        <v>43137</v>
      </c>
      <c r="H4">
        <v>1</v>
      </c>
      <c r="I4" s="18" t="s">
        <v>261</v>
      </c>
      <c r="J4" s="9">
        <v>166</v>
      </c>
      <c r="K4">
        <v>3</v>
      </c>
      <c r="L4" t="s">
        <v>258</v>
      </c>
      <c r="M4" s="9">
        <v>166</v>
      </c>
      <c r="N4" s="18" t="s">
        <v>252</v>
      </c>
      <c r="O4" s="9">
        <v>166</v>
      </c>
      <c r="P4" s="9">
        <v>166</v>
      </c>
      <c r="Q4">
        <v>0</v>
      </c>
      <c r="R4">
        <v>166</v>
      </c>
      <c r="S4">
        <v>3</v>
      </c>
    </row>
    <row r="5" spans="1:20" x14ac:dyDescent="0.3">
      <c r="A5">
        <v>4</v>
      </c>
      <c r="B5" t="s">
        <v>249</v>
      </c>
      <c r="C5" s="17">
        <v>43141</v>
      </c>
      <c r="D5">
        <v>0.72</v>
      </c>
      <c r="E5">
        <v>0.84</v>
      </c>
      <c r="F5">
        <v>2</v>
      </c>
      <c r="G5" s="17">
        <v>43141</v>
      </c>
      <c r="H5">
        <v>1</v>
      </c>
      <c r="I5" s="18" t="s">
        <v>262</v>
      </c>
      <c r="J5" s="9">
        <v>108</v>
      </c>
      <c r="K5">
        <v>3</v>
      </c>
      <c r="L5" t="s">
        <v>258</v>
      </c>
      <c r="M5" s="9">
        <v>108</v>
      </c>
      <c r="N5" s="18" t="s">
        <v>253</v>
      </c>
      <c r="O5" s="9">
        <v>108</v>
      </c>
      <c r="P5" s="9">
        <v>108</v>
      </c>
      <c r="Q5">
        <v>0</v>
      </c>
      <c r="R5" s="9">
        <v>108</v>
      </c>
      <c r="S5">
        <v>4</v>
      </c>
    </row>
    <row r="6" spans="1:20" x14ac:dyDescent="0.3">
      <c r="A6">
        <v>5</v>
      </c>
      <c r="B6" t="s">
        <v>249</v>
      </c>
      <c r="C6" s="17">
        <v>43153</v>
      </c>
      <c r="D6">
        <v>0.72</v>
      </c>
      <c r="E6">
        <v>0.84</v>
      </c>
      <c r="F6">
        <v>2</v>
      </c>
      <c r="G6" s="17">
        <v>43153</v>
      </c>
      <c r="H6">
        <v>2</v>
      </c>
      <c r="I6" s="18" t="s">
        <v>263</v>
      </c>
      <c r="J6" s="9">
        <v>21</v>
      </c>
      <c r="K6">
        <v>3</v>
      </c>
      <c r="L6" t="s">
        <v>258</v>
      </c>
      <c r="M6" s="9">
        <v>21</v>
      </c>
      <c r="N6" s="18" t="s">
        <v>254</v>
      </c>
      <c r="O6" s="9">
        <v>21</v>
      </c>
      <c r="P6" s="9">
        <v>21</v>
      </c>
      <c r="Q6">
        <v>0</v>
      </c>
      <c r="R6" s="9">
        <v>21</v>
      </c>
      <c r="S6">
        <v>5</v>
      </c>
    </row>
    <row r="7" spans="1:20" x14ac:dyDescent="0.3">
      <c r="A7">
        <v>6</v>
      </c>
      <c r="B7" t="s">
        <v>249</v>
      </c>
      <c r="C7" s="17">
        <v>43154</v>
      </c>
      <c r="D7">
        <v>0.72</v>
      </c>
      <c r="E7">
        <v>0.84</v>
      </c>
      <c r="F7">
        <v>3</v>
      </c>
      <c r="G7" s="17">
        <v>43154</v>
      </c>
      <c r="H7">
        <v>2</v>
      </c>
      <c r="I7" s="18" t="s">
        <v>264</v>
      </c>
      <c r="J7" s="9">
        <v>113</v>
      </c>
      <c r="K7">
        <v>3</v>
      </c>
      <c r="L7" t="s">
        <v>258</v>
      </c>
      <c r="M7" s="9">
        <v>113</v>
      </c>
      <c r="N7" s="18" t="s">
        <v>255</v>
      </c>
      <c r="O7" s="9">
        <v>113</v>
      </c>
      <c r="P7" s="9">
        <v>113</v>
      </c>
      <c r="Q7">
        <v>0</v>
      </c>
      <c r="R7" s="9">
        <v>113</v>
      </c>
      <c r="S7">
        <v>6</v>
      </c>
    </row>
    <row r="8" spans="1:20" x14ac:dyDescent="0.3">
      <c r="A8">
        <v>7</v>
      </c>
      <c r="B8" t="s">
        <v>249</v>
      </c>
      <c r="C8" s="17">
        <v>43156</v>
      </c>
      <c r="D8">
        <v>0.72</v>
      </c>
      <c r="E8">
        <v>0.84</v>
      </c>
      <c r="F8">
        <v>3</v>
      </c>
      <c r="G8" s="17">
        <v>43156</v>
      </c>
      <c r="H8">
        <v>2</v>
      </c>
      <c r="I8" s="18" t="s">
        <v>265</v>
      </c>
      <c r="J8" s="9">
        <v>48</v>
      </c>
      <c r="K8">
        <v>3</v>
      </c>
      <c r="L8" t="s">
        <v>258</v>
      </c>
      <c r="M8" s="9">
        <v>48</v>
      </c>
      <c r="N8" s="18" t="s">
        <v>256</v>
      </c>
      <c r="O8" s="9">
        <v>48</v>
      </c>
      <c r="P8" s="9">
        <v>48</v>
      </c>
      <c r="Q8">
        <v>48</v>
      </c>
      <c r="R8" s="9">
        <v>0</v>
      </c>
      <c r="S8">
        <v>7</v>
      </c>
    </row>
    <row r="9" spans="1:20" x14ac:dyDescent="0.3">
      <c r="A9" s="9">
        <v>8</v>
      </c>
      <c r="B9" t="s">
        <v>249</v>
      </c>
      <c r="C9" s="17">
        <v>43159</v>
      </c>
      <c r="D9">
        <v>0.72</v>
      </c>
      <c r="E9">
        <v>0.84</v>
      </c>
      <c r="F9" s="9">
        <v>3</v>
      </c>
      <c r="G9" s="17">
        <v>43159</v>
      </c>
      <c r="H9" s="9">
        <v>2</v>
      </c>
      <c r="I9" s="18" t="s">
        <v>266</v>
      </c>
      <c r="J9" s="9">
        <v>233</v>
      </c>
      <c r="K9" s="9">
        <v>3</v>
      </c>
      <c r="L9" t="s">
        <v>258</v>
      </c>
      <c r="M9" s="9">
        <v>232</v>
      </c>
      <c r="N9" s="18" t="s">
        <v>257</v>
      </c>
      <c r="O9" s="9">
        <v>229</v>
      </c>
      <c r="P9" s="9">
        <v>233</v>
      </c>
      <c r="Q9" s="9">
        <v>39</v>
      </c>
      <c r="R9" s="9">
        <f>233-39</f>
        <v>194</v>
      </c>
      <c r="S9" s="9">
        <v>8</v>
      </c>
      <c r="T9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21.33203125" customWidth="1"/>
    <col min="3" max="3" width="87.33203125" customWidth="1"/>
  </cols>
  <sheetData>
    <row r="1" spans="1:3" x14ac:dyDescent="0.3">
      <c r="A1" t="s">
        <v>0</v>
      </c>
      <c r="B1" t="s">
        <v>21</v>
      </c>
      <c r="C1" t="s">
        <v>22</v>
      </c>
    </row>
    <row r="2" spans="1:3" x14ac:dyDescent="0.3">
      <c r="A2">
        <v>1</v>
      </c>
      <c r="B2" t="s">
        <v>193</v>
      </c>
      <c r="C2" t="s">
        <v>198</v>
      </c>
    </row>
    <row r="3" spans="1:3" x14ac:dyDescent="0.3">
      <c r="A3">
        <v>2</v>
      </c>
      <c r="B3" t="s">
        <v>194</v>
      </c>
      <c r="C3" t="s">
        <v>197</v>
      </c>
    </row>
    <row r="4" spans="1:3" x14ac:dyDescent="0.3">
      <c r="A4">
        <v>3</v>
      </c>
      <c r="B4" t="s">
        <v>195</v>
      </c>
      <c r="C4" t="s">
        <v>199</v>
      </c>
    </row>
    <row r="5" spans="1:3" x14ac:dyDescent="0.3">
      <c r="A5">
        <v>4</v>
      </c>
      <c r="B5" t="s">
        <v>196</v>
      </c>
      <c r="C5" t="s">
        <v>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4.4" x14ac:dyDescent="0.3"/>
  <cols>
    <col min="1" max="1" width="5" bestFit="1" customWidth="1"/>
    <col min="2" max="2" width="13.5546875" bestFit="1" customWidth="1"/>
  </cols>
  <sheetData>
    <row r="1" spans="1:2" x14ac:dyDescent="0.3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workbookViewId="0">
      <selection activeCell="F30" sqref="F30"/>
    </sheetView>
  </sheetViews>
  <sheetFormatPr baseColWidth="10" defaultRowHeight="14.4" x14ac:dyDescent="0.3"/>
  <cols>
    <col min="1" max="1" width="5" bestFit="1" customWidth="1"/>
    <col min="2" max="2" width="16.44140625" bestFit="1" customWidth="1"/>
    <col min="3" max="3" width="77.6640625" customWidth="1"/>
  </cols>
  <sheetData>
    <row r="1" spans="1:3" x14ac:dyDescent="0.3">
      <c r="A1" t="s">
        <v>0</v>
      </c>
      <c r="B1" t="s">
        <v>24</v>
      </c>
      <c r="C1" t="s">
        <v>25</v>
      </c>
    </row>
    <row r="2" spans="1:3" ht="15.6" x14ac:dyDescent="0.3">
      <c r="A2">
        <v>1</v>
      </c>
      <c r="B2" s="4" t="s">
        <v>129</v>
      </c>
      <c r="C2" s="7" t="s">
        <v>130</v>
      </c>
    </row>
    <row r="3" spans="1:3" x14ac:dyDescent="0.3">
      <c r="A3">
        <v>2</v>
      </c>
      <c r="B3" t="s">
        <v>206</v>
      </c>
      <c r="C3" t="s">
        <v>207</v>
      </c>
    </row>
    <row r="4" spans="1:3" x14ac:dyDescent="0.3">
      <c r="A4">
        <v>3</v>
      </c>
      <c r="B4" t="s">
        <v>205</v>
      </c>
      <c r="C4" t="s">
        <v>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Hoja_producto_terminado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wladimir vasquez</cp:lastModifiedBy>
  <dcterms:created xsi:type="dcterms:W3CDTF">2018-05-12T20:47:54Z</dcterms:created>
  <dcterms:modified xsi:type="dcterms:W3CDTF">2018-05-15T16:03:42Z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