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p\htdocs\Proyecto_Vino\"/>
    </mc:Choice>
  </mc:AlternateContent>
  <xr:revisionPtr revIDLastSave="0" documentId="12_ncr:500000_{463B843E-6425-4B9F-B80C-9667AD5B0E08}" xr6:coauthVersionLast="31" xr6:coauthVersionMax="31" xr10:uidLastSave="{00000000-0000-0000-0000-000000000000}"/>
  <bookViews>
    <workbookView xWindow="0" yWindow="0" windowWidth="20490" windowHeight="6945" tabRatio="856" activeTab="4" xr2:uid="{00000000-000D-0000-FFFF-FFFF00000000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Cliente!$A$1:$I$50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Hoja_venta!$A$1:$J$50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Salida_hoja_inventario!$A$1:$I$29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62913"/>
</workbook>
</file>

<file path=xl/calcChain.xml><?xml version="1.0" encoding="utf-8"?>
<calcChain xmlns="http://schemas.openxmlformats.org/spreadsheetml/2006/main">
  <c r="I51" i="23" l="1"/>
  <c r="G51" i="23"/>
  <c r="I52" i="23" s="1"/>
  <c r="E51" i="23"/>
  <c r="L51" i="23" s="1"/>
  <c r="G47" i="23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G30" i="21"/>
  <c r="E30" i="21"/>
  <c r="G31" i="21" s="1"/>
  <c r="D30" i="21"/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00000000-0015-0000-FFFF-FFFF01000000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00000000-0015-0000-FFFF-FFFF02000000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00000000-0015-0000-FFFF-FFFF03000000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00000000-0015-0000-FFFF-FFFF04000000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00000000-0015-0000-FFFF-FFFF05000000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00000000-0015-0000-FFFF-FFFF06000000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00000000-0015-0000-FFFF-FFFF07000000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00000000-0015-0000-FFFF-FFFF08000000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00000000-0015-0000-FFFF-FFFF09000000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00000000-0015-0000-FFFF-FFFF0A000000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00000000-0015-0000-FFFF-FFFF0B000000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00000000-0015-0000-FFFF-FFFF0C000000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00000000-0015-0000-FFFF-FFFF0D000000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00000000-0015-0000-FFFF-FFFF0E000000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00000000-0015-0000-FFFF-FFFF0F000000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00000000-0015-0000-FFFF-FFFF10000000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00000000-0015-0000-FFFF-FFFF11000000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00000000-0015-0000-FFFF-FFFF12000000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00000000-0015-0000-FFFF-FFFF13000000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00000000-0015-0000-FFFF-FFFF14000000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00000000-0015-0000-FFFF-FFFF15000000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00000000-0015-0000-FFFF-FFFF16000000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00000000-0015-0000-FFFF-FFFF17000000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00000000-0015-0000-FFFF-FFFF1800000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<sst xmlns="http://schemas.openxmlformats.org/spreadsheetml/2006/main" count="495" uniqueCount="271">
  <si>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</si>
  <si>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</si>
  <si>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</si>
  <si>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</si>
  <si>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</si>
  <si>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</si>
  <si>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</si>
  <si>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</si>
  <si>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</si>
  <si>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</si>
  <si>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</si>
  <si>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</si>
  <si>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</si>
  <si>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</si>
  <si>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</si>
  <si>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</si>
  <si>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</si>
  <si>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</si>
  <si>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</si>
  <si>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</si>
  <si>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</si>
  <si>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</si>
  <si>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</si>
  <si>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</si>
  <si>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</si>
  <si>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</si>
  <si>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</si>
  <si>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</si>
  <si>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</si>
  <si>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</si>
  <si>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</si>
  <si>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</si>
  <si>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</si>
  <si>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</si>
  <si>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</si>
  <si>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</si>
  <si>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</si>
  <si>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</si>
  <si>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</si>
  <si>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</si>
  <si>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</si>
  <si>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</si>
  <si>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</si>
  <si>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</si>
  <si>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</si>
  <si>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</si>
  <si>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</si>
  <si>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</si>
  <si>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</si>
  <si>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</si>
  <si>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</si>
  <si>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</si>
  <si>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</si>
  <si>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</si>
  <si>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</si>
  <si>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</si>
  <si>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</si>
  <si>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</si>
  <si>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</si>
  <si>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</si>
  <si>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</si>
  <si>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</si>
  <si>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</si>
  <si>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</si>
  <si>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</si>
  <si>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</si>
  <si>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</si>
  <si>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</si>
  <si>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</si>
  <si>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</si>
  <si>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</si>
  <si>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</si>
  <si>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</si>
  <si>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</si>
  <si>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</si>
  <si>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</si>
  <si>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</si>
  <si>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</si>
  <si>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</si>
  <si>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</si>
  <si>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</si>
  <si>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</si>
  <si>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</si>
  <si>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</si>
  <si>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</si>
  <si>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</si>
  <si>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</si>
  <si>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</si>
  <si>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</si>
  <si>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</si>
  <si>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</si>
  <si>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</si>
  <si>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</si>
  <si>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</si>
  <si>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</si>
  <si>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</si>
  <si>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</si>
  <si>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</si>
  <si>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</si>
  <si>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</si>
  <si>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</si>
  <si>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</si>
  <si>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</si>
  <si>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</si>
  <si>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</si>
  <si>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</si>
  <si>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</si>
  <si>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</si>
  <si>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</si>
  <si>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</si>
  <si>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</si>
  <si>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</si>
  <si>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</si>
  <si>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</si>
  <si>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</si>
  <si>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</si>
  <si>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</si>
  <si>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</si>
  <si>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</si>
  <si>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</si>
  <si>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</si>
  <si>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</si>
  <si>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</si>
  <si>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</si>
  <si>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</si>
  <si>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</si>
  <si>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</si>
  <si>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</si>
  <si>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</si>
  <si>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</si>
  <si>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</si>
  <si>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</si>
  <si>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</si>
  <si>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</si>
  <si>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</si>
  <si>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</si>
  <si>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</si>
  <si>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</si>
  <si>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</si>
  <si>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</si>
  <si>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</si>
  <si>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</si>
  <si>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</si>
  <si>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</si>
  <si>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</si>
  <si>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</si>
  <si>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</si>
  <si>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</si>
  <si>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</si>
  <si>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</si>
  <si>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</si>
  <si>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</si>
  <si>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</si>
  <si>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</si>
  <si>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</si>
  <si>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</si>
  <si>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</si>
  <si>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</si>
  <si>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</si>
  <si>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</si>
  <si>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</si>
  <si>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</si>
  <si>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</si>
  <si>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</si>
  <si>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</si>
  <si>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</si>
  <si>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</si>
  <si>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</si>
  <si>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</si>
  <si>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</si>
  <si>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</si>
  <si>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</si>
  <si>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</si>
  <si>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</si>
  <si>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</si>
  <si>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</si>
  <si>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</si>
  <si>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</si>
  <si>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</si>
  <si>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</si>
  <si>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</si>
  <si>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</si>
  <si>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</si>
  <si>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</si>
  <si>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</si>
  <si>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</si>
  <si>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</si>
  <si>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</si>
  <si>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</si>
  <si>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</si>
  <si>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</si>
  <si>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</si>
  <si>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</si>
  <si>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</si>
  <si>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</si>
  <si>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</si>
  <si>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</si>
  <si>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</si>
  <si>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</si>
  <si>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</si>
  <si>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</si>
  <si>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</si>
  <si>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</si>
  <si>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</si>
  <si>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</si>
  <si>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</si>
  <si>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</si>
  <si>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</si>
  <si>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</si>
  <si>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</si>
  <si>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</si>
  <si>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</si>
  <si>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</si>
  <si>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</si>
  <si>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</si>
  <si>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</si>
  <si>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</si>
  <si>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</si>
  <si>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</si>
  <si>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</si>
  <si>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</si>
  <si>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</si>
  <si>
    <t>TOTAL</t>
  </si>
  <si>
    <t>BOTELLAS</t>
  </si>
  <si>
    <t>VENDIDOS Y DONADOS</t>
  </si>
  <si>
    <t>SALDO MES DE FEBRERO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</si>
  <si>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</si>
  <si>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</si>
  <si>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</si>
  <si>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</si>
  <si>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</si>
  <si>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</si>
  <si>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</si>
  <si>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</si>
  <si>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</si>
  <si>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</si>
  <si>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</si>
  <si>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</si>
  <si>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</si>
  <si>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</si>
  <si>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</si>
  <si>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</si>
  <si>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</si>
  <si>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</si>
  <si>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</si>
  <si>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</si>
  <si>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</si>
  <si>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</si>
  <si>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</si>
  <si>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</si>
  <si>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</si>
  <si>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</si>
  <si>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</si>
  <si>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</si>
  <si>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</si>
  <si>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</si>
  <si>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</si>
  <si>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</si>
  <si>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</si>
  <si>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</si>
  <si>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OBSEVACIONES</t>
  </si>
  <si>
    <t>NO SE TOMA EN CUENTA UNA VOTELLA PARA EL PADRE</t>
  </si>
  <si>
    <t>TOTAL BOTELLAS</t>
  </si>
  <si>
    <t>Vino</t>
  </si>
  <si>
    <t>ALCALDE ARAJUNO</t>
  </si>
  <si>
    <t>ALCALDE DE ANTI</t>
  </si>
  <si>
    <t>EFRAIN CALAOUCHO</t>
  </si>
  <si>
    <t>HILDA DIAS</t>
  </si>
  <si>
    <t>ALCALDE  SIGCHOS</t>
  </si>
  <si>
    <t>LUZMILA PASTUÑA</t>
  </si>
  <si>
    <t>MARTHA AYALA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</si>
</sst>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</cellXfs>
  <cellStyles count="2">
    <cellStyle name="Hipervínculo" xfId="1" builtinId="8"/>
    <cellStyle name="Normal" xfId="0" builtinId="0"/>
  </cellStyles>
  <dxfs count="17">
    <dxf>
      <numFmt numFmtId="19" formatCode="d/m/yyyy"/>
    </dxf>
    <dxf>
      <border outline="0">
        <right style="thin">
          <color indexed="64"/>
        </right>
      </border>
    </dxf>
    <dxf>
      <numFmt numFmtId="19" formatCode="d/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00000000-0016-0000-0A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00000000-0016-0000-0B00-00000A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00000000-0016-0000-0C00-00000B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00000000-0016-0000-0D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00000000-0016-0000-0E00-00000D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00000000-0016-0000-0F00-00000E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0000000-0016-0000-1000-00000F00000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00000000-0016-0000-1100-000010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00000000-0016-0000-1200-000011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00000000-0016-0000-1300-000012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0000000-0016-0000-1400-000013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00000000-0016-0000-1500-000014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00000000-0016-0000-1600-000015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00000000-0016-0000-1700-00001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00000000-0016-0000-1800-00001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00000000-0016-0000-0500-000005000000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00000000-0016-0000-0600-00000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00000000-0016-0000-0700-000007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00000000-0016-0000-0800-000008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lultimoinca_brix" displayName="Tabla_elultimoinca_brix" ref="A1:B4" tableType="queryTable" totalsRowCount="1">
  <autoFilter ref="A1:B3" xr:uid="{00000000-0009-0000-0100-000001000000}"/>
  <tableColumns count="2">
    <tableColumn id="1" xr3:uid="{00000000-0010-0000-0000-000001000000}" uniqueName="1" name="id" totalsRowFunction="custom" queryTableFieldId="1">
      <totalsRowFormula>A3+1</totalsRowFormula>
    </tableColumn>
    <tableColumn id="3" xr3:uid="{00000000-0010-0000-0000-000003000000}" uniqueName="3" name="cantidad" totalsRowLabel="12" queryTableFieldId="3" totalsRow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_elultimoinca_materia_prima" displayName="Tabla_elultimoinca_materia_prima" ref="A1:D15" tableType="queryTable" totalsRowShown="0">
  <autoFilter ref="A1:D15" xr:uid="{00000000-0009-0000-0100-00000A000000}"/>
  <tableColumns count="4">
    <tableColumn id="1" xr3:uid="{00000000-0010-0000-0900-000001000000}" uniqueName="1" name="id" queryTableFieldId="1"/>
    <tableColumn id="2" xr3:uid="{00000000-0010-0000-0900-000002000000}" uniqueName="2" name="nombre_mat_pri" queryTableFieldId="2"/>
    <tableColumn id="3" xr3:uid="{00000000-0010-0000-0900-000003000000}" uniqueName="3" name="descripcion_mat_pri" queryTableFieldId="3"/>
    <tableColumn id="4" xr3:uid="{00000000-0010-0000-0900-000004000000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_elultimoinca_proveedor" displayName="Tabla_elultimoinca_proveedor" ref="A1:G4" tableType="queryTable" totalsRowShown="0">
  <autoFilter ref="A1:G4" xr:uid="{00000000-0009-0000-0100-00000B000000}"/>
  <tableColumns count="7">
    <tableColumn id="1" xr3:uid="{00000000-0010-0000-0A00-000001000000}" uniqueName="1" name="id" queryTableFieldId="1"/>
    <tableColumn id="2" xr3:uid="{00000000-0010-0000-0A00-000002000000}" uniqueName="2" name="cedula" queryTableFieldId="2" dataDxfId="10"/>
    <tableColumn id="3" xr3:uid="{00000000-0010-0000-0A00-000003000000}" uniqueName="3" name="nombres_pro" queryTableFieldId="3"/>
    <tableColumn id="4" xr3:uid="{00000000-0010-0000-0A00-000004000000}" uniqueName="4" name="apellidos_pro" queryTableFieldId="4"/>
    <tableColumn id="5" xr3:uid="{00000000-0010-0000-0A00-000005000000}" uniqueName="5" name="telefono_pro" queryTableFieldId="5" dataDxfId="9"/>
    <tableColumn id="6" xr3:uid="{00000000-0010-0000-0A00-000006000000}" uniqueName="6" name="email_pro" queryTableFieldId="6"/>
    <tableColumn id="7" xr3:uid="{00000000-0010-0000-0A00-000007000000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_elultimoinca_compra_mat_pri" displayName="Tabla_elultimoinca_compra_mat_pri" ref="A1:I2" tableType="queryTable" totalsRowShown="0">
  <autoFilter ref="A1:I2" xr:uid="{00000000-0009-0000-0100-00000C000000}"/>
  <tableColumns count="9">
    <tableColumn id="1" xr3:uid="{00000000-0010-0000-0B00-000001000000}" uniqueName="1" name="id" queryTableFieldId="1"/>
    <tableColumn id="2" xr3:uid="{00000000-0010-0000-0B00-000002000000}" uniqueName="2" name="fecha_mat" queryTableFieldId="2" dataDxfId="8"/>
    <tableColumn id="3" xr3:uid="{00000000-0010-0000-0B00-000003000000}" uniqueName="3" name="precio_u_mat" queryTableFieldId="3"/>
    <tableColumn id="4" xr3:uid="{00000000-0010-0000-0B00-000004000000}" uniqueName="4" name="precio_tot_mat" queryTableFieldId="4"/>
    <tableColumn id="5" xr3:uid="{00000000-0010-0000-0B00-000005000000}" uniqueName="5" name="observaciones_mat" queryTableFieldId="5"/>
    <tableColumn id="6" xr3:uid="{00000000-0010-0000-0B00-000006000000}" uniqueName="6" name="id_pro" queryTableFieldId="6"/>
    <tableColumn id="7" xr3:uid="{00000000-0010-0000-0B00-000007000000}" uniqueName="7" name="id_tra" queryTableFieldId="7"/>
    <tableColumn id="8" xr3:uid="{00000000-0010-0000-0B00-000008000000}" uniqueName="8" name="id_mat_prim" queryTableFieldId="8"/>
    <tableColumn id="9" xr3:uid="{00000000-0010-0000-0B00-000009000000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a_elultimoinca_pedido" displayName="Tabla_elultimoinca_pedido" ref="A1:H10" tableType="queryTable" totalsRowShown="0">
  <autoFilter ref="A1:H10" xr:uid="{00000000-0009-0000-0100-00000E000000}"/>
  <tableColumns count="8">
    <tableColumn id="1" xr3:uid="{00000000-0010-0000-0C00-000001000000}" uniqueName="1" name="id" queryTableFieldId="1"/>
    <tableColumn id="2" xr3:uid="{00000000-0010-0000-0C00-000002000000}" uniqueName="2" name="Fecha" queryTableFieldId="2" dataDxfId="7"/>
    <tableColumn id="3" xr3:uid="{00000000-0010-0000-0C00-000003000000}" uniqueName="3" name="unidad_medida" queryTableFieldId="3"/>
    <tableColumn id="4" xr3:uid="{00000000-0010-0000-0C00-000004000000}" uniqueName="4" name="Cantidad" queryTableFieldId="4"/>
    <tableColumn id="5" xr3:uid="{00000000-0010-0000-0C00-000005000000}" uniqueName="5" name="presentacion" queryTableFieldId="5"/>
    <tableColumn id="6" xr3:uid="{00000000-0010-0000-0C00-000006000000}" uniqueName="6" name="estado" queryTableFieldId="6"/>
    <tableColumn id="7" xr3:uid="{00000000-0010-0000-0C00-000007000000}" uniqueName="7" name="Idcliente" queryTableFieldId="7"/>
    <tableColumn id="8" xr3:uid="{00000000-0010-0000-0C00-000008000000}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a_elultimoinca_compra_venta" displayName="Tabla_elultimoinca_compra_venta" ref="A1:I11" tableType="queryTable" totalsRowShown="0">
  <autoFilter ref="A1:I11" xr:uid="{00000000-0009-0000-0100-00000F000000}"/>
  <tableColumns count="9">
    <tableColumn id="1" xr3:uid="{00000000-0010-0000-0D00-000001000000}" uniqueName="1" name="id" queryTableFieldId="1"/>
    <tableColumn id="2" xr3:uid="{00000000-0010-0000-0D00-000002000000}" uniqueName="2" name="fecha_ven" queryTableFieldId="2" dataDxfId="6"/>
    <tableColumn id="3" xr3:uid="{00000000-0010-0000-0D00-000003000000}" uniqueName="3" name="id_tra" queryTableFieldId="3"/>
    <tableColumn id="4" xr3:uid="{00000000-0010-0000-0D00-000004000000}" uniqueName="4" name="Idcliente" queryTableFieldId="4"/>
    <tableColumn id="5" xr3:uid="{00000000-0010-0000-0D00-000005000000}" uniqueName="5" name="id_prod_total" queryTableFieldId="5"/>
    <tableColumn id="6" xr3:uid="{00000000-0010-0000-0D00-000006000000}" uniqueName="6" name="estado_cuenta" queryTableFieldId="6"/>
    <tableColumn id="7" xr3:uid="{00000000-0010-0000-0D00-000007000000}" uniqueName="7" name="precio_uni" queryTableFieldId="7"/>
    <tableColumn id="8" xr3:uid="{00000000-0010-0000-0D00-000008000000}" uniqueName="8" name="precio_total" queryTableFieldId="8"/>
    <tableColumn id="9" xr3:uid="{00000000-0010-0000-0D00-000009000000}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a_elultimoinca_inventario_empresa" displayName="Tabla_elultimoinca_inventario_empresa" ref="A1:E5" tableType="queryTable" totalsRowShown="0">
  <autoFilter ref="A1:E5" xr:uid="{00000000-0009-0000-0100-000010000000}"/>
  <tableColumns count="5">
    <tableColumn id="1" xr3:uid="{00000000-0010-0000-0E00-000001000000}" uniqueName="1" name="id" queryTableFieldId="1"/>
    <tableColumn id="2" xr3:uid="{00000000-0010-0000-0E00-000002000000}" uniqueName="2" name="nombre_art_inv" queryTableFieldId="2"/>
    <tableColumn id="3" xr3:uid="{00000000-0010-0000-0E00-000003000000}" uniqueName="3" name="descripcion_inv" queryTableFieldId="3"/>
    <tableColumn id="4" xr3:uid="{00000000-0010-0000-0E00-000004000000}" uniqueName="4" name="color_inv" queryTableFieldId="4"/>
    <tableColumn id="5" xr3:uid="{00000000-0010-0000-0E00-000005000000}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a_Conectar_con_nuevo_origen_de_datos" displayName="Tabla_Conectar_con_nuevo_origen_de_datos" ref="A1:L9" tableType="queryTable" totalsRowShown="0">
  <autoFilter ref="A1:L9" xr:uid="{00000000-0009-0000-0100-000011000000}"/>
  <tableColumns count="12">
    <tableColumn id="1" xr3:uid="{00000000-0010-0000-0F00-000001000000}" uniqueName="1" name="id" queryTableFieldId="1"/>
    <tableColumn id="2" xr3:uid="{00000000-0010-0000-0F00-000002000000}" uniqueName="2" name="fecha_elaboracion" queryTableFieldId="2" dataDxfId="5"/>
    <tableColumn id="3" xr3:uid="{00000000-0010-0000-0F00-000003000000}" uniqueName="3" name="id_tanque" queryTableFieldId="3"/>
    <tableColumn id="4" xr3:uid="{00000000-0010-0000-0F00-000004000000}" uniqueName="4" name="cantidad_litros" queryTableFieldId="4"/>
    <tableColumn id="5" xr3:uid="{00000000-0010-0000-0F00-000005000000}" uniqueName="5" name="id_uni_medi" queryTableFieldId="5"/>
    <tableColumn id="6" xr3:uid="{00000000-0010-0000-0F00-000006000000}" uniqueName="6" name="id_procesos" queryTableFieldId="6"/>
    <tableColumn id="7" xr3:uid="{00000000-0010-0000-0F00-000007000000}" uniqueName="7" name="id_brix" queryTableFieldId="7"/>
    <tableColumn id="8" xr3:uid="{00000000-0010-0000-0F00-000008000000}" uniqueName="8" name="id_clase_vino" queryTableFieldId="8"/>
    <tableColumn id="9" xr3:uid="{00000000-0010-0000-0F00-000009000000}" uniqueName="9" name="temperatura_vino" queryTableFieldId="9"/>
    <tableColumn id="10" xr3:uid="{00000000-0010-0000-0F00-00000A000000}" uniqueName="10" name="fecha_control" queryTableFieldId="10" dataDxfId="4"/>
    <tableColumn id="11" xr3:uid="{00000000-0010-0000-0F00-00000B000000}" uniqueName="11" name="id_tra" queryTableFieldId="11"/>
    <tableColumn id="12" xr3:uid="{00000000-0010-0000-0F00-00000C000000}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a_elultimoinca_hoja_produccion_vino" displayName="Tabla_elultimoinca_hoja_produccion_vino" ref="A1:K9" tableType="queryTable" totalsRowShown="0">
  <autoFilter ref="A1:K9" xr:uid="{00000000-0009-0000-0100-000012000000}"/>
  <tableColumns count="11">
    <tableColumn id="1" xr3:uid="{00000000-0010-0000-1000-000001000000}" uniqueName="1" name="id" queryTableFieldId="1"/>
    <tableColumn id="2" xr3:uid="{00000000-0010-0000-1000-000002000000}" uniqueName="2" name="id_tanque" queryTableFieldId="2"/>
    <tableColumn id="3" xr3:uid="{00000000-0010-0000-1000-000003000000}" uniqueName="3" name="id_procesos" queryTableFieldId="3"/>
    <tableColumn id="4" xr3:uid="{00000000-0010-0000-1000-000004000000}" uniqueName="4" name="id_tra" queryTableFieldId="4"/>
    <tableColumn id="5" xr3:uid="{00000000-0010-0000-1000-000005000000}" uniqueName="5" name="fecha_pro" queryTableFieldId="5" dataDxfId="3"/>
    <tableColumn id="6" xr3:uid="{00000000-0010-0000-1000-000006000000}" uniqueName="6" name="cant_fruta_klg" queryTableFieldId="6"/>
    <tableColumn id="7" xr3:uid="{00000000-0010-0000-1000-000007000000}" uniqueName="7" name="cant_agua_lts" queryTableFieldId="7"/>
    <tableColumn id="8" xr3:uid="{00000000-0010-0000-1000-000008000000}" uniqueName="8" name="cant_azucar_klg" queryTableFieldId="8"/>
    <tableColumn id="9" xr3:uid="{00000000-0010-0000-1000-000009000000}" uniqueName="9" name="cant_levadura_grms" queryTableFieldId="9"/>
    <tableColumn id="10" xr3:uid="{00000000-0010-0000-1000-00000A000000}" uniqueName="10" name="numero_procesos" queryTableFieldId="10"/>
    <tableColumn id="11" xr3:uid="{00000000-0010-0000-1000-00000B000000}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a_elultimoinca_socio" displayName="Tabla_elultimoinca_socio" ref="A1:G2" tableType="queryTable" totalsRowShown="0">
  <autoFilter ref="A1:G2" xr:uid="{00000000-0009-0000-0100-000013000000}"/>
  <tableColumns count="7">
    <tableColumn id="1" xr3:uid="{00000000-0010-0000-1100-000001000000}" uniqueName="1" name="id" queryTableFieldId="1"/>
    <tableColumn id="2" xr3:uid="{00000000-0010-0000-1100-000002000000}" uniqueName="2" name="cedula" queryTableFieldId="2"/>
    <tableColumn id="3" xr3:uid="{00000000-0010-0000-1100-000003000000}" uniqueName="3" name="Nombres" queryTableFieldId="3"/>
    <tableColumn id="4" xr3:uid="{00000000-0010-0000-1100-000004000000}" uniqueName="4" name="Apellidos" queryTableFieldId="4"/>
    <tableColumn id="5" xr3:uid="{00000000-0010-0000-1100-000005000000}" uniqueName="5" name="Telefono" queryTableFieldId="5"/>
    <tableColumn id="6" xr3:uid="{00000000-0010-0000-1100-000006000000}" uniqueName="6" name="Direccion" queryTableFieldId="6"/>
    <tableColumn id="7" xr3:uid="{00000000-0010-0000-1100-000007000000}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a_elultimoinca_salida_hoja_inventario" displayName="Tabla_elultimoinca_salida_hoja_inventario" ref="A1:I29" tableType="queryTable" totalsRowShown="0">
  <autoFilter ref="A1:I29" xr:uid="{00000000-0009-0000-0100-000014000000}"/>
  <tableColumns count="9">
    <tableColumn id="1" xr3:uid="{00000000-0010-0000-1200-000001000000}" uniqueName="1" name="id" queryTableFieldId="1"/>
    <tableColumn id="2" xr3:uid="{00000000-0010-0000-1200-000002000000}" uniqueName="2" name="fecha_sal" queryTableFieldId="2" dataDxfId="2"/>
    <tableColumn id="3" xr3:uid="{00000000-0010-0000-1200-000003000000}" uniqueName="3" name="saldo_sal" queryTableFieldId="3"/>
    <tableColumn id="4" xr3:uid="{00000000-0010-0000-1200-000004000000}" uniqueName="4" name="ingreso_sal" queryTableFieldId="4"/>
    <tableColumn id="5" xr3:uid="{00000000-0010-0000-1200-000005000000}" uniqueName="5" name="egreso_sal" queryTableFieldId="5"/>
    <tableColumn id="6" xr3:uid="{00000000-0010-0000-1200-000006000000}" uniqueName="6" name="donacion_sal" queryTableFieldId="6"/>
    <tableColumn id="7" xr3:uid="{00000000-0010-0000-1200-000007000000}" uniqueName="7" name="devolucion_sal" queryTableFieldId="7"/>
    <tableColumn id="8" xr3:uid="{00000000-0010-0000-1200-000008000000}" uniqueName="8" name="saldo_total" queryTableFieldId="8"/>
    <tableColumn id="9" xr3:uid="{00000000-0010-0000-1200-000009000000}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lultimoinca_clase_vino" displayName="Tabla_elultimoinca_clase_vino" ref="A1:C4" tableType="queryTable" totalsRowShown="0">
  <autoFilter ref="A1:C4" xr:uid="{00000000-0009-0000-0100-000002000000}"/>
  <tableColumns count="3">
    <tableColumn id="1" xr3:uid="{00000000-0010-0000-0100-000001000000}" uniqueName="1" name="id" queryTableFieldId="1"/>
    <tableColumn id="2" xr3:uid="{00000000-0010-0000-0100-000002000000}" uniqueName="2" name="nombre" queryTableFieldId="2"/>
    <tableColumn id="3" xr3:uid="{00000000-0010-0000-0100-000003000000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a_elultimoinca_users" displayName="Tabla_elultimoinca_users" ref="A1:K2" tableType="queryTable" totalsRowShown="0">
  <autoFilter ref="A1:K2" xr:uid="{00000000-0009-0000-0100-000015000000}"/>
  <tableColumns count="11">
    <tableColumn id="1" xr3:uid="{00000000-0010-0000-1300-000001000000}" uniqueName="1" name="id" queryTableFieldId="1"/>
    <tableColumn id="2" xr3:uid="{00000000-0010-0000-1300-000002000000}" uniqueName="2" name="Cedula" queryTableFieldId="2"/>
    <tableColumn id="3" xr3:uid="{00000000-0010-0000-1300-000003000000}" uniqueName="3" name="Nombres" queryTableFieldId="3"/>
    <tableColumn id="4" xr3:uid="{00000000-0010-0000-1300-000004000000}" uniqueName="4" name="Apellidos" queryTableFieldId="4"/>
    <tableColumn id="5" xr3:uid="{00000000-0010-0000-1300-000005000000}" uniqueName="5" name="Telefono" queryTableFieldId="5"/>
    <tableColumn id="6" xr3:uid="{00000000-0010-0000-1300-000006000000}" uniqueName="6" name="Direccion" queryTableFieldId="6"/>
    <tableColumn id="7" xr3:uid="{00000000-0010-0000-1300-000007000000}" uniqueName="7" name="Email" queryTableFieldId="7"/>
    <tableColumn id="8" xr3:uid="{00000000-0010-0000-1300-000008000000}" uniqueName="8" name="user" queryTableFieldId="8"/>
    <tableColumn id="9" xr3:uid="{00000000-0010-0000-1300-000009000000}" uniqueName="9" name="password" queryTableFieldId="9"/>
    <tableColumn id="10" xr3:uid="{00000000-0010-0000-1300-00000A000000}" uniqueName="10" name="rol" queryTableFieldId="10"/>
    <tableColumn id="11" xr3:uid="{00000000-0010-0000-1300-00000B000000}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4000000}" name="Tabla_elultimoinca_hoja_ventas" displayName="Tabla_elultimoinca_hoja_ventas" ref="A1:J50" tableType="queryTable" totalsRowShown="0">
  <autoFilter ref="A1:J50" xr:uid="{00000000-0009-0000-0100-000016000000}"/>
  <tableColumns count="10">
    <tableColumn id="1" xr3:uid="{00000000-0010-0000-1400-000001000000}" uniqueName="1" name="id" queryTableFieldId="1" dataDxfId="1"/>
    <tableColumn id="2" xr3:uid="{00000000-0010-0000-1400-000002000000}" uniqueName="2" name="fecha" queryTableFieldId="2" dataDxfId="0"/>
    <tableColumn id="3" xr3:uid="{00000000-0010-0000-1400-000003000000}" uniqueName="3" name="id_tra" queryTableFieldId="3"/>
    <tableColumn id="4" xr3:uid="{00000000-0010-0000-1400-000004000000}" uniqueName="4" name="id_cli" queryTableFieldId="4"/>
    <tableColumn id="5" xr3:uid="{00000000-0010-0000-1400-000005000000}" uniqueName="5" name="cantidad" queryTableFieldId="5"/>
    <tableColumn id="6" xr3:uid="{00000000-0010-0000-1400-000006000000}" uniqueName="6" name="precio_unitario" queryTableFieldId="6"/>
    <tableColumn id="7" xr3:uid="{00000000-0010-0000-1400-000007000000}" uniqueName="7" name="precio_total" queryTableFieldId="7"/>
    <tableColumn id="8" xr3:uid="{00000000-0010-0000-1400-000008000000}" uniqueName="8" name="estado_venta" queryTableFieldId="8"/>
    <tableColumn id="9" xr3:uid="{00000000-0010-0000-1400-000009000000}" uniqueName="9" name="valor_estado" queryTableFieldId="9"/>
    <tableColumn id="10" xr3:uid="{00000000-0010-0000-1400-00000A000000}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a_elultimoinca_produccion_total" displayName="Tabla_elultimoinca_produccion_total" ref="A1:D2" tableType="queryTable" totalsRowShown="0">
  <autoFilter ref="A1:D2" xr:uid="{00000000-0009-0000-0100-000017000000}"/>
  <tableColumns count="4">
    <tableColumn id="1" xr3:uid="{00000000-0010-0000-1500-000001000000}" uniqueName="1" name="id" queryTableFieldId="1"/>
    <tableColumn id="2" xr3:uid="{00000000-0010-0000-1500-000002000000}" uniqueName="2" name="nombre_producto" queryTableFieldId="2"/>
    <tableColumn id="3" xr3:uid="{00000000-0010-0000-1500-000003000000}" uniqueName="3" name="valor_total_producto" queryTableFieldId="3"/>
    <tableColumn id="4" xr3:uid="{00000000-0010-0000-1500-000004000000}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a_elultimoinca_pasteurizacion" displayName="Tabla_elultimoinca_pasteurizacion" ref="A1:C4" tableType="queryTable" totalsRowShown="0">
  <autoFilter ref="A1:C4" xr:uid="{00000000-0009-0000-0100-000018000000}"/>
  <tableColumns count="3">
    <tableColumn id="1" xr3:uid="{00000000-0010-0000-1600-000001000000}" uniqueName="1" name="id" queryTableFieldId="1"/>
    <tableColumn id="2" xr3:uid="{00000000-0010-0000-1600-000002000000}" uniqueName="2" name="valor" queryTableFieldId="2"/>
    <tableColumn id="3" xr3:uid="{00000000-0010-0000-1600-000003000000}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_elultimoinca_lote_1" displayName="Tabla_elultimoinca_lote_1" ref="A1:C2" tableType="queryTable" totalsRowShown="0">
  <autoFilter ref="A1:C2" xr:uid="{00000000-0009-0000-0100-00001A000000}"/>
  <tableColumns count="3">
    <tableColumn id="1" xr3:uid="{00000000-0010-0000-1700-000001000000}" uniqueName="1" name="id" queryTableFieldId="1"/>
    <tableColumn id="2" xr3:uid="{00000000-0010-0000-1700-000002000000}" uniqueName="2" name="valor" queryTableFieldId="2"/>
    <tableColumn id="3" xr3:uid="{00000000-0010-0000-1700-000003000000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elultimoinca_procesos" displayName="Tabla_elultimoinca_procesos" ref="A1:C3" tableType="queryTable" totalsRowShown="0">
  <autoFilter ref="A1:C3" xr:uid="{00000000-0009-0000-0100-000003000000}"/>
  <tableColumns count="3">
    <tableColumn id="1" xr3:uid="{00000000-0010-0000-0200-000001000000}" uniqueName="1" name="id" queryTableFieldId="1"/>
    <tableColumn id="2" xr3:uid="{00000000-0010-0000-0200-000002000000}" uniqueName="2" name="nombre_proceso" queryTableFieldId="2"/>
    <tableColumn id="3" xr3:uid="{00000000-0010-0000-0200-000003000000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elultimoinca_trabajador" displayName="Tabla_elultimoinca_trabajador" ref="A1:G9" tableType="queryTable" totalsRowShown="0">
  <autoFilter ref="A1:G9" xr:uid="{00000000-0009-0000-0100-000004000000}"/>
  <tableColumns count="7">
    <tableColumn id="1" xr3:uid="{00000000-0010-0000-0300-000001000000}" uniqueName="1" name="id" queryTableFieldId="1"/>
    <tableColumn id="2" xr3:uid="{00000000-0010-0000-0300-000002000000}" uniqueName="2" name="cedula" queryTableFieldId="2"/>
    <tableColumn id="3" xr3:uid="{00000000-0010-0000-0300-000003000000}" uniqueName="3" name="Nombres_tra" queryTableFieldId="3"/>
    <tableColumn id="4" xr3:uid="{00000000-0010-0000-0300-000004000000}" uniqueName="4" name="Apellidos_tra" queryTableFieldId="4"/>
    <tableColumn id="5" xr3:uid="{00000000-0010-0000-0300-000005000000}" uniqueName="5" name="Telefono_tra" queryTableFieldId="5"/>
    <tableColumn id="6" xr3:uid="{00000000-0010-0000-0300-000006000000}" uniqueName="6" name="Direccion_tra" queryTableFieldId="6"/>
    <tableColumn id="7" xr3:uid="{00000000-0010-0000-0300-000007000000}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elultimoinca_cliente" displayName="Tabla_elultimoinca_cliente" ref="A1:I50" tableType="queryTable" totalsRowShown="0">
  <autoFilter ref="A1:I50" xr:uid="{00000000-0009-0000-0100-000005000000}"/>
  <tableColumns count="9">
    <tableColumn id="1" xr3:uid="{00000000-0010-0000-0400-000001000000}" uniqueName="1" name="id" queryTableFieldId="1"/>
    <tableColumn id="2" xr3:uid="{00000000-0010-0000-0400-000002000000}" uniqueName="2" name="Cedula" queryTableFieldId="2"/>
    <tableColumn id="3" xr3:uid="{00000000-0010-0000-0400-000003000000}" uniqueName="3" name="Nombres" queryTableFieldId="3" dataDxfId="13"/>
    <tableColumn id="4" xr3:uid="{00000000-0010-0000-0400-000004000000}" uniqueName="4" name="Apellidos" queryTableFieldId="4"/>
    <tableColumn id="5" xr3:uid="{00000000-0010-0000-0400-000005000000}" uniqueName="5" name="Telefono" queryTableFieldId="5"/>
    <tableColumn id="6" xr3:uid="{00000000-0010-0000-0400-000006000000}" uniqueName="6" name="Direccion" queryTableFieldId="6"/>
    <tableColumn id="7" xr3:uid="{00000000-0010-0000-0400-000007000000}" uniqueName="7" name="Email" queryTableFieldId="7"/>
    <tableColumn id="8" xr3:uid="{00000000-0010-0000-0400-000008000000}" uniqueName="8" name="user" queryTableFieldId="8"/>
    <tableColumn id="9" xr3:uid="{00000000-0010-0000-0400-000009000000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_elultimoinca_hoja_producto_terminado" displayName="Tabla_elultimoinca_hoja_producto_terminado" ref="A1:T9" tableType="queryTable" totalsRowShown="0">
  <autoFilter ref="A1:T9" xr:uid="{00000000-0009-0000-0100-00000D000000}"/>
  <tableColumns count="20">
    <tableColumn id="1" xr3:uid="{00000000-0010-0000-0500-000001000000}" uniqueName="1" name="id" queryTableFieldId="1"/>
    <tableColumn id="2" xr3:uid="{00000000-0010-0000-0500-000002000000}" uniqueName="2" name="nombre" queryTableFieldId="2"/>
    <tableColumn id="3" xr3:uid="{00000000-0010-0000-0500-000003000000}" uniqueName="3" name="fecha" queryTableFieldId="3" dataDxfId="12"/>
    <tableColumn id="4" xr3:uid="{00000000-0010-0000-0500-000004000000}" uniqueName="4" name="valor_IVA" queryTableFieldId="4"/>
    <tableColumn id="5" xr3:uid="{00000000-0010-0000-0500-000005000000}" uniqueName="5" name="valor_ICE" queryTableFieldId="5"/>
    <tableColumn id="6" xr3:uid="{00000000-0010-0000-0500-000006000000}" uniqueName="6" name="id_paste" queryTableFieldId="6"/>
    <tableColumn id="7" xr3:uid="{00000000-0010-0000-0500-000007000000}" uniqueName="7" name="fecha_elb" queryTableFieldId="7" dataDxfId="11"/>
    <tableColumn id="8" xr3:uid="{00000000-0010-0000-0500-000008000000}" uniqueName="8" name="id_lote" queryTableFieldId="8"/>
    <tableColumn id="9" xr3:uid="{00000000-0010-0000-0500-000009000000}" uniqueName="9" name="nombre_cantidad" queryTableFieldId="9"/>
    <tableColumn id="10" xr3:uid="{00000000-0010-0000-0500-00000A000000}" uniqueName="10" name="valor_cantidad" queryTableFieldId="10"/>
    <tableColumn id="11" xr3:uid="{00000000-0010-0000-0500-00000B000000}" uniqueName="11" name="id_brix" queryTableFieldId="11"/>
    <tableColumn id="12" xr3:uid="{00000000-0010-0000-0500-00000C000000}" uniqueName="12" name="nombre_etiqueta" queryTableFieldId="12"/>
    <tableColumn id="13" xr3:uid="{00000000-0010-0000-0500-00000D000000}" uniqueName="13" name="cantidad_etiqueta" queryTableFieldId="13"/>
    <tableColumn id="14" xr3:uid="{00000000-0010-0000-0500-00000E000000}" uniqueName="14" name="nombre_corcho" queryTableFieldId="14"/>
    <tableColumn id="15" xr3:uid="{00000000-0010-0000-0500-00000F000000}" uniqueName="15" name="cantidad_corcho" queryTableFieldId="15"/>
    <tableColumn id="16" xr3:uid="{00000000-0010-0000-0500-000010000000}" uniqueName="16" name="cantidad_capuchon" queryTableFieldId="16"/>
    <tableColumn id="17" xr3:uid="{00000000-0010-0000-0500-000011000000}" uniqueName="17" name="cantidad_cintas_SRI" queryTableFieldId="17"/>
    <tableColumn id="18" xr3:uid="{00000000-0010-0000-0500-000012000000}" uniqueName="18" name="cantidad_cintas_ultimoInca" queryTableFieldId="18"/>
    <tableColumn id="19" xr3:uid="{00000000-0010-0000-0500-000013000000}" uniqueName="19" name="id_tra" queryTableFieldId="19"/>
    <tableColumn id="20" xr3:uid="{00000000-0010-0000-0500-000014000000}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_elultimoinca_item_inventario" displayName="Tabla_elultimoinca_item_inventario" ref="A1:C6" tableType="queryTable" totalsRowShown="0">
  <autoFilter ref="A1:C6" xr:uid="{00000000-0009-0000-0100-000006000000}"/>
  <tableColumns count="3">
    <tableColumn id="1" xr3:uid="{00000000-0010-0000-0600-000001000000}" uniqueName="1" name="id" queryTableFieldId="1"/>
    <tableColumn id="2" xr3:uid="{00000000-0010-0000-0600-000002000000}" uniqueName="2" name="nom_item" queryTableFieldId="2"/>
    <tableColumn id="3" xr3:uid="{00000000-0010-0000-0600-000003000000}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_elultimoinca_catalogo" displayName="Tabla_elultimoinca_catalogo" ref="A1:B2" tableType="queryTable" totalsRowShown="0">
  <autoFilter ref="A1:B2" xr:uid="{00000000-0009-0000-0100-000007000000}"/>
  <tableColumns count="2">
    <tableColumn id="1" xr3:uid="{00000000-0010-0000-0700-000001000000}" uniqueName="1" name="id" queryTableFieldId="1"/>
    <tableColumn id="2" xr3:uid="{00000000-0010-0000-0700-000002000000}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_elultimoinca_unidad_medida" displayName="Tabla_elultimoinca_unidad_medida" ref="A1:C5" tableType="queryTable" totalsRowShown="0">
  <autoFilter ref="A1:C5" xr:uid="{00000000-0009-0000-0100-000008000000}"/>
  <tableColumns count="3">
    <tableColumn id="1" xr3:uid="{00000000-0010-0000-0800-000001000000}" uniqueName="1" name="id" queryTableFieldId="1"/>
    <tableColumn id="2" xr3:uid="{00000000-0010-0000-0800-000002000000}" uniqueName="2" name="nombre_umed" queryTableFieldId="2"/>
    <tableColumn id="3" xr3:uid="{00000000-0010-0000-0800-000003000000}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12" sqref="D1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149</v>
      </c>
      <c r="C2" s="13" t="s">
        <v>150</v>
      </c>
      <c r="D2" t="s">
        <v>151</v>
      </c>
    </row>
    <row r="3" spans="1:4" x14ac:dyDescent="0.25">
      <c r="A3">
        <v>2</v>
      </c>
      <c r="B3" t="s">
        <v>149</v>
      </c>
      <c r="C3" s="13" t="s">
        <v>152</v>
      </c>
      <c r="D3" t="s">
        <v>151</v>
      </c>
    </row>
    <row r="4" spans="1:4" x14ac:dyDescent="0.25">
      <c r="A4">
        <v>3</v>
      </c>
      <c r="B4" t="s">
        <v>149</v>
      </c>
      <c r="C4" s="14" t="s">
        <v>142</v>
      </c>
      <c r="D4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163</v>
      </c>
      <c r="C2" t="s">
        <v>164</v>
      </c>
      <c r="D2">
        <v>0</v>
      </c>
    </row>
    <row r="3" spans="1:4" x14ac:dyDescent="0.25">
      <c r="A3">
        <v>2</v>
      </c>
      <c r="B3" t="s">
        <v>165</v>
      </c>
      <c r="C3" t="s">
        <v>176</v>
      </c>
      <c r="D3">
        <v>0</v>
      </c>
    </row>
    <row r="4" spans="1:4" x14ac:dyDescent="0.25">
      <c r="A4">
        <v>3</v>
      </c>
      <c r="B4" t="s">
        <v>166</v>
      </c>
      <c r="C4" t="s">
        <v>175</v>
      </c>
      <c r="D4">
        <v>0</v>
      </c>
    </row>
    <row r="5" spans="1:4" x14ac:dyDescent="0.25">
      <c r="A5">
        <v>4</v>
      </c>
      <c r="B5" t="s">
        <v>167</v>
      </c>
      <c r="C5" t="s">
        <v>174</v>
      </c>
      <c r="D5">
        <v>0</v>
      </c>
    </row>
    <row r="6" spans="1:4" x14ac:dyDescent="0.25">
      <c r="A6">
        <v>5</v>
      </c>
      <c r="B6" t="s">
        <v>168</v>
      </c>
      <c r="C6" t="s">
        <v>173</v>
      </c>
      <c r="D6">
        <v>0</v>
      </c>
    </row>
    <row r="7" spans="1:4" x14ac:dyDescent="0.25">
      <c r="A7">
        <v>6</v>
      </c>
      <c r="B7" t="s">
        <v>169</v>
      </c>
      <c r="C7" t="s">
        <v>171</v>
      </c>
      <c r="D7">
        <v>0</v>
      </c>
    </row>
    <row r="8" spans="1:4" x14ac:dyDescent="0.25">
      <c r="A8">
        <v>7</v>
      </c>
      <c r="B8" t="s">
        <v>170</v>
      </c>
      <c r="C8" t="s">
        <v>172</v>
      </c>
      <c r="D8">
        <v>0</v>
      </c>
    </row>
    <row r="9" spans="1:4" x14ac:dyDescent="0.25">
      <c r="A9">
        <v>8</v>
      </c>
      <c r="B9" t="s">
        <v>177</v>
      </c>
      <c r="C9" t="s">
        <v>178</v>
      </c>
      <c r="D9">
        <v>0</v>
      </c>
    </row>
    <row r="10" spans="1:4" x14ac:dyDescent="0.25">
      <c r="A10">
        <v>9</v>
      </c>
      <c r="B10" t="s">
        <v>179</v>
      </c>
      <c r="C10" t="s">
        <v>180</v>
      </c>
      <c r="D10">
        <v>0</v>
      </c>
    </row>
    <row r="11" spans="1:4" x14ac:dyDescent="0.25">
      <c r="A11">
        <v>10</v>
      </c>
      <c r="B11" t="s">
        <v>181</v>
      </c>
      <c r="C11" t="s">
        <v>182</v>
      </c>
      <c r="D11">
        <v>0</v>
      </c>
    </row>
    <row r="12" spans="1:4" x14ac:dyDescent="0.25">
      <c r="A12">
        <v>11</v>
      </c>
      <c r="B12" t="s">
        <v>183</v>
      </c>
      <c r="C12" t="s">
        <v>184</v>
      </c>
      <c r="D12">
        <v>0</v>
      </c>
    </row>
    <row r="13" spans="1:4" x14ac:dyDescent="0.25">
      <c r="A13">
        <v>12</v>
      </c>
      <c r="B13" t="s">
        <v>185</v>
      </c>
      <c r="C13" t="s">
        <v>187</v>
      </c>
      <c r="D13">
        <v>0</v>
      </c>
    </row>
    <row r="14" spans="1:4" x14ac:dyDescent="0.25">
      <c r="A14">
        <v>13</v>
      </c>
      <c r="B14" t="s">
        <v>186</v>
      </c>
      <c r="C14" t="s">
        <v>188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156</v>
      </c>
      <c r="C2" s="13" t="s">
        <v>153</v>
      </c>
      <c r="D2" s="4" t="s">
        <v>154</v>
      </c>
      <c r="E2" s="5" t="s">
        <v>155</v>
      </c>
      <c r="F2" s="3" t="s">
        <v>127</v>
      </c>
      <c r="G2">
        <v>1</v>
      </c>
    </row>
    <row r="3" spans="1:7" x14ac:dyDescent="0.25">
      <c r="A3">
        <v>2</v>
      </c>
      <c r="B3" s="5" t="s">
        <v>156</v>
      </c>
      <c r="C3" s="13" t="s">
        <v>157</v>
      </c>
      <c r="D3" t="s">
        <v>158</v>
      </c>
      <c r="E3" s="5" t="s">
        <v>155</v>
      </c>
      <c r="F3" s="3" t="s">
        <v>143</v>
      </c>
      <c r="G3">
        <v>2</v>
      </c>
    </row>
    <row r="4" spans="1:7" x14ac:dyDescent="0.25">
      <c r="A4">
        <v>3</v>
      </c>
      <c r="B4" s="5" t="s">
        <v>156</v>
      </c>
      <c r="C4" t="s">
        <v>149</v>
      </c>
      <c r="D4" t="s">
        <v>141</v>
      </c>
      <c r="E4" s="5" t="s">
        <v>155</v>
      </c>
      <c r="F4" s="3" t="s">
        <v>144</v>
      </c>
      <c r="G4">
        <v>3</v>
      </c>
    </row>
    <row r="5" spans="1:7" x14ac:dyDescent="0.25">
      <c r="B5" s="5"/>
      <c r="D5" s="14"/>
      <c r="E5" s="5"/>
      <c r="F5" s="3"/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 xr:uid="{00000000-0004-0000-0B00-000000000000}"/>
    <hyperlink ref="F2" r:id="rId2" xr:uid="{00000000-0004-0000-0B00-000001000000}"/>
    <hyperlink ref="F4" r:id="rId3" xr:uid="{00000000-0004-0000-0B00-00000200000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"/>
  <sheetViews>
    <sheetView topLeftCell="A6" workbookViewId="0">
      <selection activeCell="F27" sqref="F27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26" customWidth="1"/>
    <col min="7" max="7" width="18" customWidth="1"/>
    <col min="8" max="8" width="22.7109375" customWidth="1"/>
    <col min="9" max="9" width="17.7109375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  <c r="F2" t="s">
        <v>160</v>
      </c>
      <c r="G2" t="s">
        <v>159</v>
      </c>
      <c r="H2" t="s">
        <v>161</v>
      </c>
      <c r="I2" t="s">
        <v>162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>
      <selection activeCell="J14" sqref="J14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7.140625" bestFit="1" customWidth="1"/>
    <col min="4" max="4" width="11.140625" bestFit="1" customWidth="1"/>
    <col min="5" max="5" width="21.4257812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>
        <v>1</v>
      </c>
      <c r="B2" s="15">
        <v>43132</v>
      </c>
      <c r="C2" s="4" t="s">
        <v>129</v>
      </c>
      <c r="D2" s="8">
        <v>119</v>
      </c>
      <c r="E2" t="s">
        <v>198</v>
      </c>
      <c r="G2">
        <v>1</v>
      </c>
      <c r="H2">
        <v>1</v>
      </c>
    </row>
    <row r="3" spans="1:8" x14ac:dyDescent="0.25">
      <c r="A3">
        <v>2</v>
      </c>
      <c r="B3" s="15">
        <v>43136</v>
      </c>
      <c r="C3" s="4" t="s">
        <v>129</v>
      </c>
      <c r="D3" s="8">
        <v>5</v>
      </c>
      <c r="E3" t="s">
        <v>198</v>
      </c>
      <c r="G3">
        <v>2</v>
      </c>
      <c r="H3">
        <v>2</v>
      </c>
    </row>
    <row r="4" spans="1:8" x14ac:dyDescent="0.25">
      <c r="A4">
        <v>3</v>
      </c>
      <c r="B4" s="15">
        <v>43137</v>
      </c>
      <c r="C4" s="4" t="s">
        <v>129</v>
      </c>
      <c r="D4" s="8">
        <v>166</v>
      </c>
      <c r="E4" t="s">
        <v>198</v>
      </c>
      <c r="G4">
        <v>3</v>
      </c>
      <c r="H4">
        <v>3</v>
      </c>
    </row>
    <row r="5" spans="1:8" x14ac:dyDescent="0.25">
      <c r="A5">
        <v>4</v>
      </c>
      <c r="B5" s="15">
        <v>43141</v>
      </c>
      <c r="C5" s="4" t="s">
        <v>129</v>
      </c>
      <c r="D5" s="8">
        <v>108</v>
      </c>
      <c r="E5" t="s">
        <v>198</v>
      </c>
      <c r="G5">
        <v>4</v>
      </c>
      <c r="H5">
        <v>4</v>
      </c>
    </row>
    <row r="6" spans="1:8" x14ac:dyDescent="0.25">
      <c r="A6">
        <v>5</v>
      </c>
      <c r="B6" s="15">
        <v>43153</v>
      </c>
      <c r="C6" s="4" t="s">
        <v>129</v>
      </c>
      <c r="D6" s="8">
        <v>21</v>
      </c>
      <c r="E6" t="s">
        <v>198</v>
      </c>
      <c r="G6">
        <v>5</v>
      </c>
      <c r="H6">
        <v>5</v>
      </c>
    </row>
    <row r="7" spans="1:8" x14ac:dyDescent="0.25">
      <c r="A7">
        <v>6</v>
      </c>
      <c r="B7" s="15">
        <v>43154</v>
      </c>
      <c r="C7" s="4" t="s">
        <v>129</v>
      </c>
      <c r="D7" s="8">
        <v>113</v>
      </c>
      <c r="E7" t="s">
        <v>198</v>
      </c>
      <c r="G7">
        <v>6</v>
      </c>
      <c r="H7">
        <v>6</v>
      </c>
    </row>
    <row r="8" spans="1:8" x14ac:dyDescent="0.25">
      <c r="A8">
        <v>7</v>
      </c>
      <c r="B8" s="15">
        <v>43156</v>
      </c>
      <c r="C8" s="4" t="s">
        <v>129</v>
      </c>
      <c r="D8" s="8">
        <v>48</v>
      </c>
      <c r="E8" t="s">
        <v>198</v>
      </c>
      <c r="G8">
        <v>7</v>
      </c>
      <c r="H8">
        <v>7</v>
      </c>
    </row>
    <row r="9" spans="1:8" x14ac:dyDescent="0.25">
      <c r="A9">
        <v>8</v>
      </c>
      <c r="B9" s="15">
        <v>43159</v>
      </c>
      <c r="C9" s="4" t="s">
        <v>129</v>
      </c>
      <c r="D9" s="8">
        <v>233</v>
      </c>
      <c r="E9" t="s">
        <v>198</v>
      </c>
      <c r="G9">
        <v>8</v>
      </c>
      <c r="H9">
        <v>8</v>
      </c>
    </row>
    <row r="10" spans="1:8" x14ac:dyDescent="0.25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"/>
  <sheetViews>
    <sheetView workbookViewId="0">
      <selection activeCell="I16" sqref="I16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C2">
        <v>1</v>
      </c>
      <c r="D2">
        <v>1</v>
      </c>
      <c r="E2">
        <v>1</v>
      </c>
      <c r="G2" s="17">
        <v>6</v>
      </c>
    </row>
    <row r="3" spans="1:9" x14ac:dyDescent="0.25">
      <c r="B3" s="1">
        <v>43146</v>
      </c>
      <c r="C3">
        <v>2</v>
      </c>
      <c r="D3">
        <v>2</v>
      </c>
      <c r="E3">
        <v>2</v>
      </c>
      <c r="G3" s="18">
        <v>6</v>
      </c>
    </row>
    <row r="4" spans="1:9" x14ac:dyDescent="0.25">
      <c r="B4" s="1">
        <v>43149</v>
      </c>
      <c r="C4">
        <v>3</v>
      </c>
      <c r="D4">
        <v>3</v>
      </c>
      <c r="E4">
        <v>3</v>
      </c>
      <c r="G4" s="18">
        <v>6</v>
      </c>
    </row>
    <row r="5" spans="1:9" x14ac:dyDescent="0.25">
      <c r="B5" s="1">
        <v>43151</v>
      </c>
      <c r="C5">
        <v>4</v>
      </c>
      <c r="D5">
        <v>4</v>
      </c>
      <c r="E5">
        <v>4</v>
      </c>
      <c r="G5" s="18">
        <v>6</v>
      </c>
    </row>
    <row r="6" spans="1:9" x14ac:dyDescent="0.25">
      <c r="B6" s="1">
        <v>43152</v>
      </c>
      <c r="C6">
        <v>5</v>
      </c>
      <c r="D6">
        <v>5</v>
      </c>
      <c r="E6">
        <v>5</v>
      </c>
      <c r="G6" s="18">
        <v>6</v>
      </c>
    </row>
    <row r="7" spans="1:9" x14ac:dyDescent="0.25">
      <c r="B7" s="1">
        <v>43153</v>
      </c>
      <c r="C7">
        <v>6</v>
      </c>
      <c r="D7">
        <v>6</v>
      </c>
      <c r="E7">
        <v>6</v>
      </c>
      <c r="G7" s="18">
        <v>6</v>
      </c>
    </row>
    <row r="8" spans="1:9" x14ac:dyDescent="0.25">
      <c r="B8" s="1">
        <v>43153</v>
      </c>
      <c r="C8">
        <v>7</v>
      </c>
      <c r="D8">
        <v>7</v>
      </c>
      <c r="E8">
        <v>7</v>
      </c>
      <c r="G8" s="18">
        <v>6</v>
      </c>
    </row>
    <row r="9" spans="1:9" x14ac:dyDescent="0.25">
      <c r="B9" s="1">
        <v>43154</v>
      </c>
      <c r="C9">
        <v>8</v>
      </c>
      <c r="D9">
        <v>8</v>
      </c>
      <c r="E9">
        <v>8</v>
      </c>
      <c r="G9" s="18">
        <v>6</v>
      </c>
    </row>
    <row r="11" spans="1:9" x14ac:dyDescent="0.25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workbookViewId="0">
      <selection activeCell="G7" sqref="G7"/>
    </sheetView>
  </sheetViews>
  <sheetFormatPr baseColWidth="10" defaultRowHeight="15" x14ac:dyDescent="0.25"/>
  <cols>
    <col min="1" max="1" width="10.7109375" customWidth="1"/>
    <col min="2" max="2" width="25" customWidth="1"/>
    <col min="3" max="3" width="35.5703125" customWidth="1"/>
    <col min="4" max="4" width="16.7109375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25">
      <c r="A2">
        <v>11</v>
      </c>
      <c r="B2" t="s">
        <v>208</v>
      </c>
      <c r="C2" t="s">
        <v>211</v>
      </c>
      <c r="D2" t="s">
        <v>215</v>
      </c>
      <c r="E2">
        <v>1</v>
      </c>
    </row>
    <row r="3" spans="1:5" x14ac:dyDescent="0.25">
      <c r="A3">
        <v>12</v>
      </c>
      <c r="B3" t="s">
        <v>209</v>
      </c>
      <c r="C3" t="s">
        <v>212</v>
      </c>
      <c r="D3" t="s">
        <v>215</v>
      </c>
      <c r="E3">
        <v>2</v>
      </c>
    </row>
    <row r="4" spans="1:5" x14ac:dyDescent="0.25">
      <c r="A4">
        <v>13</v>
      </c>
      <c r="B4" t="s">
        <v>210</v>
      </c>
      <c r="C4" t="s">
        <v>213</v>
      </c>
      <c r="D4" t="s">
        <v>216</v>
      </c>
      <c r="E4">
        <v>3</v>
      </c>
    </row>
    <row r="5" spans="1:5" x14ac:dyDescent="0.25">
      <c r="A5">
        <v>14</v>
      </c>
      <c r="B5" t="s">
        <v>207</v>
      </c>
      <c r="C5" t="s">
        <v>214</v>
      </c>
      <c r="D5" t="s">
        <v>217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2"/>
  <sheetViews>
    <sheetView workbookViewId="0">
      <selection activeCell="C10" sqref="C10"/>
    </sheetView>
  </sheetViews>
  <sheetFormatPr baseColWidth="10" defaultRowHeight="15" x14ac:dyDescent="0.25"/>
  <cols>
    <col min="1" max="1" width="10" customWidth="1"/>
    <col min="2" max="2" width="23.5703125" customWidth="1"/>
    <col min="3" max="3" width="15.7109375" customWidth="1"/>
    <col min="4" max="4" width="17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14.85546875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218</v>
      </c>
      <c r="J2" s="1">
        <v>43273</v>
      </c>
      <c r="K2">
        <v>1</v>
      </c>
      <c r="L2" t="s">
        <v>221</v>
      </c>
    </row>
    <row r="3" spans="1:12" x14ac:dyDescent="0.25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219</v>
      </c>
      <c r="J3" s="1">
        <v>43274</v>
      </c>
      <c r="K3">
        <v>2</v>
      </c>
      <c r="L3" t="s">
        <v>221</v>
      </c>
    </row>
    <row r="4" spans="1:12" x14ac:dyDescent="0.25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218</v>
      </c>
      <c r="J4" s="1">
        <v>43275</v>
      </c>
      <c r="K4">
        <v>3</v>
      </c>
      <c r="L4" t="s">
        <v>221</v>
      </c>
    </row>
    <row r="5" spans="1:12" x14ac:dyDescent="0.25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220</v>
      </c>
      <c r="J5" s="1">
        <v>43276</v>
      </c>
      <c r="K5">
        <v>4</v>
      </c>
      <c r="L5" t="s">
        <v>221</v>
      </c>
    </row>
    <row r="6" spans="1:12" x14ac:dyDescent="0.25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218</v>
      </c>
      <c r="J6" s="1">
        <v>43277</v>
      </c>
      <c r="K6">
        <v>5</v>
      </c>
      <c r="L6" t="s">
        <v>221</v>
      </c>
    </row>
    <row r="7" spans="1:12" x14ac:dyDescent="0.25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219</v>
      </c>
      <c r="J7" s="1">
        <v>43278</v>
      </c>
      <c r="K7">
        <v>6</v>
      </c>
      <c r="L7" t="s">
        <v>221</v>
      </c>
    </row>
    <row r="8" spans="1:12" x14ac:dyDescent="0.25">
      <c r="A8">
        <v>26</v>
      </c>
      <c r="B8" s="1">
        <v>42873</v>
      </c>
      <c r="C8">
        <v>57</v>
      </c>
      <c r="D8">
        <v>11</v>
      </c>
      <c r="E8">
        <v>37</v>
      </c>
      <c r="I8" t="s">
        <v>218</v>
      </c>
      <c r="J8" s="1">
        <v>43279</v>
      </c>
      <c r="K8">
        <v>7</v>
      </c>
      <c r="L8" t="s">
        <v>221</v>
      </c>
    </row>
    <row r="9" spans="1:12" x14ac:dyDescent="0.25">
      <c r="A9">
        <v>26</v>
      </c>
      <c r="B9" s="1">
        <v>42874</v>
      </c>
      <c r="C9">
        <v>58</v>
      </c>
      <c r="D9">
        <v>12</v>
      </c>
      <c r="E9">
        <v>38</v>
      </c>
      <c r="I9" t="s">
        <v>220</v>
      </c>
      <c r="J9" s="1">
        <v>43280</v>
      </c>
      <c r="K9">
        <v>8</v>
      </c>
      <c r="L9" t="s">
        <v>221</v>
      </c>
    </row>
    <row r="10" spans="1:12" x14ac:dyDescent="0.25">
      <c r="B10" s="1"/>
      <c r="J10" s="19"/>
    </row>
    <row r="11" spans="1:12" x14ac:dyDescent="0.25">
      <c r="B11" s="1"/>
      <c r="J11" s="19"/>
    </row>
    <row r="12" spans="1:12" x14ac:dyDescent="0.25">
      <c r="B12" s="1"/>
      <c r="J12" s="1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K14" sqref="K14"/>
    </sheetView>
  </sheetViews>
  <sheetFormatPr baseColWidth="10" defaultRowHeight="15" x14ac:dyDescent="0.25"/>
  <cols>
    <col min="1" max="1" width="10.42578125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25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25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25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25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25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25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25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25">
      <c r="E10" s="1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1"/>
  <sheetViews>
    <sheetView topLeftCell="A5" workbookViewId="0">
      <selection activeCell="M22" sqref="M22"/>
    </sheetView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s="8" t="s">
        <v>92</v>
      </c>
      <c r="C1" s="8" t="s">
        <v>93</v>
      </c>
      <c r="D1" s="8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>
        <v>1</v>
      </c>
      <c r="B2" s="15">
        <v>43132</v>
      </c>
      <c r="C2" s="8">
        <v>47</v>
      </c>
      <c r="D2" s="8">
        <v>119</v>
      </c>
      <c r="E2">
        <v>14</v>
      </c>
      <c r="H2">
        <v>152</v>
      </c>
    </row>
    <row r="3" spans="1:9" x14ac:dyDescent="0.25">
      <c r="A3" s="8">
        <v>2</v>
      </c>
      <c r="B3" s="15">
        <v>43133</v>
      </c>
      <c r="C3" s="8"/>
      <c r="D3" s="8"/>
      <c r="E3" s="8">
        <v>2</v>
      </c>
      <c r="F3" s="8"/>
      <c r="G3" s="8"/>
      <c r="H3" s="8">
        <v>150</v>
      </c>
      <c r="I3" s="8"/>
    </row>
    <row r="4" spans="1:9" x14ac:dyDescent="0.25">
      <c r="A4">
        <v>3</v>
      </c>
      <c r="B4" s="15">
        <v>43134</v>
      </c>
      <c r="C4" s="8"/>
      <c r="D4" s="8"/>
      <c r="E4">
        <v>77</v>
      </c>
      <c r="H4">
        <v>73</v>
      </c>
    </row>
    <row r="5" spans="1:9" x14ac:dyDescent="0.25">
      <c r="A5">
        <v>4</v>
      </c>
      <c r="B5" s="15">
        <v>43135</v>
      </c>
      <c r="C5" s="8"/>
      <c r="D5" s="8"/>
      <c r="E5">
        <v>0</v>
      </c>
      <c r="H5">
        <v>73</v>
      </c>
    </row>
    <row r="6" spans="1:9" x14ac:dyDescent="0.25">
      <c r="A6">
        <v>5</v>
      </c>
      <c r="B6" s="15">
        <v>43136</v>
      </c>
      <c r="C6" s="8"/>
      <c r="D6" s="8">
        <v>5</v>
      </c>
      <c r="E6">
        <v>32</v>
      </c>
      <c r="H6">
        <v>46</v>
      </c>
    </row>
    <row r="7" spans="1:9" x14ac:dyDescent="0.25">
      <c r="A7">
        <v>6</v>
      </c>
      <c r="B7" s="15">
        <v>43137</v>
      </c>
      <c r="C7" s="8"/>
      <c r="D7" s="8">
        <v>166</v>
      </c>
      <c r="E7">
        <v>159</v>
      </c>
      <c r="H7">
        <v>153</v>
      </c>
    </row>
    <row r="8" spans="1:9" x14ac:dyDescent="0.25">
      <c r="A8">
        <v>7</v>
      </c>
      <c r="B8" s="15">
        <v>43138</v>
      </c>
      <c r="C8" s="8"/>
      <c r="D8" s="8">
        <v>0</v>
      </c>
      <c r="E8">
        <v>48</v>
      </c>
      <c r="H8">
        <v>105</v>
      </c>
    </row>
    <row r="9" spans="1:9" x14ac:dyDescent="0.25">
      <c r="A9">
        <v>8</v>
      </c>
      <c r="B9" s="15">
        <v>43139</v>
      </c>
      <c r="C9" s="8"/>
      <c r="D9" s="8"/>
      <c r="E9">
        <v>2</v>
      </c>
      <c r="H9">
        <v>103</v>
      </c>
    </row>
    <row r="10" spans="1:9" x14ac:dyDescent="0.25">
      <c r="A10">
        <v>9</v>
      </c>
      <c r="B10" s="15">
        <v>43140</v>
      </c>
      <c r="C10" s="8"/>
      <c r="D10" s="8"/>
      <c r="E10">
        <v>36</v>
      </c>
      <c r="H10">
        <v>67</v>
      </c>
    </row>
    <row r="11" spans="1:9" x14ac:dyDescent="0.25">
      <c r="A11">
        <v>10</v>
      </c>
      <c r="B11" s="15">
        <v>43141</v>
      </c>
      <c r="C11" s="8"/>
      <c r="D11" s="8">
        <v>108</v>
      </c>
      <c r="E11">
        <v>16</v>
      </c>
      <c r="H11">
        <v>159</v>
      </c>
    </row>
    <row r="12" spans="1:9" x14ac:dyDescent="0.25">
      <c r="A12">
        <v>11</v>
      </c>
      <c r="B12" s="15">
        <v>43142</v>
      </c>
      <c r="C12" s="8"/>
      <c r="D12" s="8"/>
      <c r="E12">
        <v>9</v>
      </c>
      <c r="H12">
        <v>150</v>
      </c>
    </row>
    <row r="13" spans="1:9" x14ac:dyDescent="0.25">
      <c r="A13">
        <v>12</v>
      </c>
      <c r="B13" s="15">
        <v>43143</v>
      </c>
      <c r="C13" s="8"/>
      <c r="D13" s="8"/>
      <c r="E13">
        <v>6</v>
      </c>
      <c r="H13">
        <v>144</v>
      </c>
    </row>
    <row r="14" spans="1:9" x14ac:dyDescent="0.25">
      <c r="A14">
        <v>13</v>
      </c>
      <c r="B14" s="15">
        <v>43144</v>
      </c>
      <c r="C14" s="8"/>
      <c r="D14" s="8"/>
      <c r="E14">
        <v>1</v>
      </c>
      <c r="H14">
        <v>143</v>
      </c>
    </row>
    <row r="15" spans="1:9" x14ac:dyDescent="0.25">
      <c r="A15">
        <v>14</v>
      </c>
      <c r="B15" s="15">
        <v>43145</v>
      </c>
      <c r="C15" s="8"/>
      <c r="D15" s="8"/>
      <c r="E15">
        <v>1</v>
      </c>
      <c r="H15">
        <v>142</v>
      </c>
    </row>
    <row r="16" spans="1:9" x14ac:dyDescent="0.25">
      <c r="A16">
        <v>15</v>
      </c>
      <c r="B16" s="15">
        <v>43146</v>
      </c>
      <c r="C16" s="8"/>
      <c r="D16" s="8"/>
      <c r="E16">
        <v>48</v>
      </c>
      <c r="H16">
        <v>94</v>
      </c>
    </row>
    <row r="17" spans="1:9" x14ac:dyDescent="0.25">
      <c r="A17">
        <v>16</v>
      </c>
      <c r="B17" s="15">
        <v>43147</v>
      </c>
      <c r="C17" s="8"/>
      <c r="D17" s="8"/>
      <c r="E17">
        <v>7</v>
      </c>
      <c r="H17">
        <v>87</v>
      </c>
    </row>
    <row r="18" spans="1:9" x14ac:dyDescent="0.25">
      <c r="A18">
        <v>17</v>
      </c>
      <c r="B18" s="15">
        <v>43148</v>
      </c>
      <c r="C18" s="8"/>
      <c r="D18" s="8"/>
      <c r="E18">
        <v>0</v>
      </c>
      <c r="H18">
        <v>87</v>
      </c>
    </row>
    <row r="19" spans="1:9" x14ac:dyDescent="0.25">
      <c r="A19">
        <v>18</v>
      </c>
      <c r="B19" s="15">
        <v>43149</v>
      </c>
      <c r="C19" s="8"/>
      <c r="D19" s="8"/>
      <c r="E19">
        <v>40</v>
      </c>
      <c r="G19">
        <v>1</v>
      </c>
      <c r="H19">
        <v>46</v>
      </c>
    </row>
    <row r="20" spans="1:9" x14ac:dyDescent="0.25">
      <c r="A20">
        <v>19</v>
      </c>
      <c r="B20" s="15">
        <v>43150</v>
      </c>
      <c r="C20" s="8"/>
      <c r="D20" s="8"/>
      <c r="E20">
        <v>0</v>
      </c>
      <c r="H20">
        <v>46</v>
      </c>
    </row>
    <row r="21" spans="1:9" x14ac:dyDescent="0.25">
      <c r="A21">
        <v>20</v>
      </c>
      <c r="B21" s="15">
        <v>43151</v>
      </c>
      <c r="C21" s="8"/>
      <c r="D21" s="8"/>
      <c r="E21">
        <v>0</v>
      </c>
      <c r="H21">
        <v>46</v>
      </c>
    </row>
    <row r="22" spans="1:9" x14ac:dyDescent="0.25">
      <c r="A22">
        <v>21</v>
      </c>
      <c r="B22" s="15">
        <v>43152</v>
      </c>
      <c r="C22" s="8"/>
      <c r="D22" s="8"/>
      <c r="E22">
        <v>0</v>
      </c>
      <c r="H22">
        <v>46</v>
      </c>
    </row>
    <row r="23" spans="1:9" x14ac:dyDescent="0.25">
      <c r="A23">
        <v>22</v>
      </c>
      <c r="B23" s="15">
        <v>43153</v>
      </c>
      <c r="C23" s="8"/>
      <c r="D23" s="8">
        <v>21</v>
      </c>
      <c r="E23">
        <v>24</v>
      </c>
      <c r="H23">
        <v>43</v>
      </c>
    </row>
    <row r="24" spans="1:9" x14ac:dyDescent="0.25">
      <c r="A24">
        <v>23</v>
      </c>
      <c r="B24" s="15">
        <v>43154</v>
      </c>
      <c r="C24" s="8"/>
      <c r="D24" s="8">
        <v>113</v>
      </c>
      <c r="E24">
        <v>0</v>
      </c>
      <c r="H24">
        <v>156</v>
      </c>
    </row>
    <row r="25" spans="1:9" x14ac:dyDescent="0.25">
      <c r="A25">
        <v>24</v>
      </c>
      <c r="B25" s="15">
        <v>43155</v>
      </c>
      <c r="C25" s="8"/>
      <c r="D25" s="8">
        <v>48</v>
      </c>
      <c r="E25">
        <v>96</v>
      </c>
      <c r="H25">
        <v>108</v>
      </c>
    </row>
    <row r="26" spans="1:9" x14ac:dyDescent="0.25">
      <c r="A26">
        <v>25</v>
      </c>
      <c r="B26" s="15">
        <v>43156</v>
      </c>
      <c r="C26" s="8"/>
      <c r="D26" s="8"/>
      <c r="E26">
        <v>85</v>
      </c>
      <c r="H26">
        <v>23</v>
      </c>
    </row>
    <row r="27" spans="1:9" x14ac:dyDescent="0.25">
      <c r="A27">
        <v>26</v>
      </c>
      <c r="B27" s="15">
        <v>43157</v>
      </c>
      <c r="C27" s="8"/>
      <c r="D27" s="8"/>
      <c r="E27">
        <v>18</v>
      </c>
      <c r="H27">
        <v>5</v>
      </c>
    </row>
    <row r="28" spans="1:9" x14ac:dyDescent="0.25">
      <c r="A28">
        <v>27</v>
      </c>
      <c r="B28" s="15">
        <v>43158</v>
      </c>
      <c r="C28" s="8"/>
      <c r="D28" s="8"/>
      <c r="E28">
        <v>0</v>
      </c>
      <c r="G28">
        <v>1</v>
      </c>
      <c r="H28">
        <v>4</v>
      </c>
    </row>
    <row r="29" spans="1:9" x14ac:dyDescent="0.25">
      <c r="A29">
        <v>28</v>
      </c>
      <c r="B29" s="15">
        <v>43159</v>
      </c>
      <c r="C29" s="8"/>
      <c r="D29" s="8">
        <v>233</v>
      </c>
      <c r="E29">
        <v>60</v>
      </c>
      <c r="G29">
        <v>1</v>
      </c>
      <c r="H29">
        <v>176</v>
      </c>
    </row>
    <row r="30" spans="1:9" x14ac:dyDescent="0.25">
      <c r="B30" t="s">
        <v>222</v>
      </c>
      <c r="C30" t="s">
        <v>223</v>
      </c>
      <c r="D30">
        <f>SUM(D2:D29)+0</f>
        <v>813</v>
      </c>
      <c r="E30">
        <f>SUM(E2:E29)</f>
        <v>781</v>
      </c>
      <c r="G30">
        <f>SUM(G19:G29)</f>
        <v>3</v>
      </c>
    </row>
    <row r="31" spans="1:9" x14ac:dyDescent="0.25">
      <c r="B31" t="s">
        <v>222</v>
      </c>
      <c r="C31" t="s">
        <v>224</v>
      </c>
      <c r="G31">
        <f>E30+G30</f>
        <v>784</v>
      </c>
      <c r="H31">
        <v>176</v>
      </c>
      <c r="I31" t="s">
        <v>225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"/>
  <sheetViews>
    <sheetView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3"/>
  <sheetViews>
    <sheetView topLeftCell="A25" workbookViewId="0">
      <selection activeCell="M36" sqref="M36"/>
    </sheetView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3.28515625" bestFit="1" customWidth="1"/>
    <col min="4" max="4" width="18.140625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  <col min="11" max="11" width="15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A2">
        <v>1</v>
      </c>
      <c r="B2" s="1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255</v>
      </c>
      <c r="I2">
        <v>0</v>
      </c>
    </row>
    <row r="3" spans="1:10" x14ac:dyDescent="0.25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255</v>
      </c>
      <c r="I3">
        <v>0</v>
      </c>
    </row>
    <row r="4" spans="1:10" x14ac:dyDescent="0.25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255</v>
      </c>
      <c r="I4">
        <v>0</v>
      </c>
    </row>
    <row r="5" spans="1:10" x14ac:dyDescent="0.25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255</v>
      </c>
      <c r="I5">
        <v>0</v>
      </c>
    </row>
    <row r="6" spans="1:10" x14ac:dyDescent="0.25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256</v>
      </c>
      <c r="I6">
        <v>144</v>
      </c>
    </row>
    <row r="7" spans="1:10" x14ac:dyDescent="0.25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255</v>
      </c>
      <c r="I7">
        <v>0</v>
      </c>
    </row>
    <row r="8" spans="1:10" x14ac:dyDescent="0.25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256</v>
      </c>
      <c r="I8">
        <v>144</v>
      </c>
    </row>
    <row r="9" spans="1:10" x14ac:dyDescent="0.25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256</v>
      </c>
      <c r="I9">
        <v>6</v>
      </c>
    </row>
    <row r="10" spans="1:10" x14ac:dyDescent="0.25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255</v>
      </c>
      <c r="I10">
        <v>0</v>
      </c>
    </row>
    <row r="11" spans="1:10" x14ac:dyDescent="0.25">
      <c r="A11">
        <v>10</v>
      </c>
      <c r="B11" s="1">
        <v>43136</v>
      </c>
      <c r="C11">
        <v>3</v>
      </c>
      <c r="D11" t="s">
        <v>226</v>
      </c>
      <c r="E11">
        <v>30</v>
      </c>
      <c r="F11">
        <v>6</v>
      </c>
      <c r="G11">
        <f t="shared" si="0"/>
        <v>180</v>
      </c>
      <c r="H11" t="s">
        <v>255</v>
      </c>
      <c r="I11">
        <v>0</v>
      </c>
    </row>
    <row r="12" spans="1:10" x14ac:dyDescent="0.25">
      <c r="A12">
        <v>11</v>
      </c>
      <c r="B12" s="1">
        <v>43136</v>
      </c>
      <c r="C12">
        <v>3</v>
      </c>
      <c r="D12" t="s">
        <v>227</v>
      </c>
      <c r="E12">
        <v>2</v>
      </c>
      <c r="F12">
        <v>6</v>
      </c>
      <c r="G12">
        <f t="shared" si="0"/>
        <v>12</v>
      </c>
      <c r="H12" t="s">
        <v>255</v>
      </c>
      <c r="I12">
        <v>0</v>
      </c>
    </row>
    <row r="13" spans="1:10" x14ac:dyDescent="0.25">
      <c r="A13">
        <v>12</v>
      </c>
      <c r="B13" s="1">
        <v>43137</v>
      </c>
      <c r="C13">
        <v>4</v>
      </c>
      <c r="D13" t="s">
        <v>228</v>
      </c>
      <c r="E13">
        <v>12</v>
      </c>
      <c r="F13">
        <v>6</v>
      </c>
      <c r="G13">
        <v>0</v>
      </c>
      <c r="H13" t="s">
        <v>256</v>
      </c>
      <c r="I13">
        <v>72</v>
      </c>
    </row>
    <row r="14" spans="1:10" x14ac:dyDescent="0.25">
      <c r="A14">
        <v>13</v>
      </c>
      <c r="B14" s="1">
        <v>43137</v>
      </c>
      <c r="C14">
        <v>1</v>
      </c>
      <c r="D14" t="s">
        <v>229</v>
      </c>
      <c r="E14">
        <v>24</v>
      </c>
      <c r="F14">
        <v>6</v>
      </c>
      <c r="G14">
        <v>0</v>
      </c>
      <c r="H14" t="s">
        <v>256</v>
      </c>
      <c r="I14">
        <v>144</v>
      </c>
    </row>
    <row r="15" spans="1:10" x14ac:dyDescent="0.25">
      <c r="A15">
        <v>14</v>
      </c>
      <c r="B15" s="1">
        <v>43137</v>
      </c>
      <c r="C15">
        <v>1</v>
      </c>
      <c r="D15" t="s">
        <v>230</v>
      </c>
      <c r="E15">
        <v>23</v>
      </c>
      <c r="F15">
        <v>6</v>
      </c>
      <c r="G15">
        <v>0</v>
      </c>
      <c r="H15" t="s">
        <v>256</v>
      </c>
      <c r="I15">
        <v>138</v>
      </c>
      <c r="J15" t="s">
        <v>257</v>
      </c>
    </row>
    <row r="16" spans="1:10" x14ac:dyDescent="0.25">
      <c r="A16">
        <v>15</v>
      </c>
      <c r="B16" s="1">
        <v>43138</v>
      </c>
      <c r="C16">
        <v>1</v>
      </c>
      <c r="D16" t="s">
        <v>231</v>
      </c>
      <c r="E16">
        <v>12</v>
      </c>
      <c r="F16">
        <v>6</v>
      </c>
      <c r="G16">
        <v>0</v>
      </c>
      <c r="H16" t="s">
        <v>256</v>
      </c>
      <c r="I16">
        <v>72</v>
      </c>
    </row>
    <row r="17" spans="1:10" x14ac:dyDescent="0.25">
      <c r="A17">
        <v>16</v>
      </c>
      <c r="B17" s="1">
        <v>43138</v>
      </c>
      <c r="C17">
        <v>1</v>
      </c>
      <c r="D17" t="s">
        <v>232</v>
      </c>
      <c r="E17">
        <v>12</v>
      </c>
      <c r="F17">
        <v>6</v>
      </c>
      <c r="G17">
        <v>0</v>
      </c>
      <c r="H17" t="s">
        <v>256</v>
      </c>
      <c r="I17">
        <v>72</v>
      </c>
      <c r="J17" t="s">
        <v>232</v>
      </c>
    </row>
    <row r="18" spans="1:10" x14ac:dyDescent="0.25">
      <c r="A18">
        <v>17</v>
      </c>
      <c r="B18" s="1">
        <v>43138</v>
      </c>
      <c r="C18">
        <v>1</v>
      </c>
      <c r="D18" t="s">
        <v>233</v>
      </c>
      <c r="E18">
        <v>24</v>
      </c>
      <c r="F18">
        <v>6</v>
      </c>
      <c r="G18">
        <v>0</v>
      </c>
      <c r="H18" t="s">
        <v>256</v>
      </c>
      <c r="I18">
        <v>144</v>
      </c>
    </row>
    <row r="19" spans="1:10" x14ac:dyDescent="0.25">
      <c r="A19">
        <v>18</v>
      </c>
      <c r="B19" s="1">
        <v>43139</v>
      </c>
      <c r="C19">
        <v>3</v>
      </c>
      <c r="D19" t="s">
        <v>234</v>
      </c>
      <c r="E19">
        <v>1</v>
      </c>
      <c r="F19">
        <v>6</v>
      </c>
      <c r="G19">
        <f t="shared" ref="G19:G20" si="1">E19*F19</f>
        <v>6</v>
      </c>
      <c r="H19" t="s">
        <v>255</v>
      </c>
      <c r="I19">
        <v>0</v>
      </c>
    </row>
    <row r="20" spans="1:10" x14ac:dyDescent="0.25">
      <c r="A20">
        <v>19</v>
      </c>
      <c r="B20" s="1">
        <v>43139</v>
      </c>
      <c r="C20">
        <v>3</v>
      </c>
      <c r="D20" t="s">
        <v>235</v>
      </c>
      <c r="E20">
        <v>1</v>
      </c>
      <c r="F20">
        <v>6</v>
      </c>
      <c r="G20">
        <f t="shared" si="1"/>
        <v>6</v>
      </c>
      <c r="H20" t="s">
        <v>255</v>
      </c>
      <c r="I20">
        <v>0</v>
      </c>
    </row>
    <row r="21" spans="1:10" x14ac:dyDescent="0.25">
      <c r="A21">
        <v>20</v>
      </c>
      <c r="B21" s="1">
        <v>43140</v>
      </c>
      <c r="C21">
        <v>1</v>
      </c>
      <c r="D21" t="s">
        <v>236</v>
      </c>
      <c r="E21">
        <v>24</v>
      </c>
      <c r="F21">
        <v>6</v>
      </c>
      <c r="H21" t="s">
        <v>256</v>
      </c>
      <c r="I21">
        <v>144</v>
      </c>
    </row>
    <row r="22" spans="1:10" x14ac:dyDescent="0.25">
      <c r="A22">
        <v>21</v>
      </c>
      <c r="B22" s="1">
        <v>43140</v>
      </c>
      <c r="C22">
        <v>1</v>
      </c>
      <c r="D22" t="s">
        <v>232</v>
      </c>
      <c r="E22">
        <v>12</v>
      </c>
      <c r="F22">
        <v>6</v>
      </c>
      <c r="H22" t="s">
        <v>256</v>
      </c>
      <c r="I22">
        <v>72</v>
      </c>
      <c r="J22" t="s">
        <v>232</v>
      </c>
    </row>
    <row r="23" spans="1:10" x14ac:dyDescent="0.25">
      <c r="A23">
        <v>22</v>
      </c>
      <c r="B23" s="1">
        <v>43141</v>
      </c>
      <c r="C23">
        <v>5</v>
      </c>
      <c r="D23" t="s">
        <v>237</v>
      </c>
      <c r="E23">
        <v>13</v>
      </c>
      <c r="F23">
        <v>5.85</v>
      </c>
      <c r="G23">
        <f>E23*F23</f>
        <v>76.05</v>
      </c>
      <c r="H23" t="s">
        <v>255</v>
      </c>
      <c r="I23">
        <v>0</v>
      </c>
    </row>
    <row r="24" spans="1:10" x14ac:dyDescent="0.25">
      <c r="A24">
        <v>23</v>
      </c>
      <c r="B24" s="1">
        <v>43141</v>
      </c>
      <c r="C24">
        <v>6</v>
      </c>
      <c r="D24" t="s">
        <v>238</v>
      </c>
      <c r="E24">
        <v>3</v>
      </c>
      <c r="F24">
        <v>6</v>
      </c>
      <c r="G24">
        <f>E24*F24</f>
        <v>18</v>
      </c>
      <c r="H24" t="s">
        <v>255</v>
      </c>
      <c r="I24">
        <v>0</v>
      </c>
    </row>
    <row r="25" spans="1:10" x14ac:dyDescent="0.25">
      <c r="A25">
        <v>24</v>
      </c>
      <c r="B25" s="1">
        <v>43142</v>
      </c>
      <c r="C25">
        <v>3</v>
      </c>
      <c r="D25" t="s">
        <v>239</v>
      </c>
      <c r="E25">
        <v>6</v>
      </c>
      <c r="F25">
        <v>6</v>
      </c>
      <c r="G25">
        <f t="shared" ref="G25:G29" si="2">E25*F25</f>
        <v>36</v>
      </c>
      <c r="H25" t="s">
        <v>255</v>
      </c>
      <c r="I25">
        <v>0</v>
      </c>
    </row>
    <row r="26" spans="1:10" x14ac:dyDescent="0.25">
      <c r="A26">
        <v>25</v>
      </c>
      <c r="B26" s="1">
        <v>43142</v>
      </c>
      <c r="C26">
        <v>3</v>
      </c>
      <c r="D26" t="s">
        <v>240</v>
      </c>
      <c r="E26">
        <v>3</v>
      </c>
      <c r="F26">
        <v>6</v>
      </c>
      <c r="G26">
        <f t="shared" si="2"/>
        <v>18</v>
      </c>
      <c r="H26" t="s">
        <v>255</v>
      </c>
      <c r="I26">
        <v>0</v>
      </c>
    </row>
    <row r="27" spans="1:10" x14ac:dyDescent="0.25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255</v>
      </c>
      <c r="I27">
        <v>0</v>
      </c>
    </row>
    <row r="28" spans="1:10" x14ac:dyDescent="0.25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255</v>
      </c>
      <c r="I28">
        <v>0</v>
      </c>
    </row>
    <row r="29" spans="1:10" x14ac:dyDescent="0.25">
      <c r="A29">
        <v>28</v>
      </c>
      <c r="B29" s="1">
        <v>43144</v>
      </c>
      <c r="C29">
        <v>7</v>
      </c>
      <c r="D29" t="s">
        <v>241</v>
      </c>
      <c r="E29">
        <v>1</v>
      </c>
      <c r="F29">
        <v>6</v>
      </c>
      <c r="G29">
        <f t="shared" si="2"/>
        <v>6</v>
      </c>
      <c r="H29" t="s">
        <v>255</v>
      </c>
      <c r="I29">
        <v>0</v>
      </c>
    </row>
    <row r="30" spans="1:10" x14ac:dyDescent="0.25">
      <c r="A30" s="20">
        <v>43</v>
      </c>
      <c r="B30" s="1">
        <v>43145</v>
      </c>
      <c r="C30">
        <v>3</v>
      </c>
      <c r="D30" t="s">
        <v>234</v>
      </c>
      <c r="E30">
        <v>1</v>
      </c>
      <c r="F30">
        <v>6</v>
      </c>
      <c r="G30">
        <v>0</v>
      </c>
      <c r="H30" t="s">
        <v>256</v>
      </c>
      <c r="I30">
        <v>6</v>
      </c>
    </row>
    <row r="31" spans="1:10" x14ac:dyDescent="0.25">
      <c r="A31" s="20">
        <v>30</v>
      </c>
      <c r="B31" s="1">
        <v>43146</v>
      </c>
      <c r="C31">
        <v>3</v>
      </c>
      <c r="D31" t="s">
        <v>242</v>
      </c>
      <c r="E31">
        <v>24</v>
      </c>
      <c r="F31">
        <v>6</v>
      </c>
      <c r="G31">
        <v>0</v>
      </c>
      <c r="H31" t="s">
        <v>256</v>
      </c>
      <c r="I31">
        <v>144</v>
      </c>
    </row>
    <row r="32" spans="1:10" x14ac:dyDescent="0.25">
      <c r="A32" s="20">
        <v>31</v>
      </c>
      <c r="B32" s="1">
        <v>43146</v>
      </c>
      <c r="C32">
        <v>3</v>
      </c>
      <c r="D32" t="s">
        <v>229</v>
      </c>
      <c r="E32">
        <v>24</v>
      </c>
      <c r="F32">
        <v>6</v>
      </c>
      <c r="G32">
        <v>0</v>
      </c>
      <c r="H32" t="s">
        <v>256</v>
      </c>
      <c r="I32">
        <v>144</v>
      </c>
    </row>
    <row r="33" spans="1:10" x14ac:dyDescent="0.25">
      <c r="A33" s="20">
        <v>32</v>
      </c>
      <c r="B33" s="1">
        <v>43147</v>
      </c>
      <c r="C33">
        <v>7</v>
      </c>
      <c r="D33" t="s">
        <v>243</v>
      </c>
      <c r="E33">
        <v>4</v>
      </c>
      <c r="F33">
        <v>6</v>
      </c>
      <c r="G33">
        <f>E33*F33</f>
        <v>24</v>
      </c>
      <c r="H33" t="s">
        <v>255</v>
      </c>
      <c r="I33">
        <v>0</v>
      </c>
    </row>
    <row r="34" spans="1:10" x14ac:dyDescent="0.25">
      <c r="A34" s="20">
        <v>33</v>
      </c>
      <c r="B34" s="1">
        <v>43147</v>
      </c>
      <c r="C34">
        <v>3</v>
      </c>
      <c r="D34" t="s">
        <v>244</v>
      </c>
      <c r="E34">
        <v>3</v>
      </c>
      <c r="F34">
        <v>6</v>
      </c>
      <c r="G34">
        <f t="shared" ref="G34" si="3">E34*F34</f>
        <v>18</v>
      </c>
      <c r="H34" t="s">
        <v>255</v>
      </c>
      <c r="I34">
        <v>0</v>
      </c>
    </row>
    <row r="35" spans="1:10" x14ac:dyDescent="0.25">
      <c r="A35" s="20">
        <v>34</v>
      </c>
      <c r="B35" s="1">
        <v>43149</v>
      </c>
      <c r="C35">
        <v>3</v>
      </c>
      <c r="D35" t="s">
        <v>245</v>
      </c>
      <c r="E35">
        <v>12</v>
      </c>
      <c r="F35">
        <v>6</v>
      </c>
      <c r="G35">
        <v>0</v>
      </c>
      <c r="H35" t="s">
        <v>256</v>
      </c>
      <c r="I35">
        <v>72</v>
      </c>
      <c r="J35" t="s">
        <v>258</v>
      </c>
    </row>
    <row r="36" spans="1:10" x14ac:dyDescent="0.25">
      <c r="A36" s="20">
        <v>35</v>
      </c>
      <c r="B36" s="1">
        <v>43149</v>
      </c>
      <c r="C36">
        <v>3</v>
      </c>
      <c r="D36" t="s">
        <v>230</v>
      </c>
      <c r="E36">
        <v>24</v>
      </c>
      <c r="F36">
        <v>6</v>
      </c>
      <c r="G36">
        <v>0</v>
      </c>
      <c r="H36" t="s">
        <v>256</v>
      </c>
      <c r="I36">
        <v>144</v>
      </c>
    </row>
    <row r="37" spans="1:10" x14ac:dyDescent="0.25">
      <c r="A37" s="20">
        <v>36</v>
      </c>
      <c r="B37" s="1">
        <v>43149</v>
      </c>
      <c r="C37">
        <v>3</v>
      </c>
      <c r="D37" t="s">
        <v>246</v>
      </c>
      <c r="E37">
        <v>4</v>
      </c>
      <c r="F37">
        <v>6</v>
      </c>
      <c r="G37">
        <f t="shared" ref="G37" si="4">E37*F37</f>
        <v>24</v>
      </c>
      <c r="H37" t="s">
        <v>255</v>
      </c>
      <c r="I37">
        <v>0</v>
      </c>
    </row>
    <row r="38" spans="1:10" x14ac:dyDescent="0.25">
      <c r="A38" s="20">
        <v>37</v>
      </c>
      <c r="B38" s="1">
        <v>43153</v>
      </c>
      <c r="C38">
        <v>1</v>
      </c>
      <c r="D38" t="s">
        <v>247</v>
      </c>
      <c r="E38">
        <v>24</v>
      </c>
      <c r="F38">
        <v>6</v>
      </c>
      <c r="G38">
        <v>0</v>
      </c>
      <c r="H38" t="s">
        <v>256</v>
      </c>
      <c r="I38">
        <v>144</v>
      </c>
    </row>
    <row r="39" spans="1:10" x14ac:dyDescent="0.25">
      <c r="A39" s="20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256</v>
      </c>
      <c r="I39">
        <v>288</v>
      </c>
    </row>
    <row r="40" spans="1:10" x14ac:dyDescent="0.25">
      <c r="A40" s="20">
        <v>39</v>
      </c>
      <c r="B40" s="1">
        <v>43155</v>
      </c>
      <c r="C40">
        <v>1</v>
      </c>
      <c r="D40" t="s">
        <v>230</v>
      </c>
      <c r="E40">
        <v>12</v>
      </c>
      <c r="F40">
        <v>6</v>
      </c>
      <c r="G40">
        <v>0</v>
      </c>
      <c r="H40" t="s">
        <v>256</v>
      </c>
      <c r="I40">
        <v>72</v>
      </c>
    </row>
    <row r="41" spans="1:10" x14ac:dyDescent="0.25">
      <c r="A41" s="20">
        <v>40</v>
      </c>
      <c r="B41" s="1">
        <v>43155</v>
      </c>
      <c r="C41">
        <v>3</v>
      </c>
      <c r="D41" t="s">
        <v>233</v>
      </c>
      <c r="E41">
        <v>24</v>
      </c>
      <c r="F41">
        <v>6</v>
      </c>
      <c r="G41">
        <v>0</v>
      </c>
      <c r="H41" t="s">
        <v>256</v>
      </c>
      <c r="I41">
        <v>144</v>
      </c>
    </row>
    <row r="42" spans="1:10" x14ac:dyDescent="0.25">
      <c r="A42" s="20">
        <v>41</v>
      </c>
      <c r="B42" s="1">
        <v>43155</v>
      </c>
      <c r="C42">
        <v>3</v>
      </c>
      <c r="D42" t="s">
        <v>248</v>
      </c>
      <c r="E42">
        <v>12</v>
      </c>
      <c r="F42">
        <v>6</v>
      </c>
      <c r="G42">
        <f>E42*F42</f>
        <v>72</v>
      </c>
      <c r="H42" t="s">
        <v>255</v>
      </c>
      <c r="I42">
        <v>0</v>
      </c>
    </row>
    <row r="43" spans="1:10" x14ac:dyDescent="0.25">
      <c r="A43" s="20">
        <v>42</v>
      </c>
      <c r="B43" s="1">
        <v>43156</v>
      </c>
      <c r="C43">
        <v>3</v>
      </c>
      <c r="D43" t="s">
        <v>249</v>
      </c>
      <c r="E43">
        <v>1</v>
      </c>
      <c r="F43">
        <v>6</v>
      </c>
      <c r="G43">
        <f>E43*F43</f>
        <v>6</v>
      </c>
      <c r="H43" t="s">
        <v>255</v>
      </c>
      <c r="I43">
        <v>0</v>
      </c>
    </row>
    <row r="44" spans="1:10" x14ac:dyDescent="0.25">
      <c r="A44" s="20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256</v>
      </c>
      <c r="I44">
        <v>288</v>
      </c>
    </row>
    <row r="45" spans="1:10" x14ac:dyDescent="0.25">
      <c r="A45" s="20">
        <v>44</v>
      </c>
      <c r="B45" s="1">
        <v>43156</v>
      </c>
      <c r="C45">
        <v>7</v>
      </c>
      <c r="D45" t="s">
        <v>250</v>
      </c>
      <c r="E45">
        <v>36</v>
      </c>
      <c r="F45">
        <v>6</v>
      </c>
      <c r="G45">
        <v>0</v>
      </c>
      <c r="H45" t="s">
        <v>256</v>
      </c>
      <c r="I45">
        <v>216</v>
      </c>
    </row>
    <row r="46" spans="1:10" x14ac:dyDescent="0.25">
      <c r="A46" s="20">
        <v>45</v>
      </c>
      <c r="B46" s="1">
        <v>43157</v>
      </c>
      <c r="C46">
        <v>3</v>
      </c>
      <c r="D46" t="s">
        <v>251</v>
      </c>
      <c r="E46">
        <v>1</v>
      </c>
      <c r="F46">
        <v>6</v>
      </c>
      <c r="G46">
        <f t="shared" ref="G46:G47" si="5">E46*F46</f>
        <v>6</v>
      </c>
      <c r="H46" t="s">
        <v>255</v>
      </c>
      <c r="I46">
        <v>0</v>
      </c>
    </row>
    <row r="47" spans="1:10" x14ac:dyDescent="0.25">
      <c r="A47" s="20">
        <v>46</v>
      </c>
      <c r="B47" s="1">
        <v>43157</v>
      </c>
      <c r="C47">
        <v>3</v>
      </c>
      <c r="D47" t="s">
        <v>252</v>
      </c>
      <c r="E47">
        <v>5</v>
      </c>
      <c r="F47">
        <v>6</v>
      </c>
      <c r="G47">
        <f t="shared" si="5"/>
        <v>30</v>
      </c>
      <c r="H47" t="s">
        <v>255</v>
      </c>
      <c r="I47">
        <v>0</v>
      </c>
    </row>
    <row r="48" spans="1:10" x14ac:dyDescent="0.25">
      <c r="A48" s="20">
        <v>47</v>
      </c>
      <c r="B48" s="1">
        <v>43157</v>
      </c>
      <c r="C48">
        <v>3</v>
      </c>
      <c r="D48" t="s">
        <v>253</v>
      </c>
      <c r="E48">
        <v>12</v>
      </c>
      <c r="F48">
        <v>6</v>
      </c>
      <c r="G48">
        <v>0</v>
      </c>
      <c r="H48" t="s">
        <v>256</v>
      </c>
      <c r="I48">
        <v>72</v>
      </c>
      <c r="J48" t="s">
        <v>259</v>
      </c>
    </row>
    <row r="49" spans="1:12" x14ac:dyDescent="0.25">
      <c r="A49" s="20">
        <v>48</v>
      </c>
      <c r="B49" s="1">
        <v>43159</v>
      </c>
      <c r="C49">
        <v>1</v>
      </c>
      <c r="D49" t="s">
        <v>228</v>
      </c>
      <c r="E49">
        <v>24</v>
      </c>
      <c r="F49">
        <v>6</v>
      </c>
      <c r="G49">
        <v>0</v>
      </c>
      <c r="H49" t="s">
        <v>256</v>
      </c>
      <c r="I49">
        <v>144</v>
      </c>
    </row>
    <row r="50" spans="1:12" x14ac:dyDescent="0.25">
      <c r="A50" s="20">
        <v>49</v>
      </c>
      <c r="B50" s="1">
        <v>43159</v>
      </c>
      <c r="C50">
        <v>1</v>
      </c>
      <c r="D50" t="s">
        <v>254</v>
      </c>
      <c r="E50">
        <v>36</v>
      </c>
      <c r="F50">
        <v>6</v>
      </c>
      <c r="G50">
        <v>0</v>
      </c>
      <c r="H50" t="s">
        <v>256</v>
      </c>
      <c r="I50">
        <v>216</v>
      </c>
    </row>
    <row r="51" spans="1:12" x14ac:dyDescent="0.25">
      <c r="B51" t="s">
        <v>222</v>
      </c>
      <c r="E51">
        <f>SUM(E2:E50)</f>
        <v>681</v>
      </c>
      <c r="G51">
        <f>SUM(G2:G50)</f>
        <v>838.05</v>
      </c>
      <c r="I51">
        <f>SUM(I2:I50)</f>
        <v>3246</v>
      </c>
      <c r="K51" t="s">
        <v>262</v>
      </c>
      <c r="L51">
        <f>E51+J51</f>
        <v>681</v>
      </c>
    </row>
    <row r="52" spans="1:12" x14ac:dyDescent="0.25">
      <c r="B52" t="s">
        <v>260</v>
      </c>
      <c r="G52" t="s">
        <v>222</v>
      </c>
      <c r="I52">
        <f>G51+I51</f>
        <v>4084.05</v>
      </c>
    </row>
    <row r="53" spans="1:12" x14ac:dyDescent="0.25">
      <c r="C53" t="s">
        <v>261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  <row r="2" spans="1:4" x14ac:dyDescent="0.25">
      <c r="A2">
        <v>1</v>
      </c>
      <c r="B2" t="s">
        <v>263</v>
      </c>
      <c r="C2">
        <v>960</v>
      </c>
      <c r="D2">
        <v>50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>
      <selection activeCell="C9" sqref="C9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63</v>
      </c>
    </row>
    <row r="3" spans="1:3" x14ac:dyDescent="0.25">
      <c r="A3">
        <v>2</v>
      </c>
      <c r="B3">
        <v>63</v>
      </c>
    </row>
    <row r="4" spans="1:3" x14ac:dyDescent="0.25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0</v>
      </c>
    </row>
    <row r="3" spans="1:3" x14ac:dyDescent="0.25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abSelected="1" topLeftCell="A30" workbookViewId="0">
      <selection activeCell="F39" sqref="F39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/>
      <c r="C2" s="21" t="s">
        <v>264</v>
      </c>
      <c r="E2" s="6"/>
      <c r="G2" s="3"/>
    </row>
    <row r="3" spans="1:9" x14ac:dyDescent="0.25">
      <c r="A3" s="8">
        <v>2</v>
      </c>
      <c r="B3" s="6"/>
      <c r="C3" s="21" t="s">
        <v>265</v>
      </c>
      <c r="D3" s="8"/>
      <c r="E3" s="10"/>
      <c r="F3" s="8"/>
      <c r="G3" s="11"/>
      <c r="H3" s="8"/>
      <c r="I3" s="8"/>
    </row>
    <row r="4" spans="1:9" x14ac:dyDescent="0.25">
      <c r="A4" s="8">
        <v>3</v>
      </c>
      <c r="B4" s="6"/>
      <c r="C4" s="21" t="s">
        <v>266</v>
      </c>
      <c r="D4" s="8"/>
      <c r="E4" s="9"/>
      <c r="F4" s="8"/>
      <c r="G4" s="11"/>
      <c r="H4" s="8"/>
      <c r="I4" s="8"/>
    </row>
    <row r="5" spans="1:9" x14ac:dyDescent="0.25">
      <c r="A5" s="8">
        <v>4</v>
      </c>
      <c r="B5" s="6"/>
      <c r="C5" s="21" t="s">
        <v>131</v>
      </c>
      <c r="D5" s="8"/>
      <c r="E5" s="9"/>
      <c r="F5" s="8"/>
      <c r="G5" s="11"/>
      <c r="H5" s="8"/>
      <c r="I5" s="8"/>
    </row>
    <row r="6" spans="1:9" x14ac:dyDescent="0.25">
      <c r="A6" s="8">
        <v>5</v>
      </c>
      <c r="B6" s="6"/>
      <c r="C6" s="21" t="s">
        <v>267</v>
      </c>
      <c r="D6" s="8"/>
      <c r="E6" s="9"/>
      <c r="F6" s="8"/>
      <c r="G6" s="11"/>
      <c r="H6" s="8"/>
      <c r="I6" s="8"/>
    </row>
    <row r="7" spans="1:9" x14ac:dyDescent="0.25">
      <c r="A7" s="8">
        <v>6</v>
      </c>
      <c r="B7" s="6"/>
      <c r="C7" s="21" t="s">
        <v>132</v>
      </c>
      <c r="D7" s="8"/>
      <c r="E7" s="9"/>
      <c r="F7" s="8"/>
      <c r="G7" s="11"/>
      <c r="H7" s="8"/>
      <c r="I7" s="8"/>
    </row>
    <row r="8" spans="1:9" x14ac:dyDescent="0.25">
      <c r="A8" s="8">
        <v>7</v>
      </c>
      <c r="B8" s="6"/>
      <c r="C8" s="21" t="s">
        <v>268</v>
      </c>
      <c r="D8" s="8"/>
      <c r="E8" s="9"/>
      <c r="F8" s="8"/>
      <c r="G8" s="11"/>
      <c r="H8" s="8"/>
      <c r="I8" s="8"/>
    </row>
    <row r="9" spans="1:9" x14ac:dyDescent="0.25">
      <c r="A9" s="8">
        <v>8</v>
      </c>
      <c r="B9" s="6"/>
      <c r="C9" s="21" t="s">
        <v>269</v>
      </c>
      <c r="D9" s="8"/>
      <c r="E9" s="9"/>
      <c r="F9" s="8"/>
      <c r="G9" s="12"/>
      <c r="H9" s="8"/>
      <c r="I9" s="8"/>
    </row>
    <row r="10" spans="1:9" x14ac:dyDescent="0.25">
      <c r="A10" s="8">
        <v>9</v>
      </c>
      <c r="B10" s="6"/>
      <c r="C10" s="21" t="s">
        <v>270</v>
      </c>
      <c r="D10" s="8"/>
      <c r="E10" s="9"/>
      <c r="F10" s="8"/>
      <c r="G10" s="11"/>
      <c r="H10" s="8"/>
      <c r="I10" s="8"/>
    </row>
    <row r="11" spans="1:9" x14ac:dyDescent="0.25">
      <c r="A11" s="8">
        <v>10</v>
      </c>
      <c r="B11" s="8"/>
      <c r="C11" s="21" t="s">
        <v>226</v>
      </c>
      <c r="D11" s="8"/>
      <c r="E11" s="8"/>
      <c r="F11" s="8"/>
      <c r="G11" s="8"/>
      <c r="H11" s="8"/>
      <c r="I11" s="8"/>
    </row>
    <row r="12" spans="1:9" x14ac:dyDescent="0.25">
      <c r="A12" s="8">
        <v>11</v>
      </c>
      <c r="B12" s="8"/>
      <c r="C12" s="21" t="s">
        <v>227</v>
      </c>
      <c r="D12" s="8"/>
      <c r="E12" s="8"/>
      <c r="F12" s="8"/>
      <c r="G12" s="8"/>
      <c r="H12" s="8"/>
      <c r="I12" s="8"/>
    </row>
    <row r="13" spans="1:9" x14ac:dyDescent="0.25">
      <c r="A13" s="8">
        <v>12</v>
      </c>
      <c r="B13" s="8"/>
      <c r="C13" s="21" t="s">
        <v>228</v>
      </c>
      <c r="D13" s="8"/>
      <c r="E13" s="8"/>
      <c r="F13" s="8"/>
      <c r="G13" s="8"/>
      <c r="H13" s="8"/>
      <c r="I13" s="8"/>
    </row>
    <row r="14" spans="1:9" x14ac:dyDescent="0.25">
      <c r="A14" s="8">
        <v>13</v>
      </c>
      <c r="B14" s="8"/>
      <c r="C14" s="21" t="s">
        <v>229</v>
      </c>
      <c r="D14" s="8"/>
      <c r="E14" s="8"/>
      <c r="F14" s="8"/>
      <c r="G14" s="8"/>
      <c r="H14" s="8"/>
      <c r="I14" s="8"/>
    </row>
    <row r="15" spans="1:9" x14ac:dyDescent="0.25">
      <c r="A15" s="8">
        <v>14</v>
      </c>
      <c r="B15" s="8"/>
      <c r="C15" s="21" t="s">
        <v>230</v>
      </c>
      <c r="D15" s="8"/>
      <c r="E15" s="8"/>
      <c r="F15" s="8"/>
      <c r="G15" s="8"/>
      <c r="H15" s="8"/>
      <c r="I15" s="8"/>
    </row>
    <row r="16" spans="1:9" x14ac:dyDescent="0.25">
      <c r="A16" s="8">
        <v>15</v>
      </c>
      <c r="B16" s="8"/>
      <c r="C16" s="21" t="s">
        <v>231</v>
      </c>
      <c r="D16" s="8"/>
      <c r="E16" s="8"/>
      <c r="F16" s="8"/>
      <c r="G16" s="8"/>
      <c r="H16" s="8"/>
      <c r="I16" s="8"/>
    </row>
    <row r="17" spans="1:9" x14ac:dyDescent="0.25">
      <c r="A17" s="8">
        <v>16</v>
      </c>
      <c r="B17" s="8"/>
      <c r="C17" s="21" t="s">
        <v>232</v>
      </c>
      <c r="D17" s="8"/>
      <c r="E17" s="8"/>
      <c r="F17" s="8"/>
      <c r="G17" s="8"/>
      <c r="H17" s="8"/>
      <c r="I17" s="8"/>
    </row>
    <row r="18" spans="1:9" x14ac:dyDescent="0.25">
      <c r="A18" s="8">
        <v>17</v>
      </c>
      <c r="B18" s="8"/>
      <c r="C18" s="21" t="s">
        <v>233</v>
      </c>
      <c r="D18" s="8"/>
      <c r="E18" s="8"/>
      <c r="F18" s="8"/>
      <c r="G18" s="8"/>
      <c r="H18" s="8"/>
      <c r="I18" s="8"/>
    </row>
    <row r="19" spans="1:9" x14ac:dyDescent="0.25">
      <c r="A19" s="8">
        <v>18</v>
      </c>
      <c r="B19" s="8"/>
      <c r="C19" s="21" t="s">
        <v>234</v>
      </c>
      <c r="D19" s="8"/>
      <c r="E19" s="8"/>
      <c r="F19" s="8"/>
      <c r="G19" s="8"/>
      <c r="H19" s="8"/>
      <c r="I19" s="8"/>
    </row>
    <row r="20" spans="1:9" x14ac:dyDescent="0.25">
      <c r="A20" s="8">
        <v>19</v>
      </c>
      <c r="B20" s="8"/>
      <c r="C20" s="21" t="s">
        <v>235</v>
      </c>
      <c r="D20" s="8"/>
      <c r="E20" s="8"/>
      <c r="F20" s="8"/>
      <c r="G20" s="8"/>
      <c r="H20" s="8"/>
      <c r="I20" s="8"/>
    </row>
    <row r="21" spans="1:9" x14ac:dyDescent="0.25">
      <c r="A21" s="8">
        <v>20</v>
      </c>
      <c r="B21" s="8"/>
      <c r="C21" s="21" t="s">
        <v>236</v>
      </c>
      <c r="D21" s="8"/>
      <c r="E21" s="8"/>
      <c r="F21" s="8"/>
      <c r="G21" s="8"/>
      <c r="H21" s="8"/>
      <c r="I21" s="8"/>
    </row>
    <row r="22" spans="1:9" x14ac:dyDescent="0.25">
      <c r="A22" s="8">
        <v>21</v>
      </c>
      <c r="B22" s="8"/>
      <c r="C22" s="21" t="s">
        <v>232</v>
      </c>
      <c r="D22" s="8"/>
      <c r="E22" s="8"/>
      <c r="F22" s="8"/>
      <c r="G22" s="8"/>
      <c r="H22" s="8"/>
      <c r="I22" s="8"/>
    </row>
    <row r="23" spans="1:9" x14ac:dyDescent="0.25">
      <c r="A23" s="8">
        <v>22</v>
      </c>
      <c r="B23" s="8"/>
      <c r="C23" s="21" t="s">
        <v>237</v>
      </c>
      <c r="D23" s="8"/>
      <c r="E23" s="8"/>
      <c r="F23" s="8"/>
      <c r="G23" s="8"/>
      <c r="H23" s="8"/>
      <c r="I23" s="8"/>
    </row>
    <row r="24" spans="1:9" x14ac:dyDescent="0.25">
      <c r="A24" s="8">
        <v>23</v>
      </c>
      <c r="B24" s="8"/>
      <c r="C24" s="21" t="s">
        <v>238</v>
      </c>
      <c r="D24" s="8"/>
      <c r="E24" s="8"/>
      <c r="F24" s="8"/>
      <c r="G24" s="8"/>
      <c r="H24" s="8"/>
      <c r="I24" s="8"/>
    </row>
    <row r="25" spans="1:9" x14ac:dyDescent="0.25">
      <c r="A25" s="8">
        <v>24</v>
      </c>
      <c r="B25" s="8"/>
      <c r="C25" s="21" t="s">
        <v>239</v>
      </c>
      <c r="D25" s="8"/>
      <c r="E25" s="8"/>
      <c r="F25" s="8"/>
      <c r="G25" s="8"/>
      <c r="H25" s="8"/>
      <c r="I25" s="8"/>
    </row>
    <row r="26" spans="1:9" x14ac:dyDescent="0.25">
      <c r="A26" s="8">
        <v>25</v>
      </c>
      <c r="B26" s="8"/>
      <c r="C26" s="22" t="s">
        <v>240</v>
      </c>
      <c r="D26" s="8"/>
      <c r="E26" s="8"/>
      <c r="F26" s="8"/>
      <c r="G26" s="8"/>
      <c r="H26" s="8"/>
      <c r="I26" s="8"/>
    </row>
    <row r="27" spans="1:9" x14ac:dyDescent="0.25">
      <c r="A27" s="8">
        <v>26</v>
      </c>
      <c r="B27" s="8"/>
      <c r="C27" s="22" t="s">
        <v>131</v>
      </c>
      <c r="D27" s="8"/>
      <c r="E27" s="8"/>
      <c r="F27" s="8"/>
      <c r="G27" s="8"/>
      <c r="H27" s="8"/>
      <c r="I27" s="8"/>
    </row>
    <row r="28" spans="1:9" x14ac:dyDescent="0.25">
      <c r="A28" s="8">
        <v>27</v>
      </c>
      <c r="B28" s="8"/>
      <c r="C28" s="22" t="s">
        <v>131</v>
      </c>
      <c r="D28" s="8"/>
      <c r="E28" s="8"/>
      <c r="F28" s="8"/>
      <c r="G28" s="8"/>
      <c r="H28" s="8"/>
      <c r="I28" s="8"/>
    </row>
    <row r="29" spans="1:9" x14ac:dyDescent="0.25">
      <c r="A29" s="8">
        <v>28</v>
      </c>
      <c r="B29" s="8"/>
      <c r="C29" s="22" t="s">
        <v>241</v>
      </c>
      <c r="D29" s="8"/>
      <c r="E29" s="8"/>
      <c r="F29" s="8"/>
      <c r="G29" s="8"/>
      <c r="H29" s="8"/>
      <c r="I29" s="8"/>
    </row>
    <row r="30" spans="1:9" x14ac:dyDescent="0.25">
      <c r="A30" s="8">
        <v>29</v>
      </c>
      <c r="B30" s="8"/>
      <c r="C30" s="22" t="s">
        <v>234</v>
      </c>
      <c r="D30" s="8"/>
      <c r="E30" s="8"/>
      <c r="F30" s="8"/>
      <c r="G30" s="8"/>
      <c r="H30" s="8"/>
      <c r="I30" s="8"/>
    </row>
    <row r="31" spans="1:9" x14ac:dyDescent="0.25">
      <c r="A31" s="8">
        <v>30</v>
      </c>
      <c r="B31" s="8"/>
      <c r="C31" s="22" t="s">
        <v>242</v>
      </c>
      <c r="D31" s="8"/>
      <c r="E31" s="8"/>
      <c r="F31" s="8"/>
      <c r="G31" s="8"/>
      <c r="H31" s="8"/>
      <c r="I31" s="8"/>
    </row>
    <row r="32" spans="1:9" x14ac:dyDescent="0.25">
      <c r="A32" s="8">
        <v>31</v>
      </c>
      <c r="B32" s="8"/>
      <c r="C32" s="22" t="s">
        <v>229</v>
      </c>
      <c r="D32" s="8"/>
      <c r="E32" s="8"/>
      <c r="F32" s="8"/>
      <c r="G32" s="8"/>
      <c r="H32" s="8"/>
      <c r="I32" s="8"/>
    </row>
    <row r="33" spans="1:9" x14ac:dyDescent="0.25">
      <c r="A33" s="8">
        <v>32</v>
      </c>
      <c r="B33" s="8"/>
      <c r="C33" s="22" t="s">
        <v>243</v>
      </c>
      <c r="D33" s="8"/>
      <c r="E33" s="8"/>
      <c r="F33" s="8"/>
      <c r="G33" s="8"/>
      <c r="H33" s="8"/>
      <c r="I33" s="8"/>
    </row>
    <row r="34" spans="1:9" x14ac:dyDescent="0.25">
      <c r="A34" s="8">
        <v>33</v>
      </c>
      <c r="B34" s="8"/>
      <c r="C34" s="22" t="s">
        <v>244</v>
      </c>
      <c r="D34" s="8"/>
      <c r="E34" s="8"/>
      <c r="F34" s="8"/>
      <c r="G34" s="8"/>
      <c r="H34" s="8"/>
      <c r="I34" s="8"/>
    </row>
    <row r="35" spans="1:9" x14ac:dyDescent="0.25">
      <c r="A35" s="8">
        <v>34</v>
      </c>
      <c r="B35" s="8"/>
      <c r="C35" s="22" t="s">
        <v>245</v>
      </c>
      <c r="D35" s="8"/>
      <c r="E35" s="8"/>
      <c r="F35" s="8"/>
      <c r="G35" s="8"/>
      <c r="H35" s="8"/>
      <c r="I35" s="8"/>
    </row>
    <row r="36" spans="1:9" x14ac:dyDescent="0.25">
      <c r="A36" s="8">
        <v>35</v>
      </c>
      <c r="B36" s="8"/>
      <c r="C36" s="22" t="s">
        <v>230</v>
      </c>
      <c r="D36" s="8"/>
      <c r="E36" s="8"/>
      <c r="F36" s="8"/>
      <c r="G36" s="8"/>
      <c r="H36" s="8"/>
      <c r="I36" s="8"/>
    </row>
    <row r="37" spans="1:9" x14ac:dyDescent="0.25">
      <c r="A37" s="8">
        <v>36</v>
      </c>
      <c r="B37" s="8"/>
      <c r="C37" s="22" t="s">
        <v>246</v>
      </c>
      <c r="D37" s="8"/>
      <c r="E37" s="8"/>
      <c r="F37" s="8"/>
      <c r="G37" s="8"/>
      <c r="H37" s="8"/>
      <c r="I37" s="8"/>
    </row>
    <row r="38" spans="1:9" x14ac:dyDescent="0.25">
      <c r="A38" s="8">
        <v>37</v>
      </c>
      <c r="B38" s="8"/>
      <c r="C38" s="22" t="s">
        <v>247</v>
      </c>
      <c r="D38" s="8"/>
      <c r="E38" s="8"/>
      <c r="F38" s="8"/>
      <c r="G38" s="8"/>
      <c r="H38" s="8"/>
      <c r="I38" s="8"/>
    </row>
    <row r="39" spans="1:9" x14ac:dyDescent="0.25">
      <c r="A39" s="8">
        <v>38</v>
      </c>
      <c r="B39" s="8"/>
      <c r="C39" s="22" t="s">
        <v>267</v>
      </c>
      <c r="D39" s="8"/>
      <c r="E39" s="8"/>
      <c r="F39" s="8"/>
      <c r="G39" s="8"/>
      <c r="H39" s="8"/>
      <c r="I39" s="8"/>
    </row>
    <row r="40" spans="1:9" x14ac:dyDescent="0.25">
      <c r="A40" s="8">
        <v>39</v>
      </c>
      <c r="B40" s="8"/>
      <c r="C40" s="22" t="s">
        <v>230</v>
      </c>
      <c r="D40" s="8"/>
      <c r="E40" s="8"/>
      <c r="F40" s="8"/>
      <c r="G40" s="8"/>
      <c r="H40" s="8"/>
      <c r="I40" s="8"/>
    </row>
    <row r="41" spans="1:9" x14ac:dyDescent="0.25">
      <c r="A41" s="8">
        <v>40</v>
      </c>
      <c r="B41" s="8"/>
      <c r="C41" s="22" t="s">
        <v>233</v>
      </c>
      <c r="D41" s="8"/>
      <c r="E41" s="8"/>
      <c r="F41" s="8"/>
      <c r="G41" s="8"/>
      <c r="H41" s="8"/>
      <c r="I41" s="8"/>
    </row>
    <row r="42" spans="1:9" x14ac:dyDescent="0.25">
      <c r="A42" s="8">
        <v>41</v>
      </c>
      <c r="B42" s="8"/>
      <c r="C42" s="22" t="s">
        <v>248</v>
      </c>
      <c r="D42" s="8"/>
      <c r="E42" s="8"/>
      <c r="F42" s="8"/>
      <c r="G42" s="8"/>
      <c r="H42" s="8"/>
      <c r="I42" s="8"/>
    </row>
    <row r="43" spans="1:9" x14ac:dyDescent="0.25">
      <c r="A43" s="8">
        <v>42</v>
      </c>
      <c r="B43" s="8"/>
      <c r="C43" s="22" t="s">
        <v>249</v>
      </c>
      <c r="D43" s="8"/>
      <c r="E43" s="8"/>
      <c r="F43" s="8"/>
      <c r="G43" s="8"/>
      <c r="H43" s="8"/>
      <c r="I43" s="8"/>
    </row>
    <row r="44" spans="1:9" x14ac:dyDescent="0.25">
      <c r="A44" s="8">
        <v>43</v>
      </c>
      <c r="B44" s="8"/>
      <c r="C44" s="22" t="s">
        <v>267</v>
      </c>
      <c r="D44" s="8"/>
      <c r="E44" s="8"/>
      <c r="F44" s="8"/>
      <c r="G44" s="8"/>
      <c r="H44" s="8"/>
      <c r="I44" s="8"/>
    </row>
    <row r="45" spans="1:9" x14ac:dyDescent="0.25">
      <c r="A45" s="8">
        <v>44</v>
      </c>
      <c r="B45" s="8"/>
      <c r="C45" s="22" t="s">
        <v>250</v>
      </c>
      <c r="D45" s="8"/>
      <c r="E45" s="8"/>
      <c r="F45" s="8"/>
      <c r="G45" s="8"/>
      <c r="H45" s="8"/>
      <c r="I45" s="8"/>
    </row>
    <row r="46" spans="1:9" x14ac:dyDescent="0.25">
      <c r="A46" s="8">
        <v>45</v>
      </c>
      <c r="B46" s="8"/>
      <c r="C46" s="22" t="s">
        <v>251</v>
      </c>
      <c r="D46" s="8"/>
      <c r="E46" s="8"/>
      <c r="F46" s="8"/>
      <c r="G46" s="8"/>
      <c r="H46" s="8"/>
      <c r="I46" s="8"/>
    </row>
    <row r="47" spans="1:9" x14ac:dyDescent="0.25">
      <c r="A47" s="8">
        <v>46</v>
      </c>
      <c r="B47" s="8"/>
      <c r="C47" s="22" t="s">
        <v>252</v>
      </c>
      <c r="D47" s="8"/>
      <c r="E47" s="8"/>
      <c r="F47" s="8"/>
      <c r="G47" s="8"/>
      <c r="H47" s="8"/>
      <c r="I47" s="8"/>
    </row>
    <row r="48" spans="1:9" x14ac:dyDescent="0.25">
      <c r="A48" s="8">
        <v>47</v>
      </c>
      <c r="B48" s="8"/>
      <c r="C48" s="22" t="s">
        <v>253</v>
      </c>
      <c r="D48" s="8"/>
      <c r="E48" s="8"/>
      <c r="F48" s="8"/>
      <c r="G48" s="8"/>
      <c r="H48" s="8"/>
      <c r="I48" s="8"/>
    </row>
    <row r="49" spans="1:9" x14ac:dyDescent="0.25">
      <c r="A49" s="8">
        <v>48</v>
      </c>
      <c r="B49" s="8"/>
      <c r="C49" s="22" t="s">
        <v>228</v>
      </c>
      <c r="D49" s="8"/>
      <c r="E49" s="8"/>
      <c r="F49" s="8"/>
      <c r="G49" s="8"/>
      <c r="H49" s="8"/>
      <c r="I49" s="8"/>
    </row>
    <row r="50" spans="1:9" x14ac:dyDescent="0.25">
      <c r="A50" s="8">
        <v>49</v>
      </c>
      <c r="B50" s="8"/>
      <c r="C50" s="22" t="s">
        <v>254</v>
      </c>
      <c r="D50" s="8"/>
      <c r="E50" s="8"/>
      <c r="F50" s="8"/>
      <c r="G50" s="8"/>
      <c r="H50" s="8"/>
      <c r="I50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"/>
  <sheetViews>
    <sheetView workbookViewId="0">
      <selection activeCell="H15" sqref="H15"/>
    </sheetView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20.42578125" customWidth="1"/>
    <col min="10" max="10" width="18.28515625" customWidth="1"/>
    <col min="11" max="11" width="9.42578125" bestFit="1" customWidth="1"/>
    <col min="12" max="12" width="20.85546875" customWidth="1"/>
    <col min="13" max="13" width="19.5703125" bestFit="1" customWidth="1"/>
    <col min="14" max="14" width="17.140625" bestFit="1" customWidth="1"/>
    <col min="15" max="15" width="20.5703125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13.28515625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A2">
        <v>1</v>
      </c>
      <c r="B2" t="s">
        <v>189</v>
      </c>
      <c r="C2" s="15">
        <v>43132</v>
      </c>
      <c r="D2">
        <v>0.72</v>
      </c>
      <c r="E2">
        <v>0.84</v>
      </c>
      <c r="F2">
        <v>1</v>
      </c>
      <c r="G2" s="15">
        <v>43132</v>
      </c>
      <c r="H2">
        <v>1</v>
      </c>
      <c r="I2" s="16" t="s">
        <v>199</v>
      </c>
      <c r="J2" s="8">
        <v>119</v>
      </c>
      <c r="K2">
        <v>3</v>
      </c>
      <c r="L2" t="s">
        <v>198</v>
      </c>
      <c r="M2" s="8">
        <v>119</v>
      </c>
      <c r="N2" s="16" t="s">
        <v>190</v>
      </c>
      <c r="O2" s="8">
        <v>119</v>
      </c>
      <c r="P2">
        <v>119</v>
      </c>
      <c r="Q2">
        <v>0</v>
      </c>
      <c r="R2">
        <v>119</v>
      </c>
      <c r="S2">
        <v>1</v>
      </c>
    </row>
    <row r="3" spans="1:20" x14ac:dyDescent="0.25">
      <c r="A3">
        <v>2</v>
      </c>
      <c r="B3" t="s">
        <v>189</v>
      </c>
      <c r="C3" s="15">
        <v>43136</v>
      </c>
      <c r="D3">
        <v>0.72</v>
      </c>
      <c r="E3">
        <v>0.84</v>
      </c>
      <c r="F3">
        <v>1</v>
      </c>
      <c r="G3" s="15">
        <v>43136</v>
      </c>
      <c r="H3">
        <v>1</v>
      </c>
      <c r="I3" s="16" t="s">
        <v>200</v>
      </c>
      <c r="J3" s="8">
        <v>5</v>
      </c>
      <c r="K3">
        <v>3</v>
      </c>
      <c r="L3" t="s">
        <v>198</v>
      </c>
      <c r="M3" s="8">
        <v>5</v>
      </c>
      <c r="N3" s="16" t="s">
        <v>191</v>
      </c>
      <c r="O3" s="8">
        <v>5</v>
      </c>
      <c r="P3" s="8">
        <v>5</v>
      </c>
      <c r="Q3">
        <v>0</v>
      </c>
      <c r="R3">
        <v>5</v>
      </c>
      <c r="S3">
        <v>2</v>
      </c>
    </row>
    <row r="4" spans="1:20" x14ac:dyDescent="0.25">
      <c r="A4">
        <v>3</v>
      </c>
      <c r="B4" t="s">
        <v>189</v>
      </c>
      <c r="C4" s="15">
        <v>43137</v>
      </c>
      <c r="D4">
        <v>0.72</v>
      </c>
      <c r="E4">
        <v>0.84</v>
      </c>
      <c r="F4">
        <v>1</v>
      </c>
      <c r="G4" s="15">
        <v>43137</v>
      </c>
      <c r="H4">
        <v>1</v>
      </c>
      <c r="I4" s="16" t="s">
        <v>201</v>
      </c>
      <c r="J4" s="8">
        <v>166</v>
      </c>
      <c r="K4">
        <v>3</v>
      </c>
      <c r="L4" t="s">
        <v>198</v>
      </c>
      <c r="M4" s="8">
        <v>166</v>
      </c>
      <c r="N4" s="16" t="s">
        <v>192</v>
      </c>
      <c r="O4" s="8">
        <v>166</v>
      </c>
      <c r="P4" s="8">
        <v>166</v>
      </c>
      <c r="Q4">
        <v>0</v>
      </c>
      <c r="R4">
        <v>166</v>
      </c>
      <c r="S4">
        <v>3</v>
      </c>
    </row>
    <row r="5" spans="1:20" x14ac:dyDescent="0.25">
      <c r="A5">
        <v>4</v>
      </c>
      <c r="B5" t="s">
        <v>189</v>
      </c>
      <c r="C5" s="15">
        <v>43141</v>
      </c>
      <c r="D5">
        <v>0.72</v>
      </c>
      <c r="E5">
        <v>0.84</v>
      </c>
      <c r="F5">
        <v>2</v>
      </c>
      <c r="G5" s="15">
        <v>43141</v>
      </c>
      <c r="H5">
        <v>1</v>
      </c>
      <c r="I5" s="16" t="s">
        <v>202</v>
      </c>
      <c r="J5" s="8">
        <v>108</v>
      </c>
      <c r="K5">
        <v>3</v>
      </c>
      <c r="L5" t="s">
        <v>198</v>
      </c>
      <c r="M5" s="8">
        <v>108</v>
      </c>
      <c r="N5" s="16" t="s">
        <v>193</v>
      </c>
      <c r="O5" s="8">
        <v>108</v>
      </c>
      <c r="P5" s="8">
        <v>108</v>
      </c>
      <c r="Q5">
        <v>0</v>
      </c>
      <c r="R5" s="8">
        <v>108</v>
      </c>
      <c r="S5">
        <v>4</v>
      </c>
    </row>
    <row r="6" spans="1:20" x14ac:dyDescent="0.25">
      <c r="A6">
        <v>5</v>
      </c>
      <c r="B6" t="s">
        <v>189</v>
      </c>
      <c r="C6" s="15">
        <v>43153</v>
      </c>
      <c r="D6">
        <v>0.72</v>
      </c>
      <c r="E6">
        <v>0.84</v>
      </c>
      <c r="F6">
        <v>2</v>
      </c>
      <c r="G6" s="15">
        <v>43153</v>
      </c>
      <c r="H6">
        <v>2</v>
      </c>
      <c r="I6" s="16" t="s">
        <v>203</v>
      </c>
      <c r="J6" s="8">
        <v>21</v>
      </c>
      <c r="K6">
        <v>3</v>
      </c>
      <c r="L6" t="s">
        <v>198</v>
      </c>
      <c r="M6" s="8">
        <v>21</v>
      </c>
      <c r="N6" s="16" t="s">
        <v>194</v>
      </c>
      <c r="O6" s="8">
        <v>21</v>
      </c>
      <c r="P6" s="8">
        <v>21</v>
      </c>
      <c r="Q6">
        <v>0</v>
      </c>
      <c r="R6" s="8">
        <v>21</v>
      </c>
      <c r="S6">
        <v>5</v>
      </c>
    </row>
    <row r="7" spans="1:20" x14ac:dyDescent="0.25">
      <c r="A7">
        <v>6</v>
      </c>
      <c r="B7" t="s">
        <v>189</v>
      </c>
      <c r="C7" s="15">
        <v>43154</v>
      </c>
      <c r="D7">
        <v>0.72</v>
      </c>
      <c r="E7">
        <v>0.84</v>
      </c>
      <c r="F7">
        <v>3</v>
      </c>
      <c r="G7" s="15">
        <v>43154</v>
      </c>
      <c r="H7">
        <v>2</v>
      </c>
      <c r="I7" s="16" t="s">
        <v>204</v>
      </c>
      <c r="J7" s="8">
        <v>113</v>
      </c>
      <c r="K7">
        <v>3</v>
      </c>
      <c r="L7" t="s">
        <v>198</v>
      </c>
      <c r="M7" s="8">
        <v>113</v>
      </c>
      <c r="N7" s="16" t="s">
        <v>195</v>
      </c>
      <c r="O7" s="8">
        <v>113</v>
      </c>
      <c r="P7" s="8">
        <v>113</v>
      </c>
      <c r="Q7">
        <v>0</v>
      </c>
      <c r="R7" s="8">
        <v>113</v>
      </c>
      <c r="S7">
        <v>6</v>
      </c>
    </row>
    <row r="8" spans="1:20" x14ac:dyDescent="0.25">
      <c r="A8">
        <v>7</v>
      </c>
      <c r="B8" t="s">
        <v>189</v>
      </c>
      <c r="C8" s="15">
        <v>43156</v>
      </c>
      <c r="D8">
        <v>0.72</v>
      </c>
      <c r="E8">
        <v>0.84</v>
      </c>
      <c r="F8">
        <v>3</v>
      </c>
      <c r="G8" s="15">
        <v>43156</v>
      </c>
      <c r="H8">
        <v>2</v>
      </c>
      <c r="I8" s="16" t="s">
        <v>205</v>
      </c>
      <c r="J8" s="8">
        <v>48</v>
      </c>
      <c r="K8">
        <v>3</v>
      </c>
      <c r="L8" t="s">
        <v>198</v>
      </c>
      <c r="M8" s="8">
        <v>48</v>
      </c>
      <c r="N8" s="16" t="s">
        <v>196</v>
      </c>
      <c r="O8" s="8">
        <v>48</v>
      </c>
      <c r="P8" s="8">
        <v>48</v>
      </c>
      <c r="Q8">
        <v>48</v>
      </c>
      <c r="R8" s="8">
        <v>0</v>
      </c>
      <c r="S8">
        <v>7</v>
      </c>
    </row>
    <row r="9" spans="1:20" x14ac:dyDescent="0.25">
      <c r="A9" s="8">
        <v>8</v>
      </c>
      <c r="B9" t="s">
        <v>189</v>
      </c>
      <c r="C9" s="15">
        <v>43159</v>
      </c>
      <c r="D9">
        <v>0.72</v>
      </c>
      <c r="E9">
        <v>0.84</v>
      </c>
      <c r="F9" s="8">
        <v>3</v>
      </c>
      <c r="G9" s="15">
        <v>43159</v>
      </c>
      <c r="H9" s="8">
        <v>2</v>
      </c>
      <c r="I9" s="16" t="s">
        <v>206</v>
      </c>
      <c r="J9" s="8">
        <v>233</v>
      </c>
      <c r="K9" s="8">
        <v>3</v>
      </c>
      <c r="L9" t="s">
        <v>198</v>
      </c>
      <c r="M9" s="8">
        <v>232</v>
      </c>
      <c r="N9" s="16" t="s">
        <v>197</v>
      </c>
      <c r="O9" s="8">
        <v>229</v>
      </c>
      <c r="P9" s="8">
        <v>233</v>
      </c>
      <c r="Q9" s="8">
        <v>39</v>
      </c>
      <c r="R9" s="8">
        <f>233-39</f>
        <v>194</v>
      </c>
      <c r="S9" s="8">
        <v>8</v>
      </c>
      <c r="T9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133</v>
      </c>
      <c r="C2" t="s">
        <v>138</v>
      </c>
    </row>
    <row r="3" spans="1:3" x14ac:dyDescent="0.25">
      <c r="A3">
        <v>2</v>
      </c>
      <c r="B3" t="s">
        <v>134</v>
      </c>
      <c r="C3" t="s">
        <v>137</v>
      </c>
    </row>
    <row r="4" spans="1:3" x14ac:dyDescent="0.25">
      <c r="A4">
        <v>3</v>
      </c>
      <c r="B4" t="s">
        <v>135</v>
      </c>
      <c r="C4" t="s">
        <v>139</v>
      </c>
    </row>
    <row r="5" spans="1:3" x14ac:dyDescent="0.25">
      <c r="A5">
        <v>4</v>
      </c>
      <c r="B5" t="s">
        <v>136</v>
      </c>
      <c r="C5" t="s">
        <v>140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topLeftCell="B1" workbookViewId="0">
      <selection activeCell="F30" sqref="F30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129</v>
      </c>
      <c r="C2" s="7" t="s">
        <v>130</v>
      </c>
    </row>
    <row r="3" spans="1:3" x14ac:dyDescent="0.25">
      <c r="A3">
        <v>2</v>
      </c>
      <c r="B3" t="s">
        <v>146</v>
      </c>
      <c r="C3" t="s">
        <v>147</v>
      </c>
    </row>
    <row r="4" spans="1:3" x14ac:dyDescent="0.25">
      <c r="A4">
        <v>3</v>
      </c>
      <c r="B4" t="s">
        <v>145</v>
      </c>
      <c r="C4" t="s">
        <v>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corei5</cp:lastModifiedBy>
  <dcterms:created xsi:type="dcterms:W3CDTF">2018-05-12T20:47:54Z</dcterms:created>
  <dcterms:modified xsi:type="dcterms:W3CDTF">2018-05-16T22:33:55Z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