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\Desktop\Machine Learning\"/>
    </mc:Choice>
  </mc:AlternateContent>
  <bookViews>
    <workbookView xWindow="0" yWindow="0" windowWidth="23040" windowHeight="919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0" i="1" l="1"/>
  <c r="M208" i="1"/>
  <c r="M186" i="1"/>
  <c r="M164" i="1"/>
  <c r="M142" i="1"/>
  <c r="M120" i="1"/>
  <c r="M98" i="1"/>
  <c r="M76" i="1"/>
  <c r="M54" i="1"/>
  <c r="M32" i="1"/>
  <c r="M10" i="1"/>
  <c r="H250" i="1" l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3" i="1"/>
  <c r="I183" i="1" s="1"/>
  <c r="H179" i="1"/>
  <c r="I179" i="1" s="1"/>
  <c r="H175" i="1"/>
  <c r="I175" i="1" s="1"/>
  <c r="H171" i="1"/>
  <c r="I171" i="1" s="1"/>
  <c r="H167" i="1"/>
  <c r="I167" i="1" s="1"/>
  <c r="H184" i="1"/>
  <c r="I184" i="1" s="1"/>
  <c r="H182" i="1"/>
  <c r="I182" i="1" s="1"/>
  <c r="H181" i="1"/>
  <c r="I181" i="1" s="1"/>
  <c r="H180" i="1"/>
  <c r="I180" i="1" s="1"/>
  <c r="H178" i="1"/>
  <c r="I178" i="1" s="1"/>
  <c r="H177" i="1"/>
  <c r="I177" i="1" s="1"/>
  <c r="H176" i="1"/>
  <c r="I176" i="1" s="1"/>
  <c r="H174" i="1"/>
  <c r="I174" i="1" s="1"/>
  <c r="H173" i="1"/>
  <c r="I173" i="1" s="1"/>
  <c r="H172" i="1"/>
  <c r="I172" i="1" s="1"/>
  <c r="H170" i="1"/>
  <c r="I170" i="1" s="1"/>
  <c r="H169" i="1"/>
  <c r="I169" i="1" s="1"/>
  <c r="H168" i="1"/>
  <c r="I168" i="1" s="1"/>
  <c r="H166" i="1"/>
  <c r="I166" i="1" s="1"/>
  <c r="H165" i="1"/>
  <c r="I165" i="1" s="1"/>
  <c r="H164" i="1"/>
  <c r="I164" i="1" s="1"/>
  <c r="J243" i="1" l="1"/>
  <c r="J232" i="1"/>
  <c r="J236" i="1"/>
  <c r="J240" i="1"/>
  <c r="J244" i="1"/>
  <c r="J248" i="1"/>
  <c r="J235" i="1"/>
  <c r="J239" i="1"/>
  <c r="J237" i="1"/>
  <c r="J245" i="1"/>
  <c r="J249" i="1"/>
  <c r="J231" i="1"/>
  <c r="J247" i="1"/>
  <c r="J233" i="1"/>
  <c r="J241" i="1"/>
  <c r="J230" i="1"/>
  <c r="K230" i="1"/>
  <c r="J234" i="1"/>
  <c r="J238" i="1"/>
  <c r="J242" i="1"/>
  <c r="J246" i="1"/>
  <c r="J250" i="1"/>
  <c r="P211" i="1"/>
  <c r="J211" i="1"/>
  <c r="P215" i="1"/>
  <c r="J215" i="1"/>
  <c r="P219" i="1"/>
  <c r="J219" i="1"/>
  <c r="P223" i="1"/>
  <c r="J223" i="1"/>
  <c r="P227" i="1"/>
  <c r="J227" i="1"/>
  <c r="P208" i="1"/>
  <c r="K208" i="1"/>
  <c r="O208" i="1" s="1"/>
  <c r="S208" i="1" s="1"/>
  <c r="U208" i="1" s="1"/>
  <c r="J208" i="1"/>
  <c r="P212" i="1"/>
  <c r="J212" i="1"/>
  <c r="P216" i="1"/>
  <c r="J216" i="1"/>
  <c r="P220" i="1"/>
  <c r="J220" i="1"/>
  <c r="P224" i="1"/>
  <c r="J224" i="1"/>
  <c r="P228" i="1"/>
  <c r="J228" i="1"/>
  <c r="P209" i="1"/>
  <c r="J209" i="1"/>
  <c r="P213" i="1"/>
  <c r="J213" i="1"/>
  <c r="P217" i="1"/>
  <c r="J217" i="1"/>
  <c r="P221" i="1"/>
  <c r="J221" i="1"/>
  <c r="P225" i="1"/>
  <c r="J225" i="1"/>
  <c r="P210" i="1"/>
  <c r="J210" i="1"/>
  <c r="P214" i="1"/>
  <c r="J214" i="1"/>
  <c r="P218" i="1"/>
  <c r="J218" i="1"/>
  <c r="P222" i="1"/>
  <c r="J222" i="1"/>
  <c r="P226" i="1"/>
  <c r="J226" i="1"/>
  <c r="P187" i="1"/>
  <c r="J187" i="1"/>
  <c r="P199" i="1"/>
  <c r="J199" i="1"/>
  <c r="P192" i="1"/>
  <c r="J192" i="1"/>
  <c r="P196" i="1"/>
  <c r="J196" i="1"/>
  <c r="P200" i="1"/>
  <c r="J200" i="1"/>
  <c r="P204" i="1"/>
  <c r="J204" i="1"/>
  <c r="P191" i="1"/>
  <c r="J191" i="1"/>
  <c r="P203" i="1"/>
  <c r="J203" i="1"/>
  <c r="P189" i="1"/>
  <c r="J189" i="1"/>
  <c r="P193" i="1"/>
  <c r="J193" i="1"/>
  <c r="P197" i="1"/>
  <c r="J197" i="1"/>
  <c r="P201" i="1"/>
  <c r="J201" i="1"/>
  <c r="P205" i="1"/>
  <c r="J205" i="1"/>
  <c r="P195" i="1"/>
  <c r="J195" i="1"/>
  <c r="P188" i="1"/>
  <c r="J188" i="1"/>
  <c r="P186" i="1"/>
  <c r="K186" i="1"/>
  <c r="O186" i="1" s="1"/>
  <c r="S186" i="1" s="1"/>
  <c r="U186" i="1" s="1"/>
  <c r="J186" i="1"/>
  <c r="P190" i="1"/>
  <c r="J190" i="1"/>
  <c r="P194" i="1"/>
  <c r="J194" i="1"/>
  <c r="P198" i="1"/>
  <c r="J198" i="1"/>
  <c r="P202" i="1"/>
  <c r="J202" i="1"/>
  <c r="P206" i="1"/>
  <c r="J206" i="1"/>
  <c r="P165" i="1"/>
  <c r="J165" i="1"/>
  <c r="P173" i="1"/>
  <c r="J173" i="1"/>
  <c r="P181" i="1"/>
  <c r="J181" i="1"/>
  <c r="P170" i="1"/>
  <c r="J170" i="1"/>
  <c r="P182" i="1"/>
  <c r="J182" i="1"/>
  <c r="P175" i="1"/>
  <c r="J175" i="1"/>
  <c r="P179" i="1"/>
  <c r="J179" i="1"/>
  <c r="P183" i="1"/>
  <c r="J183" i="1"/>
  <c r="P169" i="1"/>
  <c r="J169" i="1"/>
  <c r="P177" i="1"/>
  <c r="J177" i="1"/>
  <c r="P166" i="1"/>
  <c r="J166" i="1"/>
  <c r="P174" i="1"/>
  <c r="J174" i="1"/>
  <c r="P178" i="1"/>
  <c r="J178" i="1"/>
  <c r="P167" i="1"/>
  <c r="J167" i="1"/>
  <c r="P171" i="1"/>
  <c r="J171" i="1"/>
  <c r="J164" i="1"/>
  <c r="P164" i="1"/>
  <c r="K164" i="1"/>
  <c r="O164" i="1" s="1"/>
  <c r="S164" i="1" s="1"/>
  <c r="U164" i="1" s="1"/>
  <c r="P168" i="1"/>
  <c r="J168" i="1"/>
  <c r="P172" i="1"/>
  <c r="J172" i="1"/>
  <c r="P176" i="1"/>
  <c r="J176" i="1"/>
  <c r="P180" i="1"/>
  <c r="J180" i="1"/>
  <c r="P184" i="1"/>
  <c r="J184" i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P76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P32" i="1" s="1"/>
  <c r="H11" i="1"/>
  <c r="I11" i="1" s="1"/>
  <c r="J11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16" i="1"/>
  <c r="I16" i="1" s="1"/>
  <c r="J16" i="1" s="1"/>
  <c r="H17" i="1"/>
  <c r="I17" i="1" s="1"/>
  <c r="J17" i="1" s="1"/>
  <c r="H18" i="1"/>
  <c r="I18" i="1" s="1"/>
  <c r="J18" i="1" s="1"/>
  <c r="H19" i="1"/>
  <c r="I19" i="1" s="1"/>
  <c r="J19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4" i="1"/>
  <c r="I24" i="1" s="1"/>
  <c r="J24" i="1" s="1"/>
  <c r="H25" i="1"/>
  <c r="I25" i="1" s="1"/>
  <c r="J25" i="1" s="1"/>
  <c r="H26" i="1"/>
  <c r="I26" i="1" s="1"/>
  <c r="J26" i="1" s="1"/>
  <c r="H27" i="1"/>
  <c r="I27" i="1" s="1"/>
  <c r="J27" i="1" s="1"/>
  <c r="H28" i="1"/>
  <c r="I28" i="1" s="1"/>
  <c r="J28" i="1" s="1"/>
  <c r="H29" i="1"/>
  <c r="I29" i="1" s="1"/>
  <c r="J29" i="1" s="1"/>
  <c r="H30" i="1"/>
  <c r="I30" i="1" s="1"/>
  <c r="J30" i="1" s="1"/>
  <c r="H10" i="1"/>
  <c r="I10" i="1" s="1"/>
  <c r="J10" i="1" s="1"/>
  <c r="L230" i="1" l="1"/>
  <c r="Q208" i="1"/>
  <c r="R208" i="1" s="1"/>
  <c r="T208" i="1" s="1"/>
  <c r="V208" i="1" s="1"/>
  <c r="L208" i="1"/>
  <c r="Q186" i="1"/>
  <c r="R186" i="1" s="1"/>
  <c r="T186" i="1" s="1"/>
  <c r="V186" i="1" s="1"/>
  <c r="L186" i="1"/>
  <c r="Q164" i="1"/>
  <c r="R164" i="1" s="1"/>
  <c r="T164" i="1" s="1"/>
  <c r="V164" i="1" s="1"/>
  <c r="L164" i="1"/>
  <c r="J147" i="1"/>
  <c r="P147" i="1"/>
  <c r="J159" i="1"/>
  <c r="P159" i="1"/>
  <c r="P144" i="1"/>
  <c r="J144" i="1"/>
  <c r="P148" i="1"/>
  <c r="J148" i="1"/>
  <c r="J152" i="1"/>
  <c r="P152" i="1"/>
  <c r="P156" i="1"/>
  <c r="J156" i="1"/>
  <c r="P160" i="1"/>
  <c r="J160" i="1"/>
  <c r="J143" i="1"/>
  <c r="P143" i="1"/>
  <c r="P151" i="1"/>
  <c r="J151" i="1"/>
  <c r="J155" i="1"/>
  <c r="P155" i="1"/>
  <c r="J145" i="1"/>
  <c r="P145" i="1"/>
  <c r="J149" i="1"/>
  <c r="P149" i="1"/>
  <c r="J153" i="1"/>
  <c r="P153" i="1"/>
  <c r="J157" i="1"/>
  <c r="P157" i="1"/>
  <c r="J161" i="1"/>
  <c r="P161" i="1"/>
  <c r="P142" i="1"/>
  <c r="K142" i="1"/>
  <c r="O142" i="1" s="1"/>
  <c r="S142" i="1" s="1"/>
  <c r="U142" i="1" s="1"/>
  <c r="J142" i="1"/>
  <c r="P146" i="1"/>
  <c r="J146" i="1"/>
  <c r="P150" i="1"/>
  <c r="J150" i="1"/>
  <c r="P154" i="1"/>
  <c r="J154" i="1"/>
  <c r="J158" i="1"/>
  <c r="P158" i="1"/>
  <c r="J162" i="1"/>
  <c r="P162" i="1"/>
  <c r="P130" i="1"/>
  <c r="J130" i="1"/>
  <c r="P127" i="1"/>
  <c r="J127" i="1"/>
  <c r="P135" i="1"/>
  <c r="J135" i="1"/>
  <c r="P139" i="1"/>
  <c r="J139" i="1"/>
  <c r="P121" i="1"/>
  <c r="J121" i="1"/>
  <c r="P125" i="1"/>
  <c r="J125" i="1"/>
  <c r="P129" i="1"/>
  <c r="J129" i="1"/>
  <c r="P133" i="1"/>
  <c r="J133" i="1"/>
  <c r="P137" i="1"/>
  <c r="J137" i="1"/>
  <c r="P122" i="1"/>
  <c r="J122" i="1"/>
  <c r="P126" i="1"/>
  <c r="J126" i="1"/>
  <c r="P134" i="1"/>
  <c r="J134" i="1"/>
  <c r="P138" i="1"/>
  <c r="J138" i="1"/>
  <c r="P123" i="1"/>
  <c r="J123" i="1"/>
  <c r="P131" i="1"/>
  <c r="J131" i="1"/>
  <c r="K120" i="1"/>
  <c r="O120" i="1" s="1"/>
  <c r="S120" i="1" s="1"/>
  <c r="U120" i="1" s="1"/>
  <c r="J120" i="1"/>
  <c r="P120" i="1"/>
  <c r="P124" i="1"/>
  <c r="J124" i="1"/>
  <c r="P128" i="1"/>
  <c r="J128" i="1"/>
  <c r="P132" i="1"/>
  <c r="J132" i="1"/>
  <c r="P136" i="1"/>
  <c r="J136" i="1"/>
  <c r="P140" i="1"/>
  <c r="J140" i="1"/>
  <c r="P98" i="1"/>
  <c r="K98" i="1"/>
  <c r="O98" i="1" s="1"/>
  <c r="S98" i="1" s="1"/>
  <c r="U98" i="1" s="1"/>
  <c r="J98" i="1"/>
  <c r="P102" i="1"/>
  <c r="J102" i="1"/>
  <c r="P106" i="1"/>
  <c r="J106" i="1"/>
  <c r="P110" i="1"/>
  <c r="J110" i="1"/>
  <c r="P114" i="1"/>
  <c r="J114" i="1"/>
  <c r="P118" i="1"/>
  <c r="J118" i="1"/>
  <c r="P99" i="1"/>
  <c r="J99" i="1"/>
  <c r="P103" i="1"/>
  <c r="J103" i="1"/>
  <c r="P107" i="1"/>
  <c r="J107" i="1"/>
  <c r="P111" i="1"/>
  <c r="J111" i="1"/>
  <c r="P115" i="1"/>
  <c r="J115" i="1"/>
  <c r="P100" i="1"/>
  <c r="J100" i="1"/>
  <c r="P104" i="1"/>
  <c r="J104" i="1"/>
  <c r="P108" i="1"/>
  <c r="J108" i="1"/>
  <c r="P112" i="1"/>
  <c r="J112" i="1"/>
  <c r="P116" i="1"/>
  <c r="J116" i="1"/>
  <c r="P101" i="1"/>
  <c r="J101" i="1"/>
  <c r="P105" i="1"/>
  <c r="J105" i="1"/>
  <c r="P109" i="1"/>
  <c r="J109" i="1"/>
  <c r="P113" i="1"/>
  <c r="J113" i="1"/>
  <c r="P117" i="1"/>
  <c r="J117" i="1"/>
  <c r="J77" i="1"/>
  <c r="P77" i="1"/>
  <c r="J85" i="1"/>
  <c r="P85" i="1"/>
  <c r="J89" i="1"/>
  <c r="P89" i="1"/>
  <c r="J78" i="1"/>
  <c r="P78" i="1"/>
  <c r="J82" i="1"/>
  <c r="P82" i="1"/>
  <c r="J86" i="1"/>
  <c r="P86" i="1"/>
  <c r="J90" i="1"/>
  <c r="P90" i="1"/>
  <c r="J94" i="1"/>
  <c r="P94" i="1"/>
  <c r="J81" i="1"/>
  <c r="P81" i="1"/>
  <c r="J93" i="1"/>
  <c r="P93" i="1"/>
  <c r="J79" i="1"/>
  <c r="P79" i="1"/>
  <c r="J83" i="1"/>
  <c r="P83" i="1"/>
  <c r="J87" i="1"/>
  <c r="P87" i="1"/>
  <c r="J91" i="1"/>
  <c r="P91" i="1"/>
  <c r="J95" i="1"/>
  <c r="P95" i="1"/>
  <c r="J80" i="1"/>
  <c r="P80" i="1"/>
  <c r="J84" i="1"/>
  <c r="P84" i="1"/>
  <c r="J88" i="1"/>
  <c r="P88" i="1"/>
  <c r="J92" i="1"/>
  <c r="P92" i="1"/>
  <c r="J96" i="1"/>
  <c r="P96" i="1"/>
  <c r="J76" i="1"/>
  <c r="K76" i="1"/>
  <c r="O76" i="1" s="1"/>
  <c r="S76" i="1" s="1"/>
  <c r="U76" i="1" s="1"/>
  <c r="P59" i="1"/>
  <c r="J59" i="1"/>
  <c r="P67" i="1"/>
  <c r="J67" i="1"/>
  <c r="P56" i="1"/>
  <c r="J56" i="1"/>
  <c r="P60" i="1"/>
  <c r="J60" i="1"/>
  <c r="P64" i="1"/>
  <c r="J64" i="1"/>
  <c r="P68" i="1"/>
  <c r="J68" i="1"/>
  <c r="P72" i="1"/>
  <c r="J72" i="1"/>
  <c r="P63" i="1"/>
  <c r="J63" i="1"/>
  <c r="P57" i="1"/>
  <c r="J57" i="1"/>
  <c r="P61" i="1"/>
  <c r="J61" i="1"/>
  <c r="P65" i="1"/>
  <c r="J65" i="1"/>
  <c r="P69" i="1"/>
  <c r="J69" i="1"/>
  <c r="P73" i="1"/>
  <c r="J73" i="1"/>
  <c r="P55" i="1"/>
  <c r="J55" i="1"/>
  <c r="P71" i="1"/>
  <c r="J71" i="1"/>
  <c r="J54" i="1"/>
  <c r="P54" i="1"/>
  <c r="K54" i="1"/>
  <c r="O54" i="1" s="1"/>
  <c r="S54" i="1" s="1"/>
  <c r="U54" i="1" s="1"/>
  <c r="P58" i="1"/>
  <c r="J58" i="1"/>
  <c r="P62" i="1"/>
  <c r="J62" i="1"/>
  <c r="P66" i="1"/>
  <c r="J66" i="1"/>
  <c r="P70" i="1"/>
  <c r="J70" i="1"/>
  <c r="P74" i="1"/>
  <c r="J74" i="1"/>
  <c r="J39" i="1"/>
  <c r="P39" i="1"/>
  <c r="J40" i="1"/>
  <c r="P40" i="1"/>
  <c r="J48" i="1"/>
  <c r="P48" i="1"/>
  <c r="J37" i="1"/>
  <c r="P37" i="1"/>
  <c r="J41" i="1"/>
  <c r="P41" i="1"/>
  <c r="J45" i="1"/>
  <c r="P45" i="1"/>
  <c r="J49" i="1"/>
  <c r="P49" i="1"/>
  <c r="J35" i="1"/>
  <c r="P35" i="1"/>
  <c r="J43" i="1"/>
  <c r="P43" i="1"/>
  <c r="J47" i="1"/>
  <c r="P47" i="1"/>
  <c r="J51" i="1"/>
  <c r="P51" i="1"/>
  <c r="J36" i="1"/>
  <c r="P36" i="1"/>
  <c r="J44" i="1"/>
  <c r="P44" i="1"/>
  <c r="J52" i="1"/>
  <c r="P52" i="1"/>
  <c r="J33" i="1"/>
  <c r="P33" i="1"/>
  <c r="J34" i="1"/>
  <c r="P34" i="1"/>
  <c r="J38" i="1"/>
  <c r="P38" i="1"/>
  <c r="J42" i="1"/>
  <c r="P42" i="1"/>
  <c r="J46" i="1"/>
  <c r="P46" i="1"/>
  <c r="J50" i="1"/>
  <c r="P50" i="1"/>
  <c r="J32" i="1"/>
  <c r="K32" i="1"/>
  <c r="O32" i="1" s="1"/>
  <c r="S32" i="1" s="1"/>
  <c r="U32" i="1" s="1"/>
  <c r="P29" i="1"/>
  <c r="P25" i="1"/>
  <c r="P21" i="1"/>
  <c r="P17" i="1"/>
  <c r="P13" i="1"/>
  <c r="P18" i="1"/>
  <c r="P28" i="1"/>
  <c r="P24" i="1"/>
  <c r="P20" i="1"/>
  <c r="P16" i="1"/>
  <c r="P12" i="1"/>
  <c r="P30" i="1"/>
  <c r="P26" i="1"/>
  <c r="P22" i="1"/>
  <c r="P14" i="1"/>
  <c r="P27" i="1"/>
  <c r="P23" i="1"/>
  <c r="P19" i="1"/>
  <c r="P15" i="1"/>
  <c r="P11" i="1"/>
  <c r="K10" i="1"/>
  <c r="O10" i="1" s="1"/>
  <c r="S10" i="1" s="1"/>
  <c r="U10" i="1" s="1"/>
  <c r="P10" i="1"/>
  <c r="L10" i="1"/>
  <c r="L120" i="1" l="1"/>
  <c r="Q54" i="1"/>
  <c r="R54" i="1" s="1"/>
  <c r="T54" i="1" s="1"/>
  <c r="V54" i="1" s="1"/>
  <c r="Q142" i="1"/>
  <c r="R142" i="1" s="1"/>
  <c r="T142" i="1" s="1"/>
  <c r="V142" i="1" s="1"/>
  <c r="L142" i="1"/>
  <c r="Q120" i="1"/>
  <c r="R120" i="1" s="1"/>
  <c r="T120" i="1" s="1"/>
  <c r="V120" i="1" s="1"/>
  <c r="L98" i="1"/>
  <c r="Q98" i="1"/>
  <c r="R98" i="1" s="1"/>
  <c r="T98" i="1" s="1"/>
  <c r="V98" i="1" s="1"/>
  <c r="Q76" i="1"/>
  <c r="R76" i="1" s="1"/>
  <c r="T76" i="1" s="1"/>
  <c r="V76" i="1" s="1"/>
  <c r="L76" i="1"/>
  <c r="L54" i="1"/>
  <c r="Q32" i="1"/>
  <c r="R32" i="1" s="1"/>
  <c r="T32" i="1" s="1"/>
  <c r="V32" i="1" s="1"/>
  <c r="L32" i="1"/>
  <c r="Q10" i="1"/>
  <c r="R10" i="1" s="1"/>
  <c r="T10" i="1" s="1"/>
  <c r="V10" i="1" s="1"/>
</calcChain>
</file>

<file path=xl/sharedStrings.xml><?xml version="1.0" encoding="utf-8"?>
<sst xmlns="http://schemas.openxmlformats.org/spreadsheetml/2006/main" count="26" uniqueCount="24">
  <si>
    <t>Temperature (X)</t>
  </si>
  <si>
    <t>Sales (Y)</t>
  </si>
  <si>
    <t>(Y'-Y)^2</t>
  </si>
  <si>
    <t>Sum of (Y'-Y)^2</t>
  </si>
  <si>
    <t>theta1</t>
  </si>
  <si>
    <t>theta0</t>
  </si>
  <si>
    <t xml:space="preserve">Cost Function J(theta0, theta1) </t>
  </si>
  <si>
    <t>theta0'</t>
  </si>
  <si>
    <t>theta1'</t>
  </si>
  <si>
    <t>Diff wrt theta0</t>
  </si>
  <si>
    <t>Diff wrt theta1</t>
  </si>
  <si>
    <t>Y'-Y</t>
  </si>
  <si>
    <t># of training examples:</t>
  </si>
  <si>
    <t>Sum of (Y'-Y)</t>
  </si>
  <si>
    <t>Learning Rate (LR)</t>
  </si>
  <si>
    <t>Iterations</t>
  </si>
  <si>
    <t>Hypothesis Function (Y')</t>
  </si>
  <si>
    <t>(Y'-Y) * X</t>
  </si>
  <si>
    <t>LR * Diff wrt theta0</t>
  </si>
  <si>
    <t>LR * Diff wrt theta1</t>
  </si>
  <si>
    <t>Sum of (Y'-Y) * X</t>
  </si>
  <si>
    <t>Linear Regression on Temperature (X) vs Sales (Y) using Gradient Descent to Optimize Cost Function (MSE)</t>
  </si>
  <si>
    <t>As the error has been become constant at 0.0109 then we could say that our cost function has converged to a minimum point (optima) or convergence point where value of theta0 is -3.0052 and theta1 is 0.0663.</t>
  </si>
  <si>
    <t>Choosing random value of theta0 and theta1 as -3.0000 and 0.5000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</si>
</sst>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0" xfId="0" applyNumberFormat="1" applyFill="1" applyAlignment="1"/>
    <xf numFmtId="164" fontId="0" fillId="3" borderId="2" xfId="0" applyNumberFormat="1" applyFill="1" applyBorder="1" applyAlignment="1"/>
    <xf numFmtId="164" fontId="0" fillId="0" borderId="3" xfId="0" applyNumberFormat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3" borderId="1" xfId="0" applyNumberFormat="1" applyFill="1" applyBorder="1"/>
    <xf numFmtId="164" fontId="0" fillId="3" borderId="1" xfId="0" applyNumberFormat="1" applyFill="1" applyBorder="1" applyAlignment="1"/>
    <xf numFmtId="164" fontId="1" fillId="0" borderId="1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0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Sales (Y)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Sheet1!$F$9:$F$30</c:f>
              <c:numCache>
                <c:formatCode>0.0000</c:formatCode>
                <c:ptCount val="22"/>
                <c:pt idx="1">
                  <c:v>63</c:v>
                </c:pt>
                <c:pt idx="2">
                  <c:v>70</c:v>
                </c:pt>
                <c:pt idx="3">
                  <c:v>73</c:v>
                </c:pt>
                <c:pt idx="4">
                  <c:v>75</c:v>
                </c:pt>
                <c:pt idx="5">
                  <c:v>80</c:v>
                </c:pt>
                <c:pt idx="6">
                  <c:v>82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75</c:v>
                </c:pt>
                <c:pt idx="13">
                  <c:v>98</c:v>
                </c:pt>
                <c:pt idx="14">
                  <c:v>100</c:v>
                </c:pt>
                <c:pt idx="15">
                  <c:v>92</c:v>
                </c:pt>
                <c:pt idx="16">
                  <c:v>87</c:v>
                </c:pt>
                <c:pt idx="17">
                  <c:v>84</c:v>
                </c:pt>
                <c:pt idx="18">
                  <c:v>88</c:v>
                </c:pt>
                <c:pt idx="19">
                  <c:v>80</c:v>
                </c:pt>
                <c:pt idx="20">
                  <c:v>82</c:v>
                </c:pt>
                <c:pt idx="21">
                  <c:v>76</c:v>
                </c:pt>
              </c:numCache>
            </c:numRef>
          </c:xVal>
          <c:yVal>
            <c:numRef>
              <c:f>Sheet1!$G$9:$G$30</c:f>
              <c:numCache>
                <c:formatCode>0.0000</c:formatCode>
                <c:ptCount val="22"/>
                <c:pt idx="1">
                  <c:v>1.52</c:v>
                </c:pt>
                <c:pt idx="2">
                  <c:v>1.68</c:v>
                </c:pt>
                <c:pt idx="3">
                  <c:v>1.8</c:v>
                </c:pt>
                <c:pt idx="4">
                  <c:v>2.0499999999999998</c:v>
                </c:pt>
                <c:pt idx="5">
                  <c:v>2.36</c:v>
                </c:pt>
                <c:pt idx="6">
                  <c:v>2.25</c:v>
                </c:pt>
                <c:pt idx="7">
                  <c:v>2.68</c:v>
                </c:pt>
                <c:pt idx="8">
                  <c:v>2.9</c:v>
                </c:pt>
                <c:pt idx="9">
                  <c:v>3.14</c:v>
                </c:pt>
                <c:pt idx="10">
                  <c:v>3.06</c:v>
                </c:pt>
                <c:pt idx="11">
                  <c:v>3.24</c:v>
                </c:pt>
                <c:pt idx="12">
                  <c:v>1.92</c:v>
                </c:pt>
                <c:pt idx="13">
                  <c:v>3.4</c:v>
                </c:pt>
                <c:pt idx="14">
                  <c:v>3.28</c:v>
                </c:pt>
                <c:pt idx="15">
                  <c:v>3.17</c:v>
                </c:pt>
                <c:pt idx="16">
                  <c:v>2.83</c:v>
                </c:pt>
                <c:pt idx="17">
                  <c:v>2.58</c:v>
                </c:pt>
                <c:pt idx="18">
                  <c:v>2.86</c:v>
                </c:pt>
                <c:pt idx="19">
                  <c:v>2.2599999999999998</c:v>
                </c:pt>
                <c:pt idx="20">
                  <c:v>2.14</c:v>
                </c:pt>
                <c:pt idx="21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1C-4981-8C9F-60263CA553C4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Hypothesis Function (Y')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Sheet1!$F$9:$F$30</c:f>
              <c:numCache>
                <c:formatCode>0.0000</c:formatCode>
                <c:ptCount val="22"/>
                <c:pt idx="1">
                  <c:v>63</c:v>
                </c:pt>
                <c:pt idx="2">
                  <c:v>70</c:v>
                </c:pt>
                <c:pt idx="3">
                  <c:v>73</c:v>
                </c:pt>
                <c:pt idx="4">
                  <c:v>75</c:v>
                </c:pt>
                <c:pt idx="5">
                  <c:v>80</c:v>
                </c:pt>
                <c:pt idx="6">
                  <c:v>82</c:v>
                </c:pt>
                <c:pt idx="7">
                  <c:v>85</c:v>
                </c:pt>
                <c:pt idx="8">
                  <c:v>88</c:v>
                </c:pt>
                <c:pt idx="9">
                  <c:v>90</c:v>
                </c:pt>
                <c:pt idx="10">
                  <c:v>91</c:v>
                </c:pt>
                <c:pt idx="11">
                  <c:v>92</c:v>
                </c:pt>
                <c:pt idx="12">
                  <c:v>75</c:v>
                </c:pt>
                <c:pt idx="13">
                  <c:v>98</c:v>
                </c:pt>
                <c:pt idx="14">
                  <c:v>100</c:v>
                </c:pt>
                <c:pt idx="15">
                  <c:v>92</c:v>
                </c:pt>
                <c:pt idx="16">
                  <c:v>87</c:v>
                </c:pt>
                <c:pt idx="17">
                  <c:v>84</c:v>
                </c:pt>
                <c:pt idx="18">
                  <c:v>88</c:v>
                </c:pt>
                <c:pt idx="19">
                  <c:v>80</c:v>
                </c:pt>
                <c:pt idx="20">
                  <c:v>82</c:v>
                </c:pt>
                <c:pt idx="21">
                  <c:v>76</c:v>
                </c:pt>
              </c:numCache>
            </c:numRef>
          </c:xVal>
          <c:yVal>
            <c:numRef>
              <c:f>Sheet1!$H$9:$H$30</c:f>
              <c:numCache>
                <c:formatCode>0.0000</c:formatCode>
                <c:ptCount val="22"/>
                <c:pt idx="1">
                  <c:v>28.5</c:v>
                </c:pt>
                <c:pt idx="2">
                  <c:v>32</c:v>
                </c:pt>
                <c:pt idx="3">
                  <c:v>33.5</c:v>
                </c:pt>
                <c:pt idx="4">
                  <c:v>34.5</c:v>
                </c:pt>
                <c:pt idx="5">
                  <c:v>37</c:v>
                </c:pt>
                <c:pt idx="6">
                  <c:v>38</c:v>
                </c:pt>
                <c:pt idx="7">
                  <c:v>39.5</c:v>
                </c:pt>
                <c:pt idx="8">
                  <c:v>41</c:v>
                </c:pt>
                <c:pt idx="9">
                  <c:v>42</c:v>
                </c:pt>
                <c:pt idx="10">
                  <c:v>42.5</c:v>
                </c:pt>
                <c:pt idx="11">
                  <c:v>43</c:v>
                </c:pt>
                <c:pt idx="12">
                  <c:v>34.5</c:v>
                </c:pt>
                <c:pt idx="13">
                  <c:v>46</c:v>
                </c:pt>
                <c:pt idx="14">
                  <c:v>47</c:v>
                </c:pt>
                <c:pt idx="15">
                  <c:v>43</c:v>
                </c:pt>
                <c:pt idx="16">
                  <c:v>40.5</c:v>
                </c:pt>
                <c:pt idx="17">
                  <c:v>39</c:v>
                </c:pt>
                <c:pt idx="18">
                  <c:v>41</c:v>
                </c:pt>
                <c:pt idx="19">
                  <c:v>37</c:v>
                </c:pt>
                <c:pt idx="20">
                  <c:v>38</c:v>
                </c:pt>
                <c:pt idx="21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1C-4981-8C9F-60263CA5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11632"/>
        <c:axId val="1987614960"/>
      </c:scatterChart>
      <c:valAx>
        <c:axId val="19876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14960"/>
        <c:crosses val="autoZero"/>
        <c:crossBetween val="midCat"/>
      </c:valAx>
      <c:valAx>
        <c:axId val="19876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Sheet1!$F$208:$F$228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Sheet1!$G$208:$G$228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E-45FC-B598-FB46CDF83EF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Sheet1!$F$208:$F$228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Sheet1!$H$208:$H$228</c:f>
              <c:numCache>
                <c:formatCode>0.0000</c:formatCode>
                <c:ptCount val="21"/>
                <c:pt idx="0">
                  <c:v>1.1717</c:v>
                </c:pt>
                <c:pt idx="1">
                  <c:v>1.6358000000000001</c:v>
                </c:pt>
                <c:pt idx="2">
                  <c:v>1.8347000000000002</c:v>
                </c:pt>
                <c:pt idx="3">
                  <c:v>1.9673000000000003</c:v>
                </c:pt>
                <c:pt idx="4">
                  <c:v>2.2988000000000004</c:v>
                </c:pt>
                <c:pt idx="5">
                  <c:v>2.4313999999999996</c:v>
                </c:pt>
                <c:pt idx="6">
                  <c:v>2.6302999999999996</c:v>
                </c:pt>
                <c:pt idx="7">
                  <c:v>2.8291999999999997</c:v>
                </c:pt>
                <c:pt idx="8">
                  <c:v>2.9617999999999998</c:v>
                </c:pt>
                <c:pt idx="9">
                  <c:v>3.0280999999999998</c:v>
                </c:pt>
                <c:pt idx="10">
                  <c:v>3.0943999999999998</c:v>
                </c:pt>
                <c:pt idx="11">
                  <c:v>1.9673000000000003</c:v>
                </c:pt>
                <c:pt idx="12">
                  <c:v>3.4922</c:v>
                </c:pt>
                <c:pt idx="13">
                  <c:v>3.6248</c:v>
                </c:pt>
                <c:pt idx="14">
                  <c:v>3.0943999999999998</c:v>
                </c:pt>
                <c:pt idx="15">
                  <c:v>2.7628999999999997</c:v>
                </c:pt>
                <c:pt idx="16">
                  <c:v>2.5639999999999996</c:v>
                </c:pt>
                <c:pt idx="17">
                  <c:v>2.8291999999999997</c:v>
                </c:pt>
                <c:pt idx="18">
                  <c:v>2.2988000000000004</c:v>
                </c:pt>
                <c:pt idx="19">
                  <c:v>2.4313999999999996</c:v>
                </c:pt>
                <c:pt idx="20">
                  <c:v>2.0336000000000003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E-45FC-B598-FB46CDF83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25279"/>
        <c:axId val="1989229855"/>
      </c:scatterChart>
      <c:valAx>
        <c:axId val="198922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29855"/>
        <c:crosses val="autoZero"/>
        <c:crossBetween val="midCat"/>
      </c:valAx>
      <c:valAx>
        <c:axId val="19892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2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Sheet1!$F$230:$F$250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Sheet1!$G$230:$G$250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0-4C7F-BC8F-6A3E9E99594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Sheet1!$F$230:$F$250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Sheet1!$H$230:$H$250</c:f>
              <c:numCache>
                <c:formatCode>0.0000</c:formatCode>
                <c:ptCount val="21"/>
                <c:pt idx="0">
                  <c:v>1.1717</c:v>
                </c:pt>
                <c:pt idx="1">
                  <c:v>1.6358000000000001</c:v>
                </c:pt>
                <c:pt idx="2">
                  <c:v>1.8347000000000002</c:v>
                </c:pt>
                <c:pt idx="3">
                  <c:v>1.9673000000000003</c:v>
                </c:pt>
                <c:pt idx="4">
                  <c:v>2.2988000000000004</c:v>
                </c:pt>
                <c:pt idx="5">
                  <c:v>2.4313999999999996</c:v>
                </c:pt>
                <c:pt idx="6">
                  <c:v>2.6302999999999996</c:v>
                </c:pt>
                <c:pt idx="7">
                  <c:v>2.8291999999999997</c:v>
                </c:pt>
                <c:pt idx="8">
                  <c:v>2.9617999999999998</c:v>
                </c:pt>
                <c:pt idx="9">
                  <c:v>3.0280999999999998</c:v>
                </c:pt>
                <c:pt idx="10">
                  <c:v>3.0943999999999998</c:v>
                </c:pt>
                <c:pt idx="11">
                  <c:v>1.9673000000000003</c:v>
                </c:pt>
                <c:pt idx="12">
                  <c:v>3.4922</c:v>
                </c:pt>
                <c:pt idx="13">
                  <c:v>3.6248</c:v>
                </c:pt>
                <c:pt idx="14">
                  <c:v>3.0943999999999998</c:v>
                </c:pt>
                <c:pt idx="15">
                  <c:v>2.7628999999999997</c:v>
                </c:pt>
                <c:pt idx="16">
                  <c:v>2.5639999999999996</c:v>
                </c:pt>
                <c:pt idx="17">
                  <c:v>2.8291999999999997</c:v>
                </c:pt>
                <c:pt idx="18">
                  <c:v>2.2988000000000004</c:v>
                </c:pt>
                <c:pt idx="19">
                  <c:v>2.4313999999999996</c:v>
                </c:pt>
                <c:pt idx="20">
                  <c:v>2.0336000000000003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F0-4C7F-BC8F-6A3E9E995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30047"/>
        <c:axId val="1987432543"/>
      </c:scatterChart>
      <c:valAx>
        <c:axId val="198743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32543"/>
        <c:crosses val="autoZero"/>
        <c:crossBetween val="midCat"/>
      </c:valAx>
      <c:valAx>
        <c:axId val="1987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3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Sheet1!$F$32:$F$52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Sheet1!$G$32:$G$52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5-48E3-8035-853D4B4E142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Sheet1!$F$32:$F$52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Sheet1!$H$32:$H$52</c:f>
              <c:numCache>
                <c:formatCode>0.0000</c:formatCode>
                <c:ptCount val="21"/>
                <c:pt idx="0">
                  <c:v>11.196899999999999</c:v>
                </c:pt>
                <c:pt idx="1">
                  <c:v>12.774699999999999</c:v>
                </c:pt>
                <c:pt idx="2">
                  <c:v>13.450900000000001</c:v>
                </c:pt>
                <c:pt idx="3">
                  <c:v>13.901699999999998</c:v>
                </c:pt>
                <c:pt idx="4">
                  <c:v>15.028700000000001</c:v>
                </c:pt>
                <c:pt idx="5">
                  <c:v>15.479499999999998</c:v>
                </c:pt>
                <c:pt idx="6">
                  <c:v>16.1557</c:v>
                </c:pt>
                <c:pt idx="7">
                  <c:v>16.831900000000001</c:v>
                </c:pt>
                <c:pt idx="8">
                  <c:v>17.282699999999998</c:v>
                </c:pt>
                <c:pt idx="9">
                  <c:v>17.508099999999999</c:v>
                </c:pt>
                <c:pt idx="10">
                  <c:v>17.733499999999999</c:v>
                </c:pt>
                <c:pt idx="11">
                  <c:v>13.901699999999998</c:v>
                </c:pt>
                <c:pt idx="12">
                  <c:v>19.085899999999999</c:v>
                </c:pt>
                <c:pt idx="13">
                  <c:v>19.5367</c:v>
                </c:pt>
                <c:pt idx="14">
                  <c:v>17.733499999999999</c:v>
                </c:pt>
                <c:pt idx="15">
                  <c:v>16.6065</c:v>
                </c:pt>
                <c:pt idx="16">
                  <c:v>15.930299999999999</c:v>
                </c:pt>
                <c:pt idx="17">
                  <c:v>16.831900000000001</c:v>
                </c:pt>
                <c:pt idx="18">
                  <c:v>15.028700000000001</c:v>
                </c:pt>
                <c:pt idx="19">
                  <c:v>15.479499999999998</c:v>
                </c:pt>
                <c:pt idx="20">
                  <c:v>14.127099999999999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75-48E3-8035-853D4B4E1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951072"/>
        <c:axId val="1973951904"/>
      </c:scatterChart>
      <c:valAx>
        <c:axId val="197395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51904"/>
        <c:crosses val="autoZero"/>
        <c:crossBetween val="midCat"/>
      </c:valAx>
      <c:valAx>
        <c:axId val="19739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95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Sheet1!$F$54:$F$74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Sheet1!$G$54:$G$74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7-4205-A4CC-7A276247491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Sheet1!$F$54:$F$74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Sheet1!$H$54:$H$74</c:f>
              <c:numCache>
                <c:formatCode>0.0000</c:formatCode>
                <c:ptCount val="21"/>
                <c:pt idx="0">
                  <c:v>4.8516000000000004</c:v>
                </c:pt>
                <c:pt idx="1">
                  <c:v>5.7245000000000008</c:v>
                </c:pt>
                <c:pt idx="2">
                  <c:v>6.0985999999999994</c:v>
                </c:pt>
                <c:pt idx="3">
                  <c:v>6.3480000000000008</c:v>
                </c:pt>
                <c:pt idx="4">
                  <c:v>6.9715000000000007</c:v>
                </c:pt>
                <c:pt idx="5">
                  <c:v>7.2209000000000003</c:v>
                </c:pt>
                <c:pt idx="6">
                  <c:v>7.5950000000000006</c:v>
                </c:pt>
                <c:pt idx="7">
                  <c:v>7.969100000000001</c:v>
                </c:pt>
                <c:pt idx="8">
                  <c:v>8.2185000000000006</c:v>
                </c:pt>
                <c:pt idx="9">
                  <c:v>8.3431999999999995</c:v>
                </c:pt>
                <c:pt idx="10">
                  <c:v>8.4679000000000002</c:v>
                </c:pt>
                <c:pt idx="11">
                  <c:v>6.3480000000000008</c:v>
                </c:pt>
                <c:pt idx="12">
                  <c:v>9.2161000000000008</c:v>
                </c:pt>
                <c:pt idx="13">
                  <c:v>9.4655000000000005</c:v>
                </c:pt>
                <c:pt idx="14">
                  <c:v>8.4679000000000002</c:v>
                </c:pt>
                <c:pt idx="15">
                  <c:v>7.8444000000000003</c:v>
                </c:pt>
                <c:pt idx="16">
                  <c:v>7.4702999999999999</c:v>
                </c:pt>
                <c:pt idx="17">
                  <c:v>7.969100000000001</c:v>
                </c:pt>
                <c:pt idx="18">
                  <c:v>6.9715000000000007</c:v>
                </c:pt>
                <c:pt idx="19">
                  <c:v>7.2209000000000003</c:v>
                </c:pt>
                <c:pt idx="20">
                  <c:v>6.4726999999999997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7-4205-A4CC-7A2762474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804944"/>
        <c:axId val="1984793712"/>
      </c:scatterChart>
      <c:valAx>
        <c:axId val="198480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793712"/>
        <c:crosses val="autoZero"/>
        <c:crossBetween val="midCat"/>
      </c:valAx>
      <c:valAx>
        <c:axId val="19847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80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Sheet1!$F$76:$F$96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Sheet1!$G$76:$G$96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D-49D2-8563-85831FF5C94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Sheet1!$F$76:$F$96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Sheet1!$H$76:$H$96</c:f>
              <c:numCache>
                <c:formatCode>0.0000</c:formatCode>
                <c:ptCount val="21"/>
                <c:pt idx="0">
                  <c:v>2.5202</c:v>
                </c:pt>
                <c:pt idx="1">
                  <c:v>3.1341000000000001</c:v>
                </c:pt>
                <c:pt idx="2">
                  <c:v>3.3971999999999998</c:v>
                </c:pt>
                <c:pt idx="3">
                  <c:v>3.5725999999999996</c:v>
                </c:pt>
                <c:pt idx="4">
                  <c:v>4.0110999999999999</c:v>
                </c:pt>
                <c:pt idx="5">
                  <c:v>4.1864999999999997</c:v>
                </c:pt>
                <c:pt idx="6">
                  <c:v>4.4496000000000002</c:v>
                </c:pt>
                <c:pt idx="7">
                  <c:v>4.7126999999999999</c:v>
                </c:pt>
                <c:pt idx="8">
                  <c:v>4.8880999999999997</c:v>
                </c:pt>
                <c:pt idx="9">
                  <c:v>4.9757999999999996</c:v>
                </c:pt>
                <c:pt idx="10">
                  <c:v>5.0635000000000003</c:v>
                </c:pt>
                <c:pt idx="11">
                  <c:v>3.5725999999999996</c:v>
                </c:pt>
                <c:pt idx="12">
                  <c:v>5.5896999999999997</c:v>
                </c:pt>
                <c:pt idx="13">
                  <c:v>5.7650999999999994</c:v>
                </c:pt>
                <c:pt idx="14">
                  <c:v>5.0635000000000003</c:v>
                </c:pt>
                <c:pt idx="15">
                  <c:v>4.625</c:v>
                </c:pt>
                <c:pt idx="16">
                  <c:v>4.3618999999999994</c:v>
                </c:pt>
                <c:pt idx="17">
                  <c:v>4.7126999999999999</c:v>
                </c:pt>
                <c:pt idx="18">
                  <c:v>4.0110999999999999</c:v>
                </c:pt>
                <c:pt idx="19">
                  <c:v>4.1864999999999997</c:v>
                </c:pt>
                <c:pt idx="20">
                  <c:v>3.6603000000000003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D-49D2-8563-85831FF5C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961936"/>
        <c:axId val="1985964016"/>
      </c:scatterChart>
      <c:valAx>
        <c:axId val="19859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64016"/>
        <c:crosses val="autoZero"/>
        <c:crossBetween val="midCat"/>
      </c:valAx>
      <c:valAx>
        <c:axId val="19859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6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Sheet1!$F$98:$F$118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Sheet1!$G$98:$G$118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3-4941-843B-BC7014D36FB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Sheet1!$F$98:$F$118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Sheet1!$H$98:$H$118</c:f>
              <c:numCache>
                <c:formatCode>0.0000</c:formatCode>
                <c:ptCount val="21"/>
                <c:pt idx="0">
                  <c:v>1.6694999999999998</c:v>
                </c:pt>
                <c:pt idx="1">
                  <c:v>2.1888999999999998</c:v>
                </c:pt>
                <c:pt idx="2">
                  <c:v>2.4114999999999998</c:v>
                </c:pt>
                <c:pt idx="3">
                  <c:v>2.5599000000000003</c:v>
                </c:pt>
                <c:pt idx="4">
                  <c:v>2.9308999999999998</c:v>
                </c:pt>
                <c:pt idx="5">
                  <c:v>3.0793000000000004</c:v>
                </c:pt>
                <c:pt idx="6">
                  <c:v>3.3019000000000003</c:v>
                </c:pt>
                <c:pt idx="7">
                  <c:v>3.5245000000000002</c:v>
                </c:pt>
                <c:pt idx="8">
                  <c:v>3.6728999999999998</c:v>
                </c:pt>
                <c:pt idx="9">
                  <c:v>3.7471000000000001</c:v>
                </c:pt>
                <c:pt idx="10">
                  <c:v>3.8213000000000004</c:v>
                </c:pt>
                <c:pt idx="11">
                  <c:v>2.5599000000000003</c:v>
                </c:pt>
                <c:pt idx="12">
                  <c:v>4.2665000000000006</c:v>
                </c:pt>
                <c:pt idx="13">
                  <c:v>4.4148999999999994</c:v>
                </c:pt>
                <c:pt idx="14">
                  <c:v>3.8213000000000004</c:v>
                </c:pt>
                <c:pt idx="15">
                  <c:v>3.4502999999999999</c:v>
                </c:pt>
                <c:pt idx="16">
                  <c:v>3.2277</c:v>
                </c:pt>
                <c:pt idx="17">
                  <c:v>3.5245000000000002</c:v>
                </c:pt>
                <c:pt idx="18">
                  <c:v>2.9308999999999998</c:v>
                </c:pt>
                <c:pt idx="19">
                  <c:v>3.0793000000000004</c:v>
                </c:pt>
                <c:pt idx="20">
                  <c:v>2.6340999999999997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3-4941-843B-BC7014D3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607888"/>
        <c:axId val="1987616624"/>
      </c:scatterChart>
      <c:valAx>
        <c:axId val="198760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16624"/>
        <c:crosses val="autoZero"/>
        <c:crossBetween val="midCat"/>
      </c:valAx>
      <c:valAx>
        <c:axId val="19876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6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Sheet1!$F$120:$F$140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Sheet1!$G$120:$G$140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098-B37F-FE383E16793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Sheet1!$F$120:$F$140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Sheet1!$H$120:$H$140</c:f>
              <c:numCache>
                <c:formatCode>0.0000</c:formatCode>
                <c:ptCount val="21"/>
                <c:pt idx="0">
                  <c:v>1.3543999999999996</c:v>
                </c:pt>
                <c:pt idx="1">
                  <c:v>1.8387999999999995</c:v>
                </c:pt>
                <c:pt idx="2">
                  <c:v>2.0463999999999998</c:v>
                </c:pt>
                <c:pt idx="3">
                  <c:v>2.1847999999999996</c:v>
                </c:pt>
                <c:pt idx="4">
                  <c:v>2.5307999999999997</c:v>
                </c:pt>
                <c:pt idx="5">
                  <c:v>2.6691999999999996</c:v>
                </c:pt>
                <c:pt idx="6">
                  <c:v>2.8767999999999998</c:v>
                </c:pt>
                <c:pt idx="7">
                  <c:v>3.0844</c:v>
                </c:pt>
                <c:pt idx="8">
                  <c:v>3.2227999999999999</c:v>
                </c:pt>
                <c:pt idx="9">
                  <c:v>3.2920000000000003</c:v>
                </c:pt>
                <c:pt idx="10">
                  <c:v>3.3611999999999997</c:v>
                </c:pt>
                <c:pt idx="11">
                  <c:v>2.1847999999999996</c:v>
                </c:pt>
                <c:pt idx="12">
                  <c:v>3.7764000000000002</c:v>
                </c:pt>
                <c:pt idx="13">
                  <c:v>3.9148000000000001</c:v>
                </c:pt>
                <c:pt idx="14">
                  <c:v>3.3611999999999997</c:v>
                </c:pt>
                <c:pt idx="15">
                  <c:v>3.0151999999999997</c:v>
                </c:pt>
                <c:pt idx="16">
                  <c:v>2.8076000000000003</c:v>
                </c:pt>
                <c:pt idx="17">
                  <c:v>3.0844</c:v>
                </c:pt>
                <c:pt idx="18">
                  <c:v>2.5307999999999997</c:v>
                </c:pt>
                <c:pt idx="19">
                  <c:v>2.6691999999999996</c:v>
                </c:pt>
                <c:pt idx="20">
                  <c:v>2.254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C1-4098-B37F-FE383E167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472"/>
        <c:axId val="20689904"/>
      </c:scatterChart>
      <c:valAx>
        <c:axId val="2069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04"/>
        <c:crosses val="autoZero"/>
        <c:crossBetween val="midCat"/>
      </c:valAx>
      <c:valAx>
        <c:axId val="206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Sheet1!$F$142:$F$162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Sheet1!$G$142:$G$162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B-410E-B2AC-40F802EB598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Sheet1!$F$142:$F$162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Sheet1!$H$142:$H$162</c:f>
              <c:numCache>
                <c:formatCode>0.0000</c:formatCode>
                <c:ptCount val="21"/>
                <c:pt idx="0">
                  <c:v>1.2410000000000001</c:v>
                </c:pt>
                <c:pt idx="1">
                  <c:v>1.7128000000000001</c:v>
                </c:pt>
                <c:pt idx="2">
                  <c:v>1.9150000000000005</c:v>
                </c:pt>
                <c:pt idx="3">
                  <c:v>2.0497999999999998</c:v>
                </c:pt>
                <c:pt idx="4">
                  <c:v>2.3868000000000005</c:v>
                </c:pt>
                <c:pt idx="5">
                  <c:v>2.5215999999999998</c:v>
                </c:pt>
                <c:pt idx="6">
                  <c:v>2.7238000000000002</c:v>
                </c:pt>
                <c:pt idx="7">
                  <c:v>2.9260000000000006</c:v>
                </c:pt>
                <c:pt idx="8">
                  <c:v>3.0608</c:v>
                </c:pt>
                <c:pt idx="9">
                  <c:v>3.1282000000000001</c:v>
                </c:pt>
                <c:pt idx="10">
                  <c:v>3.1956000000000002</c:v>
                </c:pt>
                <c:pt idx="11">
                  <c:v>2.0497999999999998</c:v>
                </c:pt>
                <c:pt idx="12">
                  <c:v>3.6</c:v>
                </c:pt>
                <c:pt idx="13">
                  <c:v>3.7348000000000003</c:v>
                </c:pt>
                <c:pt idx="14">
                  <c:v>3.1956000000000002</c:v>
                </c:pt>
                <c:pt idx="15">
                  <c:v>2.8586000000000005</c:v>
                </c:pt>
                <c:pt idx="16">
                  <c:v>2.6564000000000001</c:v>
                </c:pt>
                <c:pt idx="17">
                  <c:v>2.9260000000000006</c:v>
                </c:pt>
                <c:pt idx="18">
                  <c:v>2.3868000000000005</c:v>
                </c:pt>
                <c:pt idx="19">
                  <c:v>2.5215999999999998</c:v>
                </c:pt>
                <c:pt idx="20">
                  <c:v>2.1172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B-410E-B2AC-40F802EB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136"/>
        <c:axId val="20703632"/>
      </c:scatterChart>
      <c:valAx>
        <c:axId val="207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3632"/>
        <c:crosses val="autoZero"/>
        <c:crossBetween val="midCat"/>
      </c:valAx>
      <c:valAx>
        <c:axId val="207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Sheet1!$F$164:$F$184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Sheet1!$G$164:$G$184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A4-4296-93D6-EA10D409E1C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Sheet1!$F$164:$F$184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Sheet1!$H$164:$H$184</c:f>
              <c:numCache>
                <c:formatCode>0.0000</c:formatCode>
                <c:ptCount val="21"/>
                <c:pt idx="0">
                  <c:v>1.1968999999999999</c:v>
                </c:pt>
                <c:pt idx="1">
                  <c:v>1.6637999999999997</c:v>
                </c:pt>
                <c:pt idx="2">
                  <c:v>1.8638999999999997</c:v>
                </c:pt>
                <c:pt idx="3">
                  <c:v>1.9972999999999996</c:v>
                </c:pt>
                <c:pt idx="4">
                  <c:v>2.3307999999999995</c:v>
                </c:pt>
                <c:pt idx="5">
                  <c:v>2.4641999999999995</c:v>
                </c:pt>
                <c:pt idx="6">
                  <c:v>2.6642999999999994</c:v>
                </c:pt>
                <c:pt idx="7">
                  <c:v>2.8643999999999994</c:v>
                </c:pt>
                <c:pt idx="8">
                  <c:v>2.9977999999999994</c:v>
                </c:pt>
                <c:pt idx="9">
                  <c:v>3.0644999999999993</c:v>
                </c:pt>
                <c:pt idx="10">
                  <c:v>3.1311999999999993</c:v>
                </c:pt>
                <c:pt idx="11">
                  <c:v>1.9972999999999996</c:v>
                </c:pt>
                <c:pt idx="12">
                  <c:v>3.5314000000000001</c:v>
                </c:pt>
                <c:pt idx="13">
                  <c:v>3.6648000000000001</c:v>
                </c:pt>
                <c:pt idx="14">
                  <c:v>3.1311999999999993</c:v>
                </c:pt>
                <c:pt idx="15">
                  <c:v>2.7976999999999994</c:v>
                </c:pt>
                <c:pt idx="16">
                  <c:v>2.5975999999999995</c:v>
                </c:pt>
                <c:pt idx="17">
                  <c:v>2.8643999999999994</c:v>
                </c:pt>
                <c:pt idx="18">
                  <c:v>2.3307999999999995</c:v>
                </c:pt>
                <c:pt idx="19">
                  <c:v>2.4641999999999995</c:v>
                </c:pt>
                <c:pt idx="20">
                  <c:v>2.0639999999999996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A4-4296-93D6-EA10D409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51151"/>
        <c:axId val="1988740751"/>
      </c:scatterChart>
      <c:valAx>
        <c:axId val="19887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40751"/>
        <c:crosses val="autoZero"/>
        <c:crossBetween val="midCat"/>
      </c:valAx>
      <c:valAx>
        <c:axId val="19887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5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Sheet1!$F$186:$F$206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Sheet1!$G$186:$G$206</c:f>
              <c:numCache>
                <c:formatCode>0.0000</c:formatCode>
                <c:ptCount val="21"/>
                <c:pt idx="0">
                  <c:v>1.52</c:v>
                </c:pt>
                <c:pt idx="1">
                  <c:v>1.68</c:v>
                </c:pt>
                <c:pt idx="2">
                  <c:v>1.8</c:v>
                </c:pt>
                <c:pt idx="3">
                  <c:v>2.0499999999999998</c:v>
                </c:pt>
                <c:pt idx="4">
                  <c:v>2.36</c:v>
                </c:pt>
                <c:pt idx="5">
                  <c:v>2.25</c:v>
                </c:pt>
                <c:pt idx="6">
                  <c:v>2.68</c:v>
                </c:pt>
                <c:pt idx="7">
                  <c:v>2.9</c:v>
                </c:pt>
                <c:pt idx="8">
                  <c:v>3.14</c:v>
                </c:pt>
                <c:pt idx="9">
                  <c:v>3.06</c:v>
                </c:pt>
                <c:pt idx="10">
                  <c:v>3.24</c:v>
                </c:pt>
                <c:pt idx="11">
                  <c:v>1.92</c:v>
                </c:pt>
                <c:pt idx="12">
                  <c:v>3.4</c:v>
                </c:pt>
                <c:pt idx="13">
                  <c:v>3.28</c:v>
                </c:pt>
                <c:pt idx="14">
                  <c:v>3.17</c:v>
                </c:pt>
                <c:pt idx="15">
                  <c:v>2.83</c:v>
                </c:pt>
                <c:pt idx="16">
                  <c:v>2.58</c:v>
                </c:pt>
                <c:pt idx="17">
                  <c:v>2.86</c:v>
                </c:pt>
                <c:pt idx="18">
                  <c:v>2.2599999999999998</c:v>
                </c:pt>
                <c:pt idx="19">
                  <c:v>2.14</c:v>
                </c:pt>
                <c:pt idx="20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C-41AA-8403-9B5616035ED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Sheet1!$F$186:$F$206</c:f>
              <c:numCache>
                <c:formatCode>0.0000</c:formatCode>
                <c:ptCount val="21"/>
                <c:pt idx="0">
                  <c:v>63</c:v>
                </c:pt>
                <c:pt idx="1">
                  <c:v>70</c:v>
                </c:pt>
                <c:pt idx="2">
                  <c:v>73</c:v>
                </c:pt>
                <c:pt idx="3">
                  <c:v>75</c:v>
                </c:pt>
                <c:pt idx="4">
                  <c:v>80</c:v>
                </c:pt>
                <c:pt idx="5">
                  <c:v>82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91</c:v>
                </c:pt>
                <c:pt idx="10">
                  <c:v>92</c:v>
                </c:pt>
                <c:pt idx="11">
                  <c:v>75</c:v>
                </c:pt>
                <c:pt idx="12">
                  <c:v>98</c:v>
                </c:pt>
                <c:pt idx="13">
                  <c:v>100</c:v>
                </c:pt>
                <c:pt idx="14">
                  <c:v>92</c:v>
                </c:pt>
                <c:pt idx="15">
                  <c:v>87</c:v>
                </c:pt>
                <c:pt idx="16">
                  <c:v>84</c:v>
                </c:pt>
                <c:pt idx="17">
                  <c:v>88</c:v>
                </c:pt>
                <c:pt idx="18">
                  <c:v>80</c:v>
                </c:pt>
                <c:pt idx="19">
                  <c:v>82</c:v>
                </c:pt>
                <c:pt idx="20">
                  <c:v>76</c:v>
                </c:pt>
              </c:numCache>
            </c:numRef>
          </c:xVal>
          <c:yVal>
            <c:numRef>
              <c:f>Sheet1!$H$186:$H$206</c:f>
              <c:numCache>
                <c:formatCode>0.0000</c:formatCode>
                <c:ptCount val="21"/>
                <c:pt idx="0">
                  <c:v>1.1780000000000004</c:v>
                </c:pt>
                <c:pt idx="1">
                  <c:v>1.6427999999999998</c:v>
                </c:pt>
                <c:pt idx="2">
                  <c:v>1.8420000000000001</c:v>
                </c:pt>
                <c:pt idx="3">
                  <c:v>1.9748000000000006</c:v>
                </c:pt>
                <c:pt idx="4">
                  <c:v>2.3068000000000004</c:v>
                </c:pt>
                <c:pt idx="5">
                  <c:v>2.4396</c:v>
                </c:pt>
                <c:pt idx="6">
                  <c:v>2.6388000000000003</c:v>
                </c:pt>
                <c:pt idx="7">
                  <c:v>2.8380000000000005</c:v>
                </c:pt>
                <c:pt idx="8">
                  <c:v>2.9708000000000001</c:v>
                </c:pt>
                <c:pt idx="9">
                  <c:v>3.0371999999999999</c:v>
                </c:pt>
                <c:pt idx="10">
                  <c:v>3.1036000000000006</c:v>
                </c:pt>
                <c:pt idx="11">
                  <c:v>1.9748000000000006</c:v>
                </c:pt>
                <c:pt idx="12">
                  <c:v>3.5020000000000002</c:v>
                </c:pt>
                <c:pt idx="13">
                  <c:v>3.6347999999999998</c:v>
                </c:pt>
                <c:pt idx="14">
                  <c:v>3.1036000000000006</c:v>
                </c:pt>
                <c:pt idx="15">
                  <c:v>2.7715999999999998</c:v>
                </c:pt>
                <c:pt idx="16">
                  <c:v>2.5724000000000005</c:v>
                </c:pt>
                <c:pt idx="17">
                  <c:v>2.8380000000000005</c:v>
                </c:pt>
                <c:pt idx="18">
                  <c:v>2.3068000000000004</c:v>
                </c:pt>
                <c:pt idx="19">
                  <c:v>2.4396</c:v>
                </c:pt>
                <c:pt idx="20">
                  <c:v>2.0412000000000003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C-41AA-8403-9B5616035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49071"/>
        <c:axId val="1376851775"/>
      </c:scatterChart>
      <c:valAx>
        <c:axId val="198874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851775"/>
        <c:crosses val="autoZero"/>
        <c:crossBetween val="midCat"/>
      </c:valAx>
      <c:valAx>
        <c:axId val="13768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4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12700</xdr:colOff>
      <xdr:row>8</xdr:row>
      <xdr:rowOff>247650</xdr:rowOff>
    </xdr:from>
    <xdr:to>
      <xdr:col>29</xdr:col>
      <xdr:colOff>228600</xdr:colOff>
      <xdr:row>24</xdr:row>
      <xdr:rowOff>69850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12700</xdr:colOff>
      <xdr:row>30</xdr:row>
      <xdr:rowOff>133350</xdr:rowOff>
    </xdr:from>
    <xdr:to>
      <xdr:col>29</xdr:col>
      <xdr:colOff>228600</xdr:colOff>
      <xdr:row>46</xdr:row>
      <xdr:rowOff>31750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25400</xdr:colOff>
      <xdr:row>53</xdr:row>
      <xdr:rowOff>6350</xdr:rowOff>
    </xdr:from>
    <xdr:to>
      <xdr:col>29</xdr:col>
      <xdr:colOff>241300</xdr:colOff>
      <xdr:row>68</xdr:row>
      <xdr:rowOff>82550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12700</xdr:colOff>
      <xdr:row>75</xdr:row>
      <xdr:rowOff>6350</xdr:rowOff>
    </xdr:from>
    <xdr:to>
      <xdr:col>29</xdr:col>
      <xdr:colOff>228600</xdr:colOff>
      <xdr:row>90</xdr:row>
      <xdr:rowOff>82550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12700</xdr:colOff>
      <xdr:row>96</xdr:row>
      <xdr:rowOff>171450</xdr:rowOff>
    </xdr:from>
    <xdr:to>
      <xdr:col>29</xdr:col>
      <xdr:colOff>228600</xdr:colOff>
      <xdr:row>112</xdr:row>
      <xdr:rowOff>69850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12700</xdr:colOff>
      <xdr:row>118</xdr:row>
      <xdr:rowOff>158750</xdr:rowOff>
    </xdr:from>
    <xdr:to>
      <xdr:col>29</xdr:col>
      <xdr:colOff>228600</xdr:colOff>
      <xdr:row>134</xdr:row>
      <xdr:rowOff>57150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12700</xdr:colOff>
      <xdr:row>141</xdr:row>
      <xdr:rowOff>6350</xdr:rowOff>
    </xdr:from>
    <xdr:to>
      <xdr:col>29</xdr:col>
      <xdr:colOff>228600</xdr:colOff>
      <xdr:row>156</xdr:row>
      <xdr:rowOff>82550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12700</xdr:colOff>
      <xdr:row>162</xdr:row>
      <xdr:rowOff>171450</xdr:rowOff>
    </xdr:from>
    <xdr:to>
      <xdr:col>29</xdr:col>
      <xdr:colOff>228600</xdr:colOff>
      <xdr:row>178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25400</xdr:colOff>
      <xdr:row>184</xdr:row>
      <xdr:rowOff>158750</xdr:rowOff>
    </xdr:from>
    <xdr:to>
      <xdr:col>29</xdr:col>
      <xdr:colOff>241300</xdr:colOff>
      <xdr:row>200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25400</xdr:colOff>
      <xdr:row>206</xdr:row>
      <xdr:rowOff>171450</xdr:rowOff>
    </xdr:from>
    <xdr:to>
      <xdr:col>29</xdr:col>
      <xdr:colOff>241300</xdr:colOff>
      <xdr:row>222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25400</xdr:colOff>
      <xdr:row>229</xdr:row>
      <xdr:rowOff>19050</xdr:rowOff>
    </xdr:from>
    <xdr:to>
      <xdr:col>29</xdr:col>
      <xdr:colOff>241300</xdr:colOff>
      <xdr:row>244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50"/>
  <sheetViews>
    <sheetView tabSelected="1" zoomScale="60" zoomScaleNormal="60" workbookViewId="0">
      <selection activeCell="M2" sqref="M2"/>
    </sheetView>
  </sheetViews>
  <sheetFormatPr defaultColWidth="9.109375" defaultRowHeight="14.4" x14ac:dyDescent="0.3"/>
  <cols>
    <col min="1" max="1" width="5.77734375" style="5" customWidth="1"/>
    <col min="2" max="2" width="11.77734375" style="5" customWidth="1"/>
    <col min="3" max="3" width="11.109375" style="4" customWidth="1"/>
    <col min="4" max="4" width="12.21875" style="4" customWidth="1"/>
    <col min="5" max="5" width="11.44140625" style="4" customWidth="1"/>
    <col min="6" max="6" width="13.88671875" style="4" customWidth="1"/>
    <col min="7" max="7" width="9.88671875" style="4" customWidth="1"/>
    <col min="8" max="8" width="13.88671875" style="4" customWidth="1"/>
    <col min="9" max="9" width="14.33203125" style="4" customWidth="1"/>
    <col min="10" max="10" width="16.109375" style="4" customWidth="1"/>
    <col min="11" max="11" width="15.44140625" style="4" customWidth="1"/>
    <col min="12" max="12" width="15.6640625" style="4" customWidth="1"/>
    <col min="13" max="13" width="19.44140625" style="7" customWidth="1"/>
    <col min="14" max="14" width="14.6640625" style="4" customWidth="1"/>
    <col min="15" max="15" width="11.77734375" style="4" customWidth="1"/>
    <col min="16" max="16" width="14.109375" style="4" customWidth="1"/>
    <col min="17" max="17" width="15.109375" style="4" customWidth="1"/>
    <col min="18" max="18" width="11.6640625" style="4" customWidth="1"/>
    <col min="19" max="19" width="12.77734375" style="4" customWidth="1"/>
    <col min="20" max="20" width="13.109375" style="4" customWidth="1"/>
    <col min="21" max="21" width="12" style="4" customWidth="1"/>
    <col min="22" max="22" width="10.21875" style="4" customWidth="1"/>
    <col min="23" max="16384" width="9.109375" style="5"/>
  </cols>
  <sheetData>
    <row r="3" spans="2:22" x14ac:dyDescent="0.3">
      <c r="C3" s="36" t="s">
        <v>21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2:22" ht="26.4" customHeight="1" x14ac:dyDescent="0.3"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2:22" ht="18.600000000000001" customHeight="1" x14ac:dyDescent="0.3">
      <c r="B5" s="6"/>
      <c r="C5" s="37" t="s">
        <v>23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2:22" ht="14.4" customHeight="1" x14ac:dyDescent="0.3"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</row>
    <row r="8" spans="2:22" ht="14.4" customHeight="1" x14ac:dyDescent="0.3">
      <c r="B8" s="32" t="s">
        <v>15</v>
      </c>
      <c r="C8" s="33" t="s">
        <v>5</v>
      </c>
      <c r="D8" s="33" t="s">
        <v>4</v>
      </c>
      <c r="E8" s="32" t="s">
        <v>12</v>
      </c>
      <c r="F8" s="32" t="s">
        <v>0</v>
      </c>
      <c r="G8" s="32" t="s">
        <v>1</v>
      </c>
      <c r="H8" s="32" t="s">
        <v>16</v>
      </c>
      <c r="I8" s="32" t="s">
        <v>11</v>
      </c>
      <c r="J8" s="32" t="s">
        <v>2</v>
      </c>
      <c r="K8" s="32" t="s">
        <v>13</v>
      </c>
      <c r="L8" s="32" t="s">
        <v>3</v>
      </c>
      <c r="M8" s="34" t="s">
        <v>6</v>
      </c>
      <c r="N8" s="32" t="s">
        <v>14</v>
      </c>
      <c r="O8" s="32" t="s">
        <v>9</v>
      </c>
      <c r="P8" s="32" t="s">
        <v>17</v>
      </c>
      <c r="Q8" s="32" t="s">
        <v>20</v>
      </c>
      <c r="R8" s="32" t="s">
        <v>10</v>
      </c>
      <c r="S8" s="32" t="s">
        <v>18</v>
      </c>
      <c r="T8" s="32" t="s">
        <v>19</v>
      </c>
      <c r="U8" s="32" t="s">
        <v>7</v>
      </c>
      <c r="V8" s="32" t="s">
        <v>8</v>
      </c>
    </row>
    <row r="9" spans="2:22" ht="19.8" customHeight="1" x14ac:dyDescent="0.3">
      <c r="B9" s="32"/>
      <c r="C9" s="33"/>
      <c r="D9" s="33"/>
      <c r="E9" s="32"/>
      <c r="F9" s="32"/>
      <c r="G9" s="32"/>
      <c r="H9" s="32"/>
      <c r="I9" s="32"/>
      <c r="J9" s="32"/>
      <c r="K9" s="32"/>
      <c r="L9" s="32"/>
      <c r="M9" s="34"/>
      <c r="N9" s="32"/>
      <c r="O9" s="32"/>
      <c r="P9" s="32"/>
      <c r="Q9" s="32"/>
      <c r="R9" s="32"/>
      <c r="S9" s="32"/>
      <c r="T9" s="32"/>
      <c r="U9" s="32"/>
      <c r="V9" s="32"/>
    </row>
    <row r="10" spans="2:22" x14ac:dyDescent="0.3">
      <c r="B10" s="35">
        <v>1</v>
      </c>
      <c r="C10" s="14">
        <v>-3</v>
      </c>
      <c r="D10" s="9">
        <v>0.5</v>
      </c>
      <c r="E10" s="9">
        <v>21</v>
      </c>
      <c r="F10" s="9">
        <v>63</v>
      </c>
      <c r="G10" s="9">
        <v>1.52</v>
      </c>
      <c r="H10" s="9">
        <f>C10+(D10*F10)</f>
        <v>28.5</v>
      </c>
      <c r="I10" s="9">
        <f>H10-G10</f>
        <v>26.98</v>
      </c>
      <c r="J10" s="9">
        <f>I10^2</f>
        <v>727.92039999999997</v>
      </c>
      <c r="K10" s="9">
        <f>SUM(I10:I30)</f>
        <v>759.4</v>
      </c>
      <c r="L10" s="9">
        <f>SUM(J10:J30)</f>
        <v>27794.216799999998</v>
      </c>
      <c r="M10" s="19">
        <f>(1/(E10))*L10</f>
        <v>1323.5341333333331</v>
      </c>
      <c r="N10" s="9">
        <v>9.0000000000000006E-5</v>
      </c>
      <c r="O10" s="9">
        <f>(1/E10)*K10</f>
        <v>36.161904761904758</v>
      </c>
      <c r="P10" s="9">
        <f>I10*F10</f>
        <v>1699.74</v>
      </c>
      <c r="Q10" s="9">
        <f>SUM(P10:P30)</f>
        <v>64076.34</v>
      </c>
      <c r="R10" s="9">
        <f>(1/E10)*Q10</f>
        <v>3051.2542857142853</v>
      </c>
      <c r="S10" s="9">
        <f>N10*O10</f>
        <v>3.2545714285714283E-3</v>
      </c>
      <c r="T10" s="9">
        <f>N10*R10</f>
        <v>0.27461288571428571</v>
      </c>
      <c r="U10" s="9">
        <f>C10-S10</f>
        <v>-3.0032545714285712</v>
      </c>
      <c r="V10" s="9">
        <f>D10-T10</f>
        <v>0.22538711428571429</v>
      </c>
    </row>
    <row r="11" spans="2:22" x14ac:dyDescent="0.3">
      <c r="B11" s="35"/>
      <c r="C11" s="14">
        <v>-3</v>
      </c>
      <c r="D11" s="9">
        <v>0.5</v>
      </c>
      <c r="E11" s="9">
        <v>21</v>
      </c>
      <c r="F11" s="9">
        <v>70</v>
      </c>
      <c r="G11" s="9">
        <v>1.68</v>
      </c>
      <c r="H11" s="9">
        <f t="shared" ref="H11:H30" si="0">C11+(D11*F11)</f>
        <v>32</v>
      </c>
      <c r="I11" s="9">
        <f t="shared" ref="I11:I30" si="1">H11-G11</f>
        <v>30.32</v>
      </c>
      <c r="J11" s="9">
        <f t="shared" ref="J11:J30" si="2">I11^2</f>
        <v>919.30240000000003</v>
      </c>
      <c r="K11" s="9"/>
      <c r="L11" s="9"/>
      <c r="M11" s="10"/>
      <c r="N11" s="9"/>
      <c r="O11" s="9"/>
      <c r="P11" s="9">
        <f t="shared" ref="P11:P30" si="3">I11*F11</f>
        <v>2122.4</v>
      </c>
      <c r="Q11" s="9"/>
      <c r="R11" s="9"/>
      <c r="S11" s="9"/>
      <c r="T11" s="9"/>
      <c r="U11" s="9"/>
      <c r="V11" s="9"/>
    </row>
    <row r="12" spans="2:22" x14ac:dyDescent="0.3">
      <c r="B12" s="35"/>
      <c r="C12" s="14">
        <v>-3</v>
      </c>
      <c r="D12" s="9">
        <v>0.5</v>
      </c>
      <c r="E12" s="9">
        <v>21</v>
      </c>
      <c r="F12" s="9">
        <v>73</v>
      </c>
      <c r="G12" s="9">
        <v>1.8</v>
      </c>
      <c r="H12" s="9">
        <f t="shared" si="0"/>
        <v>33.5</v>
      </c>
      <c r="I12" s="9">
        <f t="shared" si="1"/>
        <v>31.7</v>
      </c>
      <c r="J12" s="9">
        <f t="shared" si="2"/>
        <v>1004.89</v>
      </c>
      <c r="K12" s="9"/>
      <c r="L12" s="9"/>
      <c r="M12" s="10"/>
      <c r="N12" s="9"/>
      <c r="O12" s="9"/>
      <c r="P12" s="9">
        <f t="shared" si="3"/>
        <v>2314.1</v>
      </c>
      <c r="Q12" s="9"/>
      <c r="R12" s="9"/>
      <c r="S12" s="9"/>
      <c r="T12" s="9"/>
      <c r="U12" s="9"/>
      <c r="V12" s="9"/>
    </row>
    <row r="13" spans="2:22" x14ac:dyDescent="0.3">
      <c r="B13" s="35"/>
      <c r="C13" s="14">
        <v>-3</v>
      </c>
      <c r="D13" s="9">
        <v>0.5</v>
      </c>
      <c r="E13" s="9">
        <v>21</v>
      </c>
      <c r="F13" s="9">
        <v>75</v>
      </c>
      <c r="G13" s="9">
        <v>2.0499999999999998</v>
      </c>
      <c r="H13" s="9">
        <f t="shared" si="0"/>
        <v>34.5</v>
      </c>
      <c r="I13" s="9">
        <f t="shared" si="1"/>
        <v>32.450000000000003</v>
      </c>
      <c r="J13" s="9">
        <f t="shared" si="2"/>
        <v>1053.0025000000003</v>
      </c>
      <c r="K13" s="9"/>
      <c r="L13" s="9"/>
      <c r="M13" s="10"/>
      <c r="N13" s="9"/>
      <c r="O13" s="9"/>
      <c r="P13" s="9">
        <f t="shared" si="3"/>
        <v>2433.75</v>
      </c>
      <c r="Q13" s="9"/>
      <c r="R13" s="9"/>
      <c r="S13" s="9"/>
      <c r="T13" s="9"/>
      <c r="U13" s="9"/>
      <c r="V13" s="9"/>
    </row>
    <row r="14" spans="2:22" x14ac:dyDescent="0.3">
      <c r="B14" s="35"/>
      <c r="C14" s="14">
        <v>-3</v>
      </c>
      <c r="D14" s="9">
        <v>0.5</v>
      </c>
      <c r="E14" s="9">
        <v>21</v>
      </c>
      <c r="F14" s="9">
        <v>80</v>
      </c>
      <c r="G14" s="9">
        <v>2.36</v>
      </c>
      <c r="H14" s="9">
        <f t="shared" si="0"/>
        <v>37</v>
      </c>
      <c r="I14" s="9">
        <f t="shared" si="1"/>
        <v>34.64</v>
      </c>
      <c r="J14" s="9">
        <f t="shared" si="2"/>
        <v>1199.9295999999999</v>
      </c>
      <c r="K14" s="9"/>
      <c r="L14" s="9"/>
      <c r="M14" s="10"/>
      <c r="N14" s="9"/>
      <c r="O14" s="9"/>
      <c r="P14" s="9">
        <f t="shared" si="3"/>
        <v>2771.2</v>
      </c>
      <c r="Q14" s="9"/>
      <c r="R14" s="9"/>
      <c r="S14" s="9"/>
      <c r="T14" s="9"/>
      <c r="U14" s="9"/>
      <c r="V14" s="9"/>
    </row>
    <row r="15" spans="2:22" x14ac:dyDescent="0.3">
      <c r="B15" s="35"/>
      <c r="C15" s="14">
        <v>-3</v>
      </c>
      <c r="D15" s="9">
        <v>0.5</v>
      </c>
      <c r="E15" s="9">
        <v>21</v>
      </c>
      <c r="F15" s="9">
        <v>82</v>
      </c>
      <c r="G15" s="9">
        <v>2.25</v>
      </c>
      <c r="H15" s="9">
        <f t="shared" si="0"/>
        <v>38</v>
      </c>
      <c r="I15" s="9">
        <f t="shared" si="1"/>
        <v>35.75</v>
      </c>
      <c r="J15" s="9">
        <f t="shared" si="2"/>
        <v>1278.0625</v>
      </c>
      <c r="K15" s="9"/>
      <c r="L15" s="9"/>
      <c r="M15" s="10"/>
      <c r="N15" s="9"/>
      <c r="O15" s="9"/>
      <c r="P15" s="9">
        <f t="shared" si="3"/>
        <v>2931.5</v>
      </c>
      <c r="Q15" s="9"/>
      <c r="R15" s="9"/>
      <c r="S15" s="9"/>
      <c r="T15" s="9"/>
      <c r="U15" s="9"/>
      <c r="V15" s="9"/>
    </row>
    <row r="16" spans="2:22" x14ac:dyDescent="0.3">
      <c r="B16" s="35"/>
      <c r="C16" s="14">
        <v>-3</v>
      </c>
      <c r="D16" s="9">
        <v>0.5</v>
      </c>
      <c r="E16" s="9">
        <v>21</v>
      </c>
      <c r="F16" s="9">
        <v>85</v>
      </c>
      <c r="G16" s="9">
        <v>2.68</v>
      </c>
      <c r="H16" s="9">
        <f t="shared" si="0"/>
        <v>39.5</v>
      </c>
      <c r="I16" s="9">
        <f t="shared" si="1"/>
        <v>36.82</v>
      </c>
      <c r="J16" s="9">
        <f t="shared" si="2"/>
        <v>1355.7124000000001</v>
      </c>
      <c r="K16" s="9"/>
      <c r="L16" s="9"/>
      <c r="M16" s="10"/>
      <c r="N16" s="9"/>
      <c r="O16" s="9"/>
      <c r="P16" s="9">
        <f t="shared" si="3"/>
        <v>3129.7</v>
      </c>
      <c r="Q16" s="9"/>
      <c r="R16" s="9"/>
      <c r="S16" s="9"/>
      <c r="T16" s="9"/>
      <c r="U16" s="9"/>
      <c r="V16" s="9"/>
    </row>
    <row r="17" spans="2:22" x14ac:dyDescent="0.3">
      <c r="B17" s="35"/>
      <c r="C17" s="14">
        <v>-3</v>
      </c>
      <c r="D17" s="9">
        <v>0.5</v>
      </c>
      <c r="E17" s="9">
        <v>21</v>
      </c>
      <c r="F17" s="9">
        <v>88</v>
      </c>
      <c r="G17" s="9">
        <v>2.9</v>
      </c>
      <c r="H17" s="9">
        <f t="shared" si="0"/>
        <v>41</v>
      </c>
      <c r="I17" s="9">
        <f t="shared" si="1"/>
        <v>38.1</v>
      </c>
      <c r="J17" s="9">
        <f t="shared" si="2"/>
        <v>1451.6100000000001</v>
      </c>
      <c r="K17" s="9"/>
      <c r="L17" s="9"/>
      <c r="M17" s="10"/>
      <c r="N17" s="9"/>
      <c r="O17" s="9"/>
      <c r="P17" s="9">
        <f t="shared" si="3"/>
        <v>3352.8</v>
      </c>
      <c r="Q17" s="9"/>
      <c r="R17" s="9"/>
      <c r="S17" s="9"/>
      <c r="T17" s="9"/>
      <c r="U17" s="9"/>
      <c r="V17" s="9"/>
    </row>
    <row r="18" spans="2:22" x14ac:dyDescent="0.3">
      <c r="B18" s="35"/>
      <c r="C18" s="14">
        <v>-3</v>
      </c>
      <c r="D18" s="9">
        <v>0.5</v>
      </c>
      <c r="E18" s="9">
        <v>21</v>
      </c>
      <c r="F18" s="9">
        <v>90</v>
      </c>
      <c r="G18" s="9">
        <v>3.14</v>
      </c>
      <c r="H18" s="9">
        <f t="shared" si="0"/>
        <v>42</v>
      </c>
      <c r="I18" s="9">
        <f t="shared" si="1"/>
        <v>38.86</v>
      </c>
      <c r="J18" s="9">
        <f t="shared" si="2"/>
        <v>1510.0996</v>
      </c>
      <c r="K18" s="9"/>
      <c r="L18" s="9"/>
      <c r="M18" s="10"/>
      <c r="N18" s="9"/>
      <c r="O18" s="9"/>
      <c r="P18" s="9">
        <f t="shared" si="3"/>
        <v>3497.4</v>
      </c>
      <c r="Q18" s="9"/>
      <c r="R18" s="9"/>
      <c r="S18" s="9"/>
      <c r="T18" s="9"/>
      <c r="U18" s="9"/>
      <c r="V18" s="9"/>
    </row>
    <row r="19" spans="2:22" x14ac:dyDescent="0.3">
      <c r="B19" s="35"/>
      <c r="C19" s="14">
        <v>-3</v>
      </c>
      <c r="D19" s="9">
        <v>0.5</v>
      </c>
      <c r="E19" s="9">
        <v>21</v>
      </c>
      <c r="F19" s="9">
        <v>91</v>
      </c>
      <c r="G19" s="9">
        <v>3.06</v>
      </c>
      <c r="H19" s="9">
        <f t="shared" si="0"/>
        <v>42.5</v>
      </c>
      <c r="I19" s="9">
        <f t="shared" si="1"/>
        <v>39.44</v>
      </c>
      <c r="J19" s="9">
        <f t="shared" si="2"/>
        <v>1555.5135999999998</v>
      </c>
      <c r="K19" s="9"/>
      <c r="L19" s="9"/>
      <c r="M19" s="10"/>
      <c r="N19" s="9"/>
      <c r="O19" s="9"/>
      <c r="P19" s="9">
        <f t="shared" si="3"/>
        <v>3589.04</v>
      </c>
      <c r="Q19" s="9"/>
      <c r="R19" s="9"/>
      <c r="S19" s="9"/>
      <c r="T19" s="9"/>
      <c r="U19" s="9"/>
      <c r="V19" s="9"/>
    </row>
    <row r="20" spans="2:22" x14ac:dyDescent="0.3">
      <c r="B20" s="35"/>
      <c r="C20" s="14">
        <v>-3</v>
      </c>
      <c r="D20" s="9">
        <v>0.5</v>
      </c>
      <c r="E20" s="9">
        <v>21</v>
      </c>
      <c r="F20" s="9">
        <v>92</v>
      </c>
      <c r="G20" s="9">
        <v>3.24</v>
      </c>
      <c r="H20" s="9">
        <f t="shared" si="0"/>
        <v>43</v>
      </c>
      <c r="I20" s="9">
        <f t="shared" si="1"/>
        <v>39.76</v>
      </c>
      <c r="J20" s="9">
        <f t="shared" si="2"/>
        <v>1580.8575999999998</v>
      </c>
      <c r="K20" s="9"/>
      <c r="L20" s="9"/>
      <c r="M20" s="10"/>
      <c r="N20" s="9"/>
      <c r="O20" s="9"/>
      <c r="P20" s="9">
        <f t="shared" si="3"/>
        <v>3657.9199999999996</v>
      </c>
      <c r="Q20" s="9"/>
      <c r="R20" s="9"/>
      <c r="S20" s="9"/>
      <c r="T20" s="9"/>
      <c r="U20" s="9"/>
      <c r="V20" s="9"/>
    </row>
    <row r="21" spans="2:22" x14ac:dyDescent="0.3">
      <c r="B21" s="35"/>
      <c r="C21" s="14">
        <v>-3</v>
      </c>
      <c r="D21" s="9">
        <v>0.5</v>
      </c>
      <c r="E21" s="9">
        <v>21</v>
      </c>
      <c r="F21" s="9">
        <v>75</v>
      </c>
      <c r="G21" s="9">
        <v>1.92</v>
      </c>
      <c r="H21" s="9">
        <f t="shared" si="0"/>
        <v>34.5</v>
      </c>
      <c r="I21" s="9">
        <f t="shared" si="1"/>
        <v>32.58</v>
      </c>
      <c r="J21" s="9">
        <f t="shared" si="2"/>
        <v>1061.4563999999998</v>
      </c>
      <c r="K21" s="9"/>
      <c r="L21" s="9"/>
      <c r="M21" s="10"/>
      <c r="N21" s="9"/>
      <c r="O21" s="9"/>
      <c r="P21" s="9">
        <f t="shared" si="3"/>
        <v>2443.5</v>
      </c>
      <c r="Q21" s="9"/>
      <c r="R21" s="9"/>
      <c r="S21" s="9"/>
      <c r="T21" s="9"/>
      <c r="U21" s="9"/>
      <c r="V21" s="9"/>
    </row>
    <row r="22" spans="2:22" x14ac:dyDescent="0.3">
      <c r="B22" s="35"/>
      <c r="C22" s="14">
        <v>-3</v>
      </c>
      <c r="D22" s="9">
        <v>0.5</v>
      </c>
      <c r="E22" s="9">
        <v>21</v>
      </c>
      <c r="F22" s="9">
        <v>98</v>
      </c>
      <c r="G22" s="9">
        <v>3.4</v>
      </c>
      <c r="H22" s="9">
        <f t="shared" si="0"/>
        <v>46</v>
      </c>
      <c r="I22" s="9">
        <f t="shared" si="1"/>
        <v>42.6</v>
      </c>
      <c r="J22" s="9">
        <f t="shared" si="2"/>
        <v>1814.7600000000002</v>
      </c>
      <c r="K22" s="9"/>
      <c r="L22" s="9"/>
      <c r="M22" s="10"/>
      <c r="N22" s="9"/>
      <c r="O22" s="9"/>
      <c r="P22" s="9">
        <f t="shared" si="3"/>
        <v>4174.8</v>
      </c>
      <c r="Q22" s="9"/>
      <c r="R22" s="9"/>
      <c r="S22" s="9"/>
      <c r="T22" s="9"/>
      <c r="U22" s="9"/>
      <c r="V22" s="9"/>
    </row>
    <row r="23" spans="2:22" x14ac:dyDescent="0.3">
      <c r="B23" s="35"/>
      <c r="C23" s="14">
        <v>-3</v>
      </c>
      <c r="D23" s="9">
        <v>0.5</v>
      </c>
      <c r="E23" s="9">
        <v>21</v>
      </c>
      <c r="F23" s="9">
        <v>100</v>
      </c>
      <c r="G23" s="9">
        <v>3.28</v>
      </c>
      <c r="H23" s="9">
        <f t="shared" si="0"/>
        <v>47</v>
      </c>
      <c r="I23" s="9">
        <f t="shared" si="1"/>
        <v>43.72</v>
      </c>
      <c r="J23" s="9">
        <f t="shared" si="2"/>
        <v>1911.4384</v>
      </c>
      <c r="K23" s="9"/>
      <c r="L23" s="9"/>
      <c r="M23" s="10"/>
      <c r="N23" s="9"/>
      <c r="O23" s="9"/>
      <c r="P23" s="9">
        <f t="shared" si="3"/>
        <v>4372</v>
      </c>
      <c r="Q23" s="9"/>
      <c r="R23" s="9"/>
      <c r="S23" s="9"/>
      <c r="T23" s="9"/>
      <c r="U23" s="9"/>
      <c r="V23" s="9"/>
    </row>
    <row r="24" spans="2:22" x14ac:dyDescent="0.3">
      <c r="B24" s="35"/>
      <c r="C24" s="14">
        <v>-3</v>
      </c>
      <c r="D24" s="9">
        <v>0.5</v>
      </c>
      <c r="E24" s="9">
        <v>21</v>
      </c>
      <c r="F24" s="9">
        <v>92</v>
      </c>
      <c r="G24" s="9">
        <v>3.17</v>
      </c>
      <c r="H24" s="9">
        <f t="shared" si="0"/>
        <v>43</v>
      </c>
      <c r="I24" s="9">
        <f t="shared" si="1"/>
        <v>39.83</v>
      </c>
      <c r="J24" s="9">
        <f t="shared" si="2"/>
        <v>1586.4288999999999</v>
      </c>
      <c r="K24" s="9"/>
      <c r="L24" s="9"/>
      <c r="M24" s="10"/>
      <c r="N24" s="9"/>
      <c r="O24" s="9"/>
      <c r="P24" s="9">
        <f t="shared" si="3"/>
        <v>3664.3599999999997</v>
      </c>
      <c r="Q24" s="9"/>
      <c r="R24" s="9"/>
      <c r="S24" s="9"/>
      <c r="T24" s="9"/>
      <c r="U24" s="9"/>
      <c r="V24" s="9"/>
    </row>
    <row r="25" spans="2:22" x14ac:dyDescent="0.3">
      <c r="B25" s="35"/>
      <c r="C25" s="14">
        <v>-3</v>
      </c>
      <c r="D25" s="9">
        <v>0.5</v>
      </c>
      <c r="E25" s="9">
        <v>21</v>
      </c>
      <c r="F25" s="9">
        <v>87</v>
      </c>
      <c r="G25" s="9">
        <v>2.83</v>
      </c>
      <c r="H25" s="9">
        <f t="shared" si="0"/>
        <v>40.5</v>
      </c>
      <c r="I25" s="9">
        <f t="shared" si="1"/>
        <v>37.67</v>
      </c>
      <c r="J25" s="9">
        <f t="shared" si="2"/>
        <v>1419.0289</v>
      </c>
      <c r="K25" s="9"/>
      <c r="L25" s="9"/>
      <c r="M25" s="10"/>
      <c r="N25" s="9"/>
      <c r="O25" s="9"/>
      <c r="P25" s="9">
        <f t="shared" si="3"/>
        <v>3277.29</v>
      </c>
      <c r="Q25" s="9"/>
      <c r="R25" s="9"/>
      <c r="S25" s="9"/>
      <c r="T25" s="9"/>
      <c r="U25" s="9"/>
      <c r="V25" s="9"/>
    </row>
    <row r="26" spans="2:22" x14ac:dyDescent="0.3">
      <c r="B26" s="35"/>
      <c r="C26" s="14">
        <v>-3</v>
      </c>
      <c r="D26" s="9">
        <v>0.5</v>
      </c>
      <c r="E26" s="9">
        <v>21</v>
      </c>
      <c r="F26" s="9">
        <v>84</v>
      </c>
      <c r="G26" s="9">
        <v>2.58</v>
      </c>
      <c r="H26" s="9">
        <f t="shared" si="0"/>
        <v>39</v>
      </c>
      <c r="I26" s="9">
        <f t="shared" si="1"/>
        <v>36.42</v>
      </c>
      <c r="J26" s="9">
        <f t="shared" si="2"/>
        <v>1326.4164000000001</v>
      </c>
      <c r="K26" s="9"/>
      <c r="L26" s="9"/>
      <c r="M26" s="10"/>
      <c r="N26" s="9"/>
      <c r="O26" s="9"/>
      <c r="P26" s="9">
        <f t="shared" si="3"/>
        <v>3059.28</v>
      </c>
      <c r="Q26" s="9"/>
      <c r="R26" s="9"/>
      <c r="S26" s="9"/>
      <c r="T26" s="9"/>
      <c r="U26" s="9"/>
      <c r="V26" s="9"/>
    </row>
    <row r="27" spans="2:22" x14ac:dyDescent="0.3">
      <c r="B27" s="35"/>
      <c r="C27" s="14">
        <v>-3</v>
      </c>
      <c r="D27" s="9">
        <v>0.5</v>
      </c>
      <c r="E27" s="9">
        <v>21</v>
      </c>
      <c r="F27" s="9">
        <v>88</v>
      </c>
      <c r="G27" s="9">
        <v>2.86</v>
      </c>
      <c r="H27" s="9">
        <f t="shared" si="0"/>
        <v>41</v>
      </c>
      <c r="I27" s="9">
        <f t="shared" si="1"/>
        <v>38.14</v>
      </c>
      <c r="J27" s="9">
        <f t="shared" si="2"/>
        <v>1454.6596</v>
      </c>
      <c r="K27" s="9"/>
      <c r="L27" s="9"/>
      <c r="M27" s="10"/>
      <c r="N27" s="9"/>
      <c r="O27" s="9"/>
      <c r="P27" s="9">
        <f t="shared" si="3"/>
        <v>3356.32</v>
      </c>
      <c r="Q27" s="9"/>
      <c r="R27" s="9"/>
      <c r="S27" s="9"/>
      <c r="T27" s="9"/>
      <c r="U27" s="9"/>
      <c r="V27" s="9"/>
    </row>
    <row r="28" spans="2:22" x14ac:dyDescent="0.3">
      <c r="B28" s="35"/>
      <c r="C28" s="14">
        <v>-3</v>
      </c>
      <c r="D28" s="9">
        <v>0.5</v>
      </c>
      <c r="E28" s="9">
        <v>21</v>
      </c>
      <c r="F28" s="9">
        <v>80</v>
      </c>
      <c r="G28" s="9">
        <v>2.2599999999999998</v>
      </c>
      <c r="H28" s="9">
        <f t="shared" si="0"/>
        <v>37</v>
      </c>
      <c r="I28" s="9">
        <f t="shared" si="1"/>
        <v>34.74</v>
      </c>
      <c r="J28" s="9">
        <f t="shared" si="2"/>
        <v>1206.8676</v>
      </c>
      <c r="K28" s="9"/>
      <c r="L28" s="9"/>
      <c r="M28" s="10"/>
      <c r="N28" s="9"/>
      <c r="O28" s="9"/>
      <c r="P28" s="9">
        <f t="shared" si="3"/>
        <v>2779.2000000000003</v>
      </c>
      <c r="Q28" s="9"/>
      <c r="R28" s="9"/>
      <c r="S28" s="9"/>
      <c r="T28" s="9"/>
      <c r="U28" s="9"/>
      <c r="V28" s="9"/>
    </row>
    <row r="29" spans="2:22" x14ac:dyDescent="0.3">
      <c r="B29" s="35"/>
      <c r="C29" s="14">
        <v>-3</v>
      </c>
      <c r="D29" s="9">
        <v>0.5</v>
      </c>
      <c r="E29" s="9">
        <v>21</v>
      </c>
      <c r="F29" s="9">
        <v>82</v>
      </c>
      <c r="G29" s="9">
        <v>2.14</v>
      </c>
      <c r="H29" s="9">
        <f t="shared" si="0"/>
        <v>38</v>
      </c>
      <c r="I29" s="9">
        <f t="shared" si="1"/>
        <v>35.86</v>
      </c>
      <c r="J29" s="9">
        <f t="shared" si="2"/>
        <v>1285.9395999999999</v>
      </c>
      <c r="K29" s="9"/>
      <c r="L29" s="9"/>
      <c r="M29" s="10"/>
      <c r="N29" s="9"/>
      <c r="O29" s="9"/>
      <c r="P29" s="9">
        <f t="shared" si="3"/>
        <v>2940.52</v>
      </c>
      <c r="Q29" s="9"/>
      <c r="R29" s="9"/>
      <c r="S29" s="9"/>
      <c r="T29" s="9"/>
      <c r="U29" s="9"/>
      <c r="V29" s="9"/>
    </row>
    <row r="30" spans="2:22" x14ac:dyDescent="0.3">
      <c r="B30" s="35"/>
      <c r="C30" s="14">
        <v>-3</v>
      </c>
      <c r="D30" s="9">
        <v>0.5</v>
      </c>
      <c r="E30" s="9">
        <v>21</v>
      </c>
      <c r="F30" s="9">
        <v>76</v>
      </c>
      <c r="G30" s="9">
        <v>1.98</v>
      </c>
      <c r="H30" s="9">
        <f t="shared" si="0"/>
        <v>35</v>
      </c>
      <c r="I30" s="9">
        <f t="shared" si="1"/>
        <v>33.020000000000003</v>
      </c>
      <c r="J30" s="9">
        <f t="shared" si="2"/>
        <v>1090.3204000000003</v>
      </c>
      <c r="K30" s="9"/>
      <c r="L30" s="9"/>
      <c r="M30" s="10"/>
      <c r="N30" s="9"/>
      <c r="O30" s="9"/>
      <c r="P30" s="9">
        <f t="shared" si="3"/>
        <v>2509.5200000000004</v>
      </c>
      <c r="Q30" s="9"/>
      <c r="R30" s="9"/>
      <c r="S30" s="9"/>
      <c r="T30" s="9"/>
      <c r="U30" s="9"/>
      <c r="V30" s="9"/>
    </row>
    <row r="31" spans="2:22" s="8" customFormat="1" ht="14.4" customHeight="1" x14ac:dyDescent="0.3">
      <c r="B31" s="17"/>
      <c r="C31" s="15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 x14ac:dyDescent="0.3">
      <c r="B32" s="35">
        <v>2</v>
      </c>
      <c r="C32" s="16">
        <v>-3.0032999999999999</v>
      </c>
      <c r="D32" s="10">
        <v>0.22539999999999999</v>
      </c>
      <c r="E32" s="9">
        <v>21</v>
      </c>
      <c r="F32" s="9">
        <v>63</v>
      </c>
      <c r="G32" s="9">
        <v>1.52</v>
      </c>
      <c r="H32" s="9">
        <f>C32+(D32*F32)</f>
        <v>11.196899999999999</v>
      </c>
      <c r="I32" s="9">
        <f>H32-G32</f>
        <v>9.6768999999999998</v>
      </c>
      <c r="J32" s="9">
        <f>I32^2</f>
        <v>93.642393609999999</v>
      </c>
      <c r="K32" s="9">
        <f>SUM(I32:I52)</f>
        <v>278.5061</v>
      </c>
      <c r="L32" s="9">
        <f>SUM(J32:J52)</f>
        <v>3740.7289537299994</v>
      </c>
      <c r="M32" s="19">
        <f>(1/(E32))*L32</f>
        <v>178.12995017761901</v>
      </c>
      <c r="N32" s="9">
        <v>9.0000000000000006E-5</v>
      </c>
      <c r="O32" s="9">
        <f>(1/E32)*K32</f>
        <v>13.262195238095238</v>
      </c>
      <c r="P32" s="9">
        <f>I32*F32</f>
        <v>609.64469999999994</v>
      </c>
      <c r="Q32" s="9">
        <f>SUM(P32:P52)</f>
        <v>23505.825899999996</v>
      </c>
      <c r="R32" s="9">
        <f>(1/E32)*Q32</f>
        <v>1119.3250428571425</v>
      </c>
      <c r="S32" s="9">
        <f>N32*O32</f>
        <v>1.1935975714285716E-3</v>
      </c>
      <c r="T32" s="9">
        <f>N32*R32</f>
        <v>0.10073925385714283</v>
      </c>
      <c r="U32" s="9">
        <f>C32-S32</f>
        <v>-3.0044935975714284</v>
      </c>
      <c r="V32" s="9">
        <f>D32-T32</f>
        <v>0.12466074614285716</v>
      </c>
    </row>
    <row r="33" spans="2:22" x14ac:dyDescent="0.3">
      <c r="B33" s="35"/>
      <c r="C33" s="16">
        <v>-3.0032999999999999</v>
      </c>
      <c r="D33" s="10">
        <v>0.22539999999999999</v>
      </c>
      <c r="E33" s="9">
        <v>21</v>
      </c>
      <c r="F33" s="9">
        <v>70</v>
      </c>
      <c r="G33" s="9">
        <v>1.68</v>
      </c>
      <c r="H33" s="9">
        <f t="shared" ref="H33:H52" si="4">C33+(D33*F33)</f>
        <v>12.774699999999999</v>
      </c>
      <c r="I33" s="9">
        <f t="shared" ref="I33:I52" si="5">H33-G33</f>
        <v>11.0947</v>
      </c>
      <c r="J33" s="9">
        <f t="shared" ref="J33:J52" si="6">I33^2</f>
        <v>123.09236808999999</v>
      </c>
      <c r="K33" s="9"/>
      <c r="L33" s="9"/>
      <c r="M33" s="10"/>
      <c r="N33" s="9"/>
      <c r="O33" s="9"/>
      <c r="P33" s="9">
        <f t="shared" ref="P33:P52" si="7">I33*F33</f>
        <v>776.62900000000002</v>
      </c>
      <c r="Q33" s="9"/>
      <c r="R33" s="9"/>
      <c r="S33" s="9"/>
      <c r="T33" s="9"/>
      <c r="U33" s="9"/>
      <c r="V33" s="9"/>
    </row>
    <row r="34" spans="2:22" x14ac:dyDescent="0.3">
      <c r="B34" s="35"/>
      <c r="C34" s="16">
        <v>-3.0032999999999999</v>
      </c>
      <c r="D34" s="10">
        <v>0.22539999999999999</v>
      </c>
      <c r="E34" s="9">
        <v>21</v>
      </c>
      <c r="F34" s="9">
        <v>73</v>
      </c>
      <c r="G34" s="9">
        <v>1.8</v>
      </c>
      <c r="H34" s="9">
        <f t="shared" si="4"/>
        <v>13.450900000000001</v>
      </c>
      <c r="I34" s="9">
        <f t="shared" si="5"/>
        <v>11.6509</v>
      </c>
      <c r="J34" s="9">
        <f t="shared" si="6"/>
        <v>135.74347080999999</v>
      </c>
      <c r="K34" s="9"/>
      <c r="L34" s="9"/>
      <c r="M34" s="10"/>
      <c r="N34" s="9"/>
      <c r="O34" s="9"/>
      <c r="P34" s="9">
        <f t="shared" si="7"/>
        <v>850.51570000000004</v>
      </c>
      <c r="Q34" s="9"/>
      <c r="R34" s="9"/>
      <c r="S34" s="9"/>
      <c r="T34" s="9"/>
      <c r="U34" s="9"/>
      <c r="V34" s="9"/>
    </row>
    <row r="35" spans="2:22" x14ac:dyDescent="0.3">
      <c r="B35" s="35"/>
      <c r="C35" s="16">
        <v>-3.0032999999999999</v>
      </c>
      <c r="D35" s="10">
        <v>0.22539999999999999</v>
      </c>
      <c r="E35" s="9">
        <v>21</v>
      </c>
      <c r="F35" s="9">
        <v>75</v>
      </c>
      <c r="G35" s="9">
        <v>2.0499999999999998</v>
      </c>
      <c r="H35" s="9">
        <f t="shared" si="4"/>
        <v>13.901699999999998</v>
      </c>
      <c r="I35" s="9">
        <f t="shared" si="5"/>
        <v>11.851699999999997</v>
      </c>
      <c r="J35" s="9">
        <f t="shared" si="6"/>
        <v>140.46279288999995</v>
      </c>
      <c r="K35" s="9"/>
      <c r="L35" s="9"/>
      <c r="M35" s="10"/>
      <c r="N35" s="9"/>
      <c r="O35" s="9"/>
      <c r="P35" s="9">
        <f t="shared" si="7"/>
        <v>888.87749999999983</v>
      </c>
      <c r="Q35" s="9"/>
      <c r="R35" s="9"/>
      <c r="S35" s="9"/>
      <c r="T35" s="9"/>
      <c r="U35" s="9"/>
      <c r="V35" s="9"/>
    </row>
    <row r="36" spans="2:22" x14ac:dyDescent="0.3">
      <c r="B36" s="35"/>
      <c r="C36" s="16">
        <v>-3.0032999999999999</v>
      </c>
      <c r="D36" s="10">
        <v>0.22539999999999999</v>
      </c>
      <c r="E36" s="9">
        <v>21</v>
      </c>
      <c r="F36" s="9">
        <v>80</v>
      </c>
      <c r="G36" s="9">
        <v>2.36</v>
      </c>
      <c r="H36" s="9">
        <f t="shared" si="4"/>
        <v>15.028700000000001</v>
      </c>
      <c r="I36" s="9">
        <f t="shared" si="5"/>
        <v>12.668700000000001</v>
      </c>
      <c r="J36" s="9">
        <f t="shared" si="6"/>
        <v>160.49595969000003</v>
      </c>
      <c r="K36" s="9"/>
      <c r="L36" s="9"/>
      <c r="M36" s="10"/>
      <c r="N36" s="9"/>
      <c r="O36" s="9"/>
      <c r="P36" s="9">
        <f t="shared" si="7"/>
        <v>1013.4960000000001</v>
      </c>
      <c r="Q36" s="9"/>
      <c r="R36" s="9"/>
      <c r="S36" s="9"/>
      <c r="T36" s="9"/>
      <c r="U36" s="9"/>
      <c r="V36" s="9"/>
    </row>
    <row r="37" spans="2:22" x14ac:dyDescent="0.3">
      <c r="B37" s="35"/>
      <c r="C37" s="16">
        <v>-3.0032999999999999</v>
      </c>
      <c r="D37" s="10">
        <v>0.22539999999999999</v>
      </c>
      <c r="E37" s="9">
        <v>21</v>
      </c>
      <c r="F37" s="9">
        <v>82</v>
      </c>
      <c r="G37" s="9">
        <v>2.25</v>
      </c>
      <c r="H37" s="9">
        <f t="shared" si="4"/>
        <v>15.479499999999998</v>
      </c>
      <c r="I37" s="9">
        <f t="shared" si="5"/>
        <v>13.229499999999998</v>
      </c>
      <c r="J37" s="9">
        <f t="shared" si="6"/>
        <v>175.01967024999996</v>
      </c>
      <c r="K37" s="9"/>
      <c r="L37" s="9"/>
      <c r="M37" s="10"/>
      <c r="N37" s="9"/>
      <c r="O37" s="9"/>
      <c r="P37" s="9">
        <f t="shared" si="7"/>
        <v>1084.8189999999997</v>
      </c>
      <c r="Q37" s="9"/>
      <c r="R37" s="9"/>
      <c r="S37" s="9"/>
      <c r="T37" s="9"/>
      <c r="U37" s="9"/>
      <c r="V37" s="9"/>
    </row>
    <row r="38" spans="2:22" x14ac:dyDescent="0.3">
      <c r="B38" s="35"/>
      <c r="C38" s="16">
        <v>-3.0032999999999999</v>
      </c>
      <c r="D38" s="10">
        <v>0.22539999999999999</v>
      </c>
      <c r="E38" s="9">
        <v>21</v>
      </c>
      <c r="F38" s="9">
        <v>85</v>
      </c>
      <c r="G38" s="9">
        <v>2.68</v>
      </c>
      <c r="H38" s="9">
        <f t="shared" si="4"/>
        <v>16.1557</v>
      </c>
      <c r="I38" s="9">
        <f t="shared" si="5"/>
        <v>13.4757</v>
      </c>
      <c r="J38" s="9">
        <f t="shared" si="6"/>
        <v>181.59449049</v>
      </c>
      <c r="K38" s="9"/>
      <c r="L38" s="9"/>
      <c r="M38" s="10"/>
      <c r="N38" s="9"/>
      <c r="O38" s="9"/>
      <c r="P38" s="9">
        <f t="shared" si="7"/>
        <v>1145.4345000000001</v>
      </c>
      <c r="Q38" s="9"/>
      <c r="R38" s="9"/>
      <c r="S38" s="9"/>
      <c r="T38" s="9"/>
      <c r="U38" s="9"/>
      <c r="V38" s="9"/>
    </row>
    <row r="39" spans="2:22" x14ac:dyDescent="0.3">
      <c r="B39" s="35"/>
      <c r="C39" s="16">
        <v>-3.0032999999999999</v>
      </c>
      <c r="D39" s="10">
        <v>0.22539999999999999</v>
      </c>
      <c r="E39" s="9">
        <v>21</v>
      </c>
      <c r="F39" s="9">
        <v>88</v>
      </c>
      <c r="G39" s="9">
        <v>2.9</v>
      </c>
      <c r="H39" s="9">
        <f t="shared" si="4"/>
        <v>16.831900000000001</v>
      </c>
      <c r="I39" s="9">
        <f t="shared" si="5"/>
        <v>13.931900000000001</v>
      </c>
      <c r="J39" s="9">
        <f t="shared" si="6"/>
        <v>194.09783761000003</v>
      </c>
      <c r="K39" s="9"/>
      <c r="L39" s="9"/>
      <c r="M39" s="10"/>
      <c r="N39" s="9"/>
      <c r="O39" s="9"/>
      <c r="P39" s="9">
        <f t="shared" si="7"/>
        <v>1226.0072</v>
      </c>
      <c r="Q39" s="9"/>
      <c r="R39" s="9"/>
      <c r="S39" s="9"/>
      <c r="T39" s="9"/>
      <c r="U39" s="9"/>
      <c r="V39" s="9"/>
    </row>
    <row r="40" spans="2:22" x14ac:dyDescent="0.3">
      <c r="B40" s="35"/>
      <c r="C40" s="16">
        <v>-3.0032999999999999</v>
      </c>
      <c r="D40" s="10">
        <v>0.22539999999999999</v>
      </c>
      <c r="E40" s="9">
        <v>21</v>
      </c>
      <c r="F40" s="9">
        <v>90</v>
      </c>
      <c r="G40" s="9">
        <v>3.14</v>
      </c>
      <c r="H40" s="9">
        <f t="shared" si="4"/>
        <v>17.282699999999998</v>
      </c>
      <c r="I40" s="9">
        <f t="shared" si="5"/>
        <v>14.142699999999998</v>
      </c>
      <c r="J40" s="9">
        <f t="shared" si="6"/>
        <v>200.01596328999995</v>
      </c>
      <c r="K40" s="9"/>
      <c r="L40" s="9"/>
      <c r="M40" s="10"/>
      <c r="N40" s="9"/>
      <c r="O40" s="9"/>
      <c r="P40" s="9">
        <f t="shared" si="7"/>
        <v>1272.8429999999998</v>
      </c>
      <c r="Q40" s="9"/>
      <c r="R40" s="9"/>
      <c r="S40" s="9"/>
      <c r="T40" s="9"/>
      <c r="U40" s="9"/>
      <c r="V40" s="9"/>
    </row>
    <row r="41" spans="2:22" x14ac:dyDescent="0.3">
      <c r="B41" s="35"/>
      <c r="C41" s="16">
        <v>-3.0032999999999999</v>
      </c>
      <c r="D41" s="10">
        <v>0.22539999999999999</v>
      </c>
      <c r="E41" s="9">
        <v>21</v>
      </c>
      <c r="F41" s="9">
        <v>91</v>
      </c>
      <c r="G41" s="9">
        <v>3.06</v>
      </c>
      <c r="H41" s="9">
        <f t="shared" si="4"/>
        <v>17.508099999999999</v>
      </c>
      <c r="I41" s="9">
        <f t="shared" si="5"/>
        <v>14.448099999999998</v>
      </c>
      <c r="J41" s="9">
        <f t="shared" si="6"/>
        <v>208.74759360999997</v>
      </c>
      <c r="K41" s="9"/>
      <c r="L41" s="9"/>
      <c r="M41" s="10"/>
      <c r="N41" s="9"/>
      <c r="O41" s="9"/>
      <c r="P41" s="9">
        <f t="shared" si="7"/>
        <v>1314.7770999999998</v>
      </c>
      <c r="Q41" s="9"/>
      <c r="R41" s="9"/>
      <c r="S41" s="9"/>
      <c r="T41" s="9"/>
      <c r="U41" s="9"/>
      <c r="V41" s="9"/>
    </row>
    <row r="42" spans="2:22" x14ac:dyDescent="0.3">
      <c r="B42" s="35"/>
      <c r="C42" s="16">
        <v>-3.0032999999999999</v>
      </c>
      <c r="D42" s="10">
        <v>0.22539999999999999</v>
      </c>
      <c r="E42" s="9">
        <v>21</v>
      </c>
      <c r="F42" s="9">
        <v>92</v>
      </c>
      <c r="G42" s="9">
        <v>3.24</v>
      </c>
      <c r="H42" s="9">
        <f t="shared" si="4"/>
        <v>17.733499999999999</v>
      </c>
      <c r="I42" s="9">
        <f t="shared" si="5"/>
        <v>14.493499999999999</v>
      </c>
      <c r="J42" s="9">
        <f t="shared" si="6"/>
        <v>210.06154224999997</v>
      </c>
      <c r="K42" s="9"/>
      <c r="L42" s="9"/>
      <c r="M42" s="10"/>
      <c r="N42" s="9"/>
      <c r="O42" s="9"/>
      <c r="P42" s="9">
        <f t="shared" si="7"/>
        <v>1333.4019999999998</v>
      </c>
      <c r="Q42" s="9"/>
      <c r="R42" s="9"/>
      <c r="S42" s="9"/>
      <c r="T42" s="9"/>
      <c r="U42" s="9"/>
      <c r="V42" s="9"/>
    </row>
    <row r="43" spans="2:22" x14ac:dyDescent="0.3">
      <c r="B43" s="35"/>
      <c r="C43" s="16">
        <v>-3.0032999999999999</v>
      </c>
      <c r="D43" s="10">
        <v>0.22539999999999999</v>
      </c>
      <c r="E43" s="9">
        <v>21</v>
      </c>
      <c r="F43" s="9">
        <v>75</v>
      </c>
      <c r="G43" s="9">
        <v>1.92</v>
      </c>
      <c r="H43" s="9">
        <f t="shared" si="4"/>
        <v>13.901699999999998</v>
      </c>
      <c r="I43" s="9">
        <f t="shared" si="5"/>
        <v>11.981699999999998</v>
      </c>
      <c r="J43" s="9">
        <f t="shared" si="6"/>
        <v>143.56113488999995</v>
      </c>
      <c r="K43" s="9"/>
      <c r="L43" s="9"/>
      <c r="M43" s="10"/>
      <c r="N43" s="9"/>
      <c r="O43" s="9"/>
      <c r="P43" s="9">
        <f t="shared" si="7"/>
        <v>898.62749999999983</v>
      </c>
      <c r="Q43" s="9"/>
      <c r="R43" s="9"/>
      <c r="S43" s="9"/>
      <c r="T43" s="9"/>
      <c r="U43" s="9"/>
      <c r="V43" s="9"/>
    </row>
    <row r="44" spans="2:22" x14ac:dyDescent="0.3">
      <c r="B44" s="35"/>
      <c r="C44" s="16">
        <v>-3.0032999999999999</v>
      </c>
      <c r="D44" s="10">
        <v>0.22539999999999999</v>
      </c>
      <c r="E44" s="9">
        <v>21</v>
      </c>
      <c r="F44" s="9">
        <v>98</v>
      </c>
      <c r="G44" s="9">
        <v>3.4</v>
      </c>
      <c r="H44" s="9">
        <f t="shared" si="4"/>
        <v>19.085899999999999</v>
      </c>
      <c r="I44" s="9">
        <f t="shared" si="5"/>
        <v>15.685899999999998</v>
      </c>
      <c r="J44" s="9">
        <f t="shared" si="6"/>
        <v>246.04745880999994</v>
      </c>
      <c r="K44" s="9"/>
      <c r="L44" s="9"/>
      <c r="M44" s="10"/>
      <c r="N44" s="9"/>
      <c r="O44" s="9"/>
      <c r="P44" s="9">
        <f t="shared" si="7"/>
        <v>1537.2181999999998</v>
      </c>
      <c r="Q44" s="9"/>
      <c r="R44" s="9"/>
      <c r="S44" s="9"/>
      <c r="T44" s="9"/>
      <c r="U44" s="9"/>
      <c r="V44" s="9"/>
    </row>
    <row r="45" spans="2:22" x14ac:dyDescent="0.3">
      <c r="B45" s="35"/>
      <c r="C45" s="16">
        <v>-3.0032999999999999</v>
      </c>
      <c r="D45" s="10">
        <v>0.22539999999999999</v>
      </c>
      <c r="E45" s="9">
        <v>21</v>
      </c>
      <c r="F45" s="9">
        <v>100</v>
      </c>
      <c r="G45" s="9">
        <v>3.28</v>
      </c>
      <c r="H45" s="9">
        <f t="shared" si="4"/>
        <v>19.5367</v>
      </c>
      <c r="I45" s="9">
        <f t="shared" si="5"/>
        <v>16.256699999999999</v>
      </c>
      <c r="J45" s="9">
        <f t="shared" si="6"/>
        <v>264.28029488999994</v>
      </c>
      <c r="K45" s="9"/>
      <c r="L45" s="9"/>
      <c r="M45" s="10"/>
      <c r="N45" s="9"/>
      <c r="O45" s="9"/>
      <c r="P45" s="9">
        <f t="shared" si="7"/>
        <v>1625.6699999999998</v>
      </c>
      <c r="Q45" s="9"/>
      <c r="R45" s="9"/>
      <c r="S45" s="9"/>
      <c r="T45" s="9"/>
      <c r="U45" s="9"/>
      <c r="V45" s="9"/>
    </row>
    <row r="46" spans="2:22" x14ac:dyDescent="0.3">
      <c r="B46" s="35"/>
      <c r="C46" s="16">
        <v>-3.0032999999999999</v>
      </c>
      <c r="D46" s="10">
        <v>0.22539999999999999</v>
      </c>
      <c r="E46" s="9">
        <v>21</v>
      </c>
      <c r="F46" s="9">
        <v>92</v>
      </c>
      <c r="G46" s="9">
        <v>3.17</v>
      </c>
      <c r="H46" s="9">
        <f t="shared" si="4"/>
        <v>17.733499999999999</v>
      </c>
      <c r="I46" s="9">
        <f t="shared" si="5"/>
        <v>14.563499999999999</v>
      </c>
      <c r="J46" s="9">
        <f t="shared" si="6"/>
        <v>212.09553224999999</v>
      </c>
      <c r="K46" s="9"/>
      <c r="L46" s="9"/>
      <c r="M46" s="10"/>
      <c r="N46" s="9"/>
      <c r="O46" s="9"/>
      <c r="P46" s="9">
        <f t="shared" si="7"/>
        <v>1339.8419999999999</v>
      </c>
      <c r="Q46" s="9"/>
      <c r="R46" s="9"/>
      <c r="S46" s="9"/>
      <c r="T46" s="9"/>
      <c r="U46" s="9"/>
      <c r="V46" s="9"/>
    </row>
    <row r="47" spans="2:22" x14ac:dyDescent="0.3">
      <c r="B47" s="35"/>
      <c r="C47" s="16">
        <v>-3.0032999999999999</v>
      </c>
      <c r="D47" s="10">
        <v>0.22539999999999999</v>
      </c>
      <c r="E47" s="9">
        <v>21</v>
      </c>
      <c r="F47" s="9">
        <v>87</v>
      </c>
      <c r="G47" s="9">
        <v>2.83</v>
      </c>
      <c r="H47" s="9">
        <f t="shared" si="4"/>
        <v>16.6065</v>
      </c>
      <c r="I47" s="9">
        <f t="shared" si="5"/>
        <v>13.7765</v>
      </c>
      <c r="J47" s="9">
        <f t="shared" si="6"/>
        <v>189.79195225000001</v>
      </c>
      <c r="K47" s="9"/>
      <c r="L47" s="9"/>
      <c r="M47" s="10"/>
      <c r="N47" s="9"/>
      <c r="O47" s="9"/>
      <c r="P47" s="9">
        <f t="shared" si="7"/>
        <v>1198.5554999999999</v>
      </c>
      <c r="Q47" s="9"/>
      <c r="R47" s="9"/>
      <c r="S47" s="9"/>
      <c r="T47" s="9"/>
      <c r="U47" s="9"/>
      <c r="V47" s="9"/>
    </row>
    <row r="48" spans="2:22" x14ac:dyDescent="0.3">
      <c r="B48" s="35"/>
      <c r="C48" s="16">
        <v>-3.0032999999999999</v>
      </c>
      <c r="D48" s="10">
        <v>0.22539999999999999</v>
      </c>
      <c r="E48" s="9">
        <v>21</v>
      </c>
      <c r="F48" s="9">
        <v>84</v>
      </c>
      <c r="G48" s="9">
        <v>2.58</v>
      </c>
      <c r="H48" s="9">
        <f t="shared" si="4"/>
        <v>15.930299999999999</v>
      </c>
      <c r="I48" s="9">
        <f t="shared" si="5"/>
        <v>13.350299999999999</v>
      </c>
      <c r="J48" s="9">
        <f t="shared" si="6"/>
        <v>178.23051008999997</v>
      </c>
      <c r="K48" s="9"/>
      <c r="L48" s="9"/>
      <c r="M48" s="10"/>
      <c r="N48" s="9"/>
      <c r="O48" s="9"/>
      <c r="P48" s="9">
        <f t="shared" si="7"/>
        <v>1121.4251999999999</v>
      </c>
      <c r="Q48" s="9"/>
      <c r="R48" s="9"/>
      <c r="S48" s="9"/>
      <c r="T48" s="9"/>
      <c r="U48" s="9"/>
      <c r="V48" s="9"/>
    </row>
    <row r="49" spans="2:22" x14ac:dyDescent="0.3">
      <c r="B49" s="35"/>
      <c r="C49" s="16">
        <v>-3.0032999999999999</v>
      </c>
      <c r="D49" s="10">
        <v>0.22539999999999999</v>
      </c>
      <c r="E49" s="9">
        <v>21</v>
      </c>
      <c r="F49" s="9">
        <v>88</v>
      </c>
      <c r="G49" s="9">
        <v>2.86</v>
      </c>
      <c r="H49" s="9">
        <f t="shared" si="4"/>
        <v>16.831900000000001</v>
      </c>
      <c r="I49" s="9">
        <f t="shared" si="5"/>
        <v>13.971900000000002</v>
      </c>
      <c r="J49" s="9">
        <f t="shared" si="6"/>
        <v>195.21398961000006</v>
      </c>
      <c r="K49" s="9"/>
      <c r="L49" s="9"/>
      <c r="M49" s="10"/>
      <c r="N49" s="9"/>
      <c r="O49" s="9"/>
      <c r="P49" s="9">
        <f t="shared" si="7"/>
        <v>1229.5272000000002</v>
      </c>
      <c r="Q49" s="9"/>
      <c r="R49" s="9"/>
      <c r="S49" s="9"/>
      <c r="T49" s="9"/>
      <c r="U49" s="9"/>
      <c r="V49" s="9"/>
    </row>
    <row r="50" spans="2:22" x14ac:dyDescent="0.3">
      <c r="B50" s="35"/>
      <c r="C50" s="16">
        <v>-3.0032999999999999</v>
      </c>
      <c r="D50" s="10">
        <v>0.22539999999999999</v>
      </c>
      <c r="E50" s="9">
        <v>21</v>
      </c>
      <c r="F50" s="9">
        <v>80</v>
      </c>
      <c r="G50" s="9">
        <v>2.2599999999999998</v>
      </c>
      <c r="H50" s="9">
        <f t="shared" si="4"/>
        <v>15.028700000000001</v>
      </c>
      <c r="I50" s="9">
        <f t="shared" si="5"/>
        <v>12.768700000000001</v>
      </c>
      <c r="J50" s="9">
        <f t="shared" si="6"/>
        <v>163.03969969000002</v>
      </c>
      <c r="K50" s="9"/>
      <c r="L50" s="9"/>
      <c r="M50" s="10"/>
      <c r="N50" s="9"/>
      <c r="O50" s="9"/>
      <c r="P50" s="9">
        <f t="shared" si="7"/>
        <v>1021.4960000000001</v>
      </c>
      <c r="Q50" s="9"/>
      <c r="R50" s="9"/>
      <c r="S50" s="9"/>
      <c r="T50" s="9"/>
      <c r="U50" s="9"/>
      <c r="V50" s="9"/>
    </row>
    <row r="51" spans="2:22" x14ac:dyDescent="0.3">
      <c r="B51" s="35"/>
      <c r="C51" s="16">
        <v>-3.0032999999999999</v>
      </c>
      <c r="D51" s="10">
        <v>0.22539999999999999</v>
      </c>
      <c r="E51" s="9">
        <v>21</v>
      </c>
      <c r="F51" s="9">
        <v>82</v>
      </c>
      <c r="G51" s="9">
        <v>2.14</v>
      </c>
      <c r="H51" s="9">
        <f t="shared" si="4"/>
        <v>15.479499999999998</v>
      </c>
      <c r="I51" s="9">
        <f t="shared" si="5"/>
        <v>13.339499999999997</v>
      </c>
      <c r="J51" s="9">
        <f t="shared" si="6"/>
        <v>177.94226024999992</v>
      </c>
      <c r="K51" s="9"/>
      <c r="L51" s="9"/>
      <c r="M51" s="10"/>
      <c r="N51" s="9"/>
      <c r="O51" s="9"/>
      <c r="P51" s="9">
        <f t="shared" si="7"/>
        <v>1093.8389999999997</v>
      </c>
      <c r="Q51" s="9"/>
      <c r="R51" s="9"/>
      <c r="S51" s="9"/>
      <c r="T51" s="9"/>
      <c r="U51" s="9"/>
      <c r="V51" s="9"/>
    </row>
    <row r="52" spans="2:22" x14ac:dyDescent="0.3">
      <c r="B52" s="35"/>
      <c r="C52" s="16">
        <v>-3.0032999999999999</v>
      </c>
      <c r="D52" s="10">
        <v>0.22539999999999999</v>
      </c>
      <c r="E52" s="9">
        <v>21</v>
      </c>
      <c r="F52" s="9">
        <v>76</v>
      </c>
      <c r="G52" s="9">
        <v>1.98</v>
      </c>
      <c r="H52" s="9">
        <f t="shared" si="4"/>
        <v>14.127099999999999</v>
      </c>
      <c r="I52" s="9">
        <f t="shared" si="5"/>
        <v>12.147099999999998</v>
      </c>
      <c r="J52" s="9">
        <f t="shared" si="6"/>
        <v>147.55203840999997</v>
      </c>
      <c r="K52" s="9"/>
      <c r="L52" s="9"/>
      <c r="M52" s="10"/>
      <c r="N52" s="9"/>
      <c r="O52" s="9"/>
      <c r="P52" s="9">
        <f t="shared" si="7"/>
        <v>923.17959999999982</v>
      </c>
      <c r="Q52" s="9"/>
      <c r="R52" s="9"/>
      <c r="S52" s="9"/>
      <c r="T52" s="9"/>
      <c r="U52" s="9"/>
      <c r="V52" s="9"/>
    </row>
    <row r="53" spans="2:22" s="8" customFormat="1" x14ac:dyDescent="0.3">
      <c r="B53" s="17"/>
      <c r="C53" s="15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2:22" x14ac:dyDescent="0.3">
      <c r="B54" s="35">
        <v>3</v>
      </c>
      <c r="C54" s="16">
        <v>-3.0045000000000002</v>
      </c>
      <c r="D54" s="10">
        <v>0.12470000000000001</v>
      </c>
      <c r="E54" s="9">
        <v>21</v>
      </c>
      <c r="F54" s="9">
        <v>63</v>
      </c>
      <c r="G54" s="9">
        <v>1.52</v>
      </c>
      <c r="H54" s="9">
        <f>C54+(D54*F54)</f>
        <v>4.8516000000000004</v>
      </c>
      <c r="I54" s="9">
        <f>H54-G54</f>
        <v>3.3316000000000003</v>
      </c>
      <c r="J54" s="9">
        <f>I54^2</f>
        <v>11.099558560000002</v>
      </c>
      <c r="K54" s="9">
        <f>SUM(I54:I74)</f>
        <v>102.15519999999998</v>
      </c>
      <c r="L54" s="9">
        <f>SUM(J54:J74)</f>
        <v>504.39401902000003</v>
      </c>
      <c r="M54" s="19">
        <f>(1/(E54))*L54</f>
        <v>24.01876281047619</v>
      </c>
      <c r="N54" s="9">
        <v>9.0000000000000006E-5</v>
      </c>
      <c r="O54" s="9">
        <f>(1/E54)*K54</f>
        <v>4.8645333333333323</v>
      </c>
      <c r="P54" s="9">
        <f>I54*F54</f>
        <v>209.89080000000001</v>
      </c>
      <c r="Q54" s="9">
        <f>SUM(P54:P74)</f>
        <v>8628.0186000000012</v>
      </c>
      <c r="R54" s="9">
        <f>(1/E54)*Q54</f>
        <v>410.85802857142863</v>
      </c>
      <c r="S54" s="9">
        <f>N54*O54</f>
        <v>4.3780799999999993E-4</v>
      </c>
      <c r="T54" s="9">
        <f>N54*R54</f>
        <v>3.6977222571428582E-2</v>
      </c>
      <c r="U54" s="9">
        <f>C54-S54</f>
        <v>-3.0049378080000002</v>
      </c>
      <c r="V54" s="9">
        <f>D54-T54</f>
        <v>8.772277742857143E-2</v>
      </c>
    </row>
    <row r="55" spans="2:22" x14ac:dyDescent="0.3">
      <c r="B55" s="35"/>
      <c r="C55" s="16">
        <v>-3.0045000000000002</v>
      </c>
      <c r="D55" s="10">
        <v>0.12470000000000001</v>
      </c>
      <c r="E55" s="9">
        <v>21</v>
      </c>
      <c r="F55" s="9">
        <v>70</v>
      </c>
      <c r="G55" s="9">
        <v>1.68</v>
      </c>
      <c r="H55" s="9">
        <f t="shared" ref="H55:H74" si="8">C55+(D55*F55)</f>
        <v>5.7245000000000008</v>
      </c>
      <c r="I55" s="9">
        <f t="shared" ref="I55:I74" si="9">H55-G55</f>
        <v>4.0445000000000011</v>
      </c>
      <c r="J55" s="9">
        <f t="shared" ref="J55:J74" si="10">I55^2</f>
        <v>16.357980250000008</v>
      </c>
      <c r="K55" s="9"/>
      <c r="L55" s="9"/>
      <c r="M55" s="10"/>
      <c r="N55" s="9"/>
      <c r="O55" s="9"/>
      <c r="P55" s="9">
        <f t="shared" ref="P55:P74" si="11">I55*F55</f>
        <v>283.11500000000007</v>
      </c>
      <c r="Q55" s="9"/>
      <c r="R55" s="9"/>
      <c r="S55" s="9"/>
      <c r="T55" s="9"/>
      <c r="U55" s="9"/>
      <c r="V55" s="9"/>
    </row>
    <row r="56" spans="2:22" x14ac:dyDescent="0.3">
      <c r="B56" s="35"/>
      <c r="C56" s="16">
        <v>-3.0045000000000002</v>
      </c>
      <c r="D56" s="10">
        <v>0.12470000000000001</v>
      </c>
      <c r="E56" s="9">
        <v>21</v>
      </c>
      <c r="F56" s="9">
        <v>73</v>
      </c>
      <c r="G56" s="9">
        <v>1.8</v>
      </c>
      <c r="H56" s="9">
        <f t="shared" si="8"/>
        <v>6.0985999999999994</v>
      </c>
      <c r="I56" s="9">
        <f t="shared" si="9"/>
        <v>4.2985999999999995</v>
      </c>
      <c r="J56" s="9">
        <f t="shared" si="10"/>
        <v>18.477961959999995</v>
      </c>
      <c r="K56" s="9"/>
      <c r="L56" s="9"/>
      <c r="M56" s="10"/>
      <c r="N56" s="9"/>
      <c r="O56" s="9"/>
      <c r="P56" s="9">
        <f t="shared" si="11"/>
        <v>313.79779999999994</v>
      </c>
      <c r="Q56" s="9"/>
      <c r="R56" s="9"/>
      <c r="S56" s="9"/>
      <c r="T56" s="9"/>
      <c r="U56" s="9"/>
      <c r="V56" s="9"/>
    </row>
    <row r="57" spans="2:22" x14ac:dyDescent="0.3">
      <c r="B57" s="35"/>
      <c r="C57" s="16">
        <v>-3.0045000000000002</v>
      </c>
      <c r="D57" s="10">
        <v>0.12470000000000001</v>
      </c>
      <c r="E57" s="9">
        <v>21</v>
      </c>
      <c r="F57" s="9">
        <v>75</v>
      </c>
      <c r="G57" s="9">
        <v>2.0499999999999998</v>
      </c>
      <c r="H57" s="9">
        <f t="shared" si="8"/>
        <v>6.3480000000000008</v>
      </c>
      <c r="I57" s="9">
        <f t="shared" si="9"/>
        <v>4.2980000000000009</v>
      </c>
      <c r="J57" s="9">
        <f t="shared" si="10"/>
        <v>18.472804000000007</v>
      </c>
      <c r="K57" s="9"/>
      <c r="L57" s="9"/>
      <c r="M57" s="10"/>
      <c r="N57" s="9"/>
      <c r="O57" s="9"/>
      <c r="P57" s="9">
        <f t="shared" si="11"/>
        <v>322.35000000000008</v>
      </c>
      <c r="Q57" s="9"/>
      <c r="R57" s="9"/>
      <c r="S57" s="9"/>
      <c r="T57" s="9"/>
      <c r="U57" s="9"/>
      <c r="V57" s="9"/>
    </row>
    <row r="58" spans="2:22" x14ac:dyDescent="0.3">
      <c r="B58" s="35"/>
      <c r="C58" s="16">
        <v>-3.0045000000000002</v>
      </c>
      <c r="D58" s="10">
        <v>0.12470000000000001</v>
      </c>
      <c r="E58" s="9">
        <v>21</v>
      </c>
      <c r="F58" s="9">
        <v>80</v>
      </c>
      <c r="G58" s="9">
        <v>2.36</v>
      </c>
      <c r="H58" s="9">
        <f t="shared" si="8"/>
        <v>6.9715000000000007</v>
      </c>
      <c r="I58" s="9">
        <f t="shared" si="9"/>
        <v>4.6115000000000013</v>
      </c>
      <c r="J58" s="9">
        <f t="shared" si="10"/>
        <v>21.265932250000013</v>
      </c>
      <c r="K58" s="9"/>
      <c r="L58" s="9"/>
      <c r="M58" s="10"/>
      <c r="N58" s="9"/>
      <c r="O58" s="9"/>
      <c r="P58" s="9">
        <f t="shared" si="11"/>
        <v>368.92000000000007</v>
      </c>
      <c r="Q58" s="9"/>
      <c r="R58" s="9"/>
      <c r="S58" s="9"/>
      <c r="T58" s="9"/>
      <c r="U58" s="9"/>
      <c r="V58" s="9"/>
    </row>
    <row r="59" spans="2:22" x14ac:dyDescent="0.3">
      <c r="B59" s="35"/>
      <c r="C59" s="16">
        <v>-3.0045000000000002</v>
      </c>
      <c r="D59" s="10">
        <v>0.12470000000000001</v>
      </c>
      <c r="E59" s="9">
        <v>21</v>
      </c>
      <c r="F59" s="9">
        <v>82</v>
      </c>
      <c r="G59" s="9">
        <v>2.25</v>
      </c>
      <c r="H59" s="9">
        <f t="shared" si="8"/>
        <v>7.2209000000000003</v>
      </c>
      <c r="I59" s="9">
        <f t="shared" si="9"/>
        <v>4.9709000000000003</v>
      </c>
      <c r="J59" s="9">
        <f t="shared" si="10"/>
        <v>24.709846810000002</v>
      </c>
      <c r="K59" s="9"/>
      <c r="L59" s="9"/>
      <c r="M59" s="10"/>
      <c r="N59" s="9"/>
      <c r="O59" s="9"/>
      <c r="P59" s="9">
        <f t="shared" si="11"/>
        <v>407.61380000000003</v>
      </c>
      <c r="Q59" s="9"/>
      <c r="R59" s="9"/>
      <c r="S59" s="9"/>
      <c r="T59" s="9"/>
      <c r="U59" s="9"/>
      <c r="V59" s="9"/>
    </row>
    <row r="60" spans="2:22" x14ac:dyDescent="0.3">
      <c r="B60" s="35"/>
      <c r="C60" s="16">
        <v>-3.0045000000000002</v>
      </c>
      <c r="D60" s="10">
        <v>0.12470000000000001</v>
      </c>
      <c r="E60" s="9">
        <v>21</v>
      </c>
      <c r="F60" s="9">
        <v>85</v>
      </c>
      <c r="G60" s="9">
        <v>2.68</v>
      </c>
      <c r="H60" s="9">
        <f t="shared" si="8"/>
        <v>7.5950000000000006</v>
      </c>
      <c r="I60" s="9">
        <f t="shared" si="9"/>
        <v>4.9150000000000009</v>
      </c>
      <c r="J60" s="9">
        <f t="shared" si="10"/>
        <v>24.157225000000007</v>
      </c>
      <c r="K60" s="9"/>
      <c r="L60" s="9"/>
      <c r="M60" s="10"/>
      <c r="N60" s="9"/>
      <c r="O60" s="9"/>
      <c r="P60" s="9">
        <f t="shared" si="11"/>
        <v>417.77500000000009</v>
      </c>
      <c r="Q60" s="9"/>
      <c r="R60" s="9"/>
      <c r="S60" s="9"/>
      <c r="T60" s="9"/>
      <c r="U60" s="9"/>
      <c r="V60" s="9"/>
    </row>
    <row r="61" spans="2:22" x14ac:dyDescent="0.3">
      <c r="B61" s="35"/>
      <c r="C61" s="16">
        <v>-3.0045000000000002</v>
      </c>
      <c r="D61" s="10">
        <v>0.12470000000000001</v>
      </c>
      <c r="E61" s="9">
        <v>21</v>
      </c>
      <c r="F61" s="9">
        <v>88</v>
      </c>
      <c r="G61" s="9">
        <v>2.9</v>
      </c>
      <c r="H61" s="9">
        <f t="shared" si="8"/>
        <v>7.969100000000001</v>
      </c>
      <c r="I61" s="9">
        <f t="shared" si="9"/>
        <v>5.0691000000000006</v>
      </c>
      <c r="J61" s="9">
        <f t="shared" si="10"/>
        <v>25.695774810000007</v>
      </c>
      <c r="K61" s="9"/>
      <c r="L61" s="9"/>
      <c r="M61" s="10"/>
      <c r="N61" s="9"/>
      <c r="O61" s="9"/>
      <c r="P61" s="9">
        <f t="shared" si="11"/>
        <v>446.08080000000007</v>
      </c>
      <c r="Q61" s="9"/>
      <c r="R61" s="9"/>
      <c r="S61" s="9"/>
      <c r="T61" s="9"/>
      <c r="U61" s="9"/>
      <c r="V61" s="9"/>
    </row>
    <row r="62" spans="2:22" x14ac:dyDescent="0.3">
      <c r="B62" s="35"/>
      <c r="C62" s="16">
        <v>-3.0045000000000002</v>
      </c>
      <c r="D62" s="10">
        <v>0.12470000000000001</v>
      </c>
      <c r="E62" s="9">
        <v>21</v>
      </c>
      <c r="F62" s="9">
        <v>90</v>
      </c>
      <c r="G62" s="9">
        <v>3.14</v>
      </c>
      <c r="H62" s="9">
        <f t="shared" si="8"/>
        <v>8.2185000000000006</v>
      </c>
      <c r="I62" s="9">
        <f t="shared" si="9"/>
        <v>5.0785</v>
      </c>
      <c r="J62" s="9">
        <f t="shared" si="10"/>
        <v>25.791162249999999</v>
      </c>
      <c r="K62" s="9"/>
      <c r="L62" s="9"/>
      <c r="M62" s="10"/>
      <c r="N62" s="9"/>
      <c r="O62" s="9"/>
      <c r="P62" s="9">
        <f t="shared" si="11"/>
        <v>457.065</v>
      </c>
      <c r="Q62" s="9"/>
      <c r="R62" s="9"/>
      <c r="S62" s="9"/>
      <c r="T62" s="9"/>
      <c r="U62" s="9"/>
      <c r="V62" s="9"/>
    </row>
    <row r="63" spans="2:22" x14ac:dyDescent="0.3">
      <c r="B63" s="35"/>
      <c r="C63" s="16">
        <v>-3.0045000000000002</v>
      </c>
      <c r="D63" s="10">
        <v>0.12470000000000001</v>
      </c>
      <c r="E63" s="9">
        <v>21</v>
      </c>
      <c r="F63" s="9">
        <v>91</v>
      </c>
      <c r="G63" s="9">
        <v>3.06</v>
      </c>
      <c r="H63" s="9">
        <f t="shared" si="8"/>
        <v>8.3431999999999995</v>
      </c>
      <c r="I63" s="9">
        <f t="shared" si="9"/>
        <v>5.283199999999999</v>
      </c>
      <c r="J63" s="9">
        <f t="shared" si="10"/>
        <v>27.912202239999989</v>
      </c>
      <c r="K63" s="9"/>
      <c r="L63" s="9"/>
      <c r="M63" s="10"/>
      <c r="N63" s="9"/>
      <c r="O63" s="9"/>
      <c r="P63" s="9">
        <f t="shared" si="11"/>
        <v>480.77119999999991</v>
      </c>
      <c r="Q63" s="9"/>
      <c r="R63" s="9"/>
      <c r="S63" s="9"/>
      <c r="T63" s="9"/>
      <c r="U63" s="9"/>
      <c r="V63" s="9"/>
    </row>
    <row r="64" spans="2:22" x14ac:dyDescent="0.3">
      <c r="B64" s="35"/>
      <c r="C64" s="16">
        <v>-3.0045000000000002</v>
      </c>
      <c r="D64" s="10">
        <v>0.12470000000000001</v>
      </c>
      <c r="E64" s="9">
        <v>21</v>
      </c>
      <c r="F64" s="9">
        <v>92</v>
      </c>
      <c r="G64" s="9">
        <v>3.24</v>
      </c>
      <c r="H64" s="9">
        <f t="shared" si="8"/>
        <v>8.4679000000000002</v>
      </c>
      <c r="I64" s="9">
        <f t="shared" si="9"/>
        <v>5.2279</v>
      </c>
      <c r="J64" s="9">
        <f t="shared" si="10"/>
        <v>27.330938410000002</v>
      </c>
      <c r="K64" s="9"/>
      <c r="L64" s="9"/>
      <c r="M64" s="10"/>
      <c r="N64" s="9"/>
      <c r="O64" s="9"/>
      <c r="P64" s="9">
        <f t="shared" si="11"/>
        <v>480.96679999999998</v>
      </c>
      <c r="Q64" s="9"/>
      <c r="R64" s="9"/>
      <c r="S64" s="9"/>
      <c r="T64" s="9"/>
      <c r="U64" s="9"/>
      <c r="V64" s="9"/>
    </row>
    <row r="65" spans="2:22" x14ac:dyDescent="0.3">
      <c r="B65" s="35"/>
      <c r="C65" s="16">
        <v>-3.0045000000000002</v>
      </c>
      <c r="D65" s="10">
        <v>0.12470000000000001</v>
      </c>
      <c r="E65" s="9">
        <v>21</v>
      </c>
      <c r="F65" s="9">
        <v>75</v>
      </c>
      <c r="G65" s="9">
        <v>1.92</v>
      </c>
      <c r="H65" s="9">
        <f t="shared" si="8"/>
        <v>6.3480000000000008</v>
      </c>
      <c r="I65" s="9">
        <f t="shared" si="9"/>
        <v>4.4280000000000008</v>
      </c>
      <c r="J65" s="9">
        <f t="shared" si="10"/>
        <v>19.607184000000007</v>
      </c>
      <c r="K65" s="9"/>
      <c r="L65" s="9"/>
      <c r="M65" s="10"/>
      <c r="N65" s="9"/>
      <c r="O65" s="9"/>
      <c r="P65" s="9">
        <f t="shared" si="11"/>
        <v>332.10000000000008</v>
      </c>
      <c r="Q65" s="9"/>
      <c r="R65" s="9"/>
      <c r="S65" s="9"/>
      <c r="T65" s="9"/>
      <c r="U65" s="9"/>
      <c r="V65" s="9"/>
    </row>
    <row r="66" spans="2:22" x14ac:dyDescent="0.3">
      <c r="B66" s="35"/>
      <c r="C66" s="16">
        <v>-3.0045000000000002</v>
      </c>
      <c r="D66" s="10">
        <v>0.12470000000000001</v>
      </c>
      <c r="E66" s="9">
        <v>21</v>
      </c>
      <c r="F66" s="9">
        <v>98</v>
      </c>
      <c r="G66" s="9">
        <v>3.4</v>
      </c>
      <c r="H66" s="9">
        <f t="shared" si="8"/>
        <v>9.2161000000000008</v>
      </c>
      <c r="I66" s="9">
        <f t="shared" si="9"/>
        <v>5.8161000000000005</v>
      </c>
      <c r="J66" s="9">
        <f t="shared" si="10"/>
        <v>33.827019210000003</v>
      </c>
      <c r="K66" s="9"/>
      <c r="L66" s="9"/>
      <c r="M66" s="10"/>
      <c r="N66" s="9"/>
      <c r="O66" s="9"/>
      <c r="P66" s="9">
        <f t="shared" si="11"/>
        <v>569.9778</v>
      </c>
      <c r="Q66" s="9"/>
      <c r="R66" s="9"/>
      <c r="S66" s="9"/>
      <c r="T66" s="9"/>
      <c r="U66" s="9"/>
      <c r="V66" s="9"/>
    </row>
    <row r="67" spans="2:22" x14ac:dyDescent="0.3">
      <c r="B67" s="35"/>
      <c r="C67" s="16">
        <v>-3.0045000000000002</v>
      </c>
      <c r="D67" s="10">
        <v>0.12470000000000001</v>
      </c>
      <c r="E67" s="9">
        <v>21</v>
      </c>
      <c r="F67" s="9">
        <v>100</v>
      </c>
      <c r="G67" s="9">
        <v>3.28</v>
      </c>
      <c r="H67" s="9">
        <f t="shared" si="8"/>
        <v>9.4655000000000005</v>
      </c>
      <c r="I67" s="9">
        <f t="shared" si="9"/>
        <v>6.1855000000000011</v>
      </c>
      <c r="J67" s="9">
        <f t="shared" si="10"/>
        <v>38.260410250000014</v>
      </c>
      <c r="K67" s="9"/>
      <c r="L67" s="9"/>
      <c r="M67" s="10"/>
      <c r="N67" s="9"/>
      <c r="O67" s="9"/>
      <c r="P67" s="9">
        <f t="shared" si="11"/>
        <v>618.55000000000007</v>
      </c>
      <c r="Q67" s="9"/>
      <c r="R67" s="9"/>
      <c r="S67" s="9"/>
      <c r="T67" s="9"/>
      <c r="U67" s="9"/>
      <c r="V67" s="9"/>
    </row>
    <row r="68" spans="2:22" x14ac:dyDescent="0.3">
      <c r="B68" s="35"/>
      <c r="C68" s="16">
        <v>-3.0045000000000002</v>
      </c>
      <c r="D68" s="10">
        <v>0.12470000000000001</v>
      </c>
      <c r="E68" s="9">
        <v>21</v>
      </c>
      <c r="F68" s="9">
        <v>92</v>
      </c>
      <c r="G68" s="9">
        <v>3.17</v>
      </c>
      <c r="H68" s="9">
        <f t="shared" si="8"/>
        <v>8.4679000000000002</v>
      </c>
      <c r="I68" s="9">
        <f t="shared" si="9"/>
        <v>5.2979000000000003</v>
      </c>
      <c r="J68" s="9">
        <f t="shared" si="10"/>
        <v>28.067744410000003</v>
      </c>
      <c r="K68" s="9"/>
      <c r="L68" s="9"/>
      <c r="M68" s="10"/>
      <c r="N68" s="9"/>
      <c r="O68" s="9"/>
      <c r="P68" s="9">
        <f t="shared" si="11"/>
        <v>487.40680000000003</v>
      </c>
      <c r="Q68" s="9"/>
      <c r="R68" s="9"/>
      <c r="S68" s="9"/>
      <c r="T68" s="9"/>
      <c r="U68" s="9"/>
      <c r="V68" s="9"/>
    </row>
    <row r="69" spans="2:22" x14ac:dyDescent="0.3">
      <c r="B69" s="35"/>
      <c r="C69" s="16">
        <v>-3.0045000000000002</v>
      </c>
      <c r="D69" s="10">
        <v>0.12470000000000001</v>
      </c>
      <c r="E69" s="9">
        <v>21</v>
      </c>
      <c r="F69" s="9">
        <v>87</v>
      </c>
      <c r="G69" s="9">
        <v>2.83</v>
      </c>
      <c r="H69" s="9">
        <f t="shared" si="8"/>
        <v>7.8444000000000003</v>
      </c>
      <c r="I69" s="9">
        <f t="shared" si="9"/>
        <v>5.0144000000000002</v>
      </c>
      <c r="J69" s="9">
        <f t="shared" si="10"/>
        <v>25.144207360000003</v>
      </c>
      <c r="K69" s="9"/>
      <c r="L69" s="9"/>
      <c r="M69" s="10"/>
      <c r="N69" s="9"/>
      <c r="O69" s="9"/>
      <c r="P69" s="9">
        <f t="shared" si="11"/>
        <v>436.25280000000004</v>
      </c>
      <c r="Q69" s="9"/>
      <c r="R69" s="9"/>
      <c r="S69" s="9"/>
      <c r="T69" s="9"/>
      <c r="U69" s="9"/>
      <c r="V69" s="9"/>
    </row>
    <row r="70" spans="2:22" x14ac:dyDescent="0.3">
      <c r="B70" s="35"/>
      <c r="C70" s="16">
        <v>-3.0045000000000002</v>
      </c>
      <c r="D70" s="10">
        <v>0.12470000000000001</v>
      </c>
      <c r="E70" s="9">
        <v>21</v>
      </c>
      <c r="F70" s="9">
        <v>84</v>
      </c>
      <c r="G70" s="9">
        <v>2.58</v>
      </c>
      <c r="H70" s="9">
        <f t="shared" si="8"/>
        <v>7.4702999999999999</v>
      </c>
      <c r="I70" s="9">
        <f t="shared" si="9"/>
        <v>4.8902999999999999</v>
      </c>
      <c r="J70" s="9">
        <f t="shared" si="10"/>
        <v>23.915034089999999</v>
      </c>
      <c r="K70" s="9"/>
      <c r="L70" s="9"/>
      <c r="M70" s="10"/>
      <c r="N70" s="9"/>
      <c r="O70" s="9"/>
      <c r="P70" s="9">
        <f t="shared" si="11"/>
        <v>410.78519999999997</v>
      </c>
      <c r="Q70" s="9"/>
      <c r="R70" s="9"/>
      <c r="S70" s="9"/>
      <c r="T70" s="9"/>
      <c r="U70" s="9"/>
      <c r="V70" s="9"/>
    </row>
    <row r="71" spans="2:22" x14ac:dyDescent="0.3">
      <c r="B71" s="35"/>
      <c r="C71" s="16">
        <v>-3.0045000000000002</v>
      </c>
      <c r="D71" s="10">
        <v>0.12470000000000001</v>
      </c>
      <c r="E71" s="9">
        <v>21</v>
      </c>
      <c r="F71" s="9">
        <v>88</v>
      </c>
      <c r="G71" s="9">
        <v>2.86</v>
      </c>
      <c r="H71" s="9">
        <f t="shared" si="8"/>
        <v>7.969100000000001</v>
      </c>
      <c r="I71" s="9">
        <f t="shared" si="9"/>
        <v>5.1091000000000015</v>
      </c>
      <c r="J71" s="9">
        <f t="shared" si="10"/>
        <v>26.102902810000014</v>
      </c>
      <c r="K71" s="9"/>
      <c r="L71" s="9"/>
      <c r="M71" s="10"/>
      <c r="N71" s="9"/>
      <c r="O71" s="9"/>
      <c r="P71" s="9">
        <f t="shared" si="11"/>
        <v>449.60080000000016</v>
      </c>
      <c r="Q71" s="9"/>
      <c r="R71" s="9"/>
      <c r="S71" s="9"/>
      <c r="T71" s="9"/>
      <c r="U71" s="9"/>
      <c r="V71" s="9"/>
    </row>
    <row r="72" spans="2:22" x14ac:dyDescent="0.3">
      <c r="B72" s="35"/>
      <c r="C72" s="16">
        <v>-3.0045000000000002</v>
      </c>
      <c r="D72" s="10">
        <v>0.12470000000000001</v>
      </c>
      <c r="E72" s="9">
        <v>21</v>
      </c>
      <c r="F72" s="9">
        <v>80</v>
      </c>
      <c r="G72" s="9">
        <v>2.2599999999999998</v>
      </c>
      <c r="H72" s="9">
        <f t="shared" si="8"/>
        <v>6.9715000000000007</v>
      </c>
      <c r="I72" s="9">
        <f t="shared" si="9"/>
        <v>4.7115000000000009</v>
      </c>
      <c r="J72" s="9">
        <f t="shared" si="10"/>
        <v>22.198232250000007</v>
      </c>
      <c r="K72" s="9"/>
      <c r="L72" s="9"/>
      <c r="M72" s="10"/>
      <c r="N72" s="9"/>
      <c r="O72" s="9"/>
      <c r="P72" s="9">
        <f t="shared" si="11"/>
        <v>376.92000000000007</v>
      </c>
      <c r="Q72" s="9"/>
      <c r="R72" s="9"/>
      <c r="S72" s="9"/>
      <c r="T72" s="9"/>
      <c r="U72" s="9"/>
      <c r="V72" s="9"/>
    </row>
    <row r="73" spans="2:22" x14ac:dyDescent="0.3">
      <c r="B73" s="35"/>
      <c r="C73" s="16">
        <v>-3.0045000000000002</v>
      </c>
      <c r="D73" s="10">
        <v>0.12470000000000001</v>
      </c>
      <c r="E73" s="9">
        <v>21</v>
      </c>
      <c r="F73" s="9">
        <v>82</v>
      </c>
      <c r="G73" s="9">
        <v>2.14</v>
      </c>
      <c r="H73" s="9">
        <f t="shared" si="8"/>
        <v>7.2209000000000003</v>
      </c>
      <c r="I73" s="9">
        <f t="shared" si="9"/>
        <v>5.0808999999999997</v>
      </c>
      <c r="J73" s="9">
        <f t="shared" si="10"/>
        <v>25.815544809999999</v>
      </c>
      <c r="K73" s="9"/>
      <c r="L73" s="9"/>
      <c r="M73" s="10"/>
      <c r="N73" s="9"/>
      <c r="O73" s="9"/>
      <c r="P73" s="9">
        <f t="shared" si="11"/>
        <v>416.63379999999995</v>
      </c>
      <c r="Q73" s="9"/>
      <c r="R73" s="9"/>
      <c r="S73" s="9"/>
      <c r="T73" s="9"/>
      <c r="U73" s="9"/>
      <c r="V73" s="9"/>
    </row>
    <row r="74" spans="2:22" x14ac:dyDescent="0.3">
      <c r="B74" s="35"/>
      <c r="C74" s="16">
        <v>-3.0045000000000002</v>
      </c>
      <c r="D74" s="10">
        <v>0.12470000000000001</v>
      </c>
      <c r="E74" s="9">
        <v>21</v>
      </c>
      <c r="F74" s="9">
        <v>76</v>
      </c>
      <c r="G74" s="9">
        <v>1.98</v>
      </c>
      <c r="H74" s="9">
        <f t="shared" si="8"/>
        <v>6.4726999999999997</v>
      </c>
      <c r="I74" s="9">
        <f t="shared" si="9"/>
        <v>4.4926999999999992</v>
      </c>
      <c r="J74" s="9">
        <f t="shared" si="10"/>
        <v>20.184353289999994</v>
      </c>
      <c r="K74" s="9"/>
      <c r="L74" s="9"/>
      <c r="M74" s="10"/>
      <c r="N74" s="9"/>
      <c r="O74" s="9"/>
      <c r="P74" s="9">
        <f t="shared" si="11"/>
        <v>341.44519999999994</v>
      </c>
      <c r="Q74" s="9"/>
      <c r="R74" s="9"/>
      <c r="S74" s="9"/>
      <c r="T74" s="9"/>
      <c r="U74" s="9"/>
      <c r="V74" s="9"/>
    </row>
    <row r="75" spans="2:22" s="8" customFormat="1" x14ac:dyDescent="0.3">
      <c r="B75" s="17"/>
      <c r="C75" s="15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2:22" x14ac:dyDescent="0.3">
      <c r="B76" s="35">
        <v>4</v>
      </c>
      <c r="C76" s="16">
        <v>-3.0049000000000001</v>
      </c>
      <c r="D76" s="10">
        <v>8.77E-2</v>
      </c>
      <c r="E76" s="9">
        <v>21</v>
      </c>
      <c r="F76" s="9">
        <v>63</v>
      </c>
      <c r="G76" s="9">
        <v>1.52</v>
      </c>
      <c r="H76" s="9">
        <f>C76+(D76*F76)</f>
        <v>2.5202</v>
      </c>
      <c r="I76" s="9">
        <f>H76-G76</f>
        <v>1.0002</v>
      </c>
      <c r="J76" s="9">
        <f>I76^2</f>
        <v>1.0004000399999999</v>
      </c>
      <c r="K76" s="9">
        <f>SUM(I76:I96)</f>
        <v>37.3598</v>
      </c>
      <c r="L76" s="9">
        <f>SUM(J76:J96)</f>
        <v>68.123538419999988</v>
      </c>
      <c r="M76" s="19">
        <f>(1/(E76))*L76</f>
        <v>3.2439780199999992</v>
      </c>
      <c r="N76" s="9">
        <v>9.0000000000000006E-5</v>
      </c>
      <c r="O76" s="9">
        <f>(1/E76)*K76</f>
        <v>1.7790380952380951</v>
      </c>
      <c r="P76" s="9">
        <f>I76*F76</f>
        <v>63.012599999999999</v>
      </c>
      <c r="Q76" s="9">
        <f>SUM(P76:P96)</f>
        <v>3161.5672000000004</v>
      </c>
      <c r="R76" s="9">
        <f>(1/E76)*Q76</f>
        <v>150.55081904761906</v>
      </c>
      <c r="S76" s="9">
        <f>N76*O76</f>
        <v>1.6011342857142857E-4</v>
      </c>
      <c r="T76" s="9">
        <f>N76*R76</f>
        <v>1.3549573714285716E-2</v>
      </c>
      <c r="U76" s="9">
        <f>C76-S76</f>
        <v>-3.0050601134285717</v>
      </c>
      <c r="V76" s="9">
        <f>D76-T76</f>
        <v>7.4150426285714277E-2</v>
      </c>
    </row>
    <row r="77" spans="2:22" x14ac:dyDescent="0.3">
      <c r="B77" s="35"/>
      <c r="C77" s="16">
        <v>-3.0049000000000001</v>
      </c>
      <c r="D77" s="10">
        <v>8.77E-2</v>
      </c>
      <c r="E77" s="9">
        <v>21</v>
      </c>
      <c r="F77" s="9">
        <v>70</v>
      </c>
      <c r="G77" s="9">
        <v>1.68</v>
      </c>
      <c r="H77" s="9">
        <f t="shared" ref="H77:H96" si="12">C77+(D77*F77)</f>
        <v>3.1341000000000001</v>
      </c>
      <c r="I77" s="9">
        <f t="shared" ref="I77:I96" si="13">H77-G77</f>
        <v>1.4541000000000002</v>
      </c>
      <c r="J77" s="9">
        <f t="shared" ref="J77:J96" si="14">I77^2</f>
        <v>2.1144068100000006</v>
      </c>
      <c r="K77" s="9"/>
      <c r="L77" s="9"/>
      <c r="M77" s="10"/>
      <c r="N77" s="9"/>
      <c r="O77" s="9"/>
      <c r="P77" s="9">
        <f t="shared" ref="P77:P96" si="15">I77*F77</f>
        <v>101.78700000000001</v>
      </c>
      <c r="Q77" s="9"/>
      <c r="R77" s="9"/>
      <c r="S77" s="9"/>
      <c r="T77" s="9"/>
      <c r="U77" s="9"/>
      <c r="V77" s="9"/>
    </row>
    <row r="78" spans="2:22" x14ac:dyDescent="0.3">
      <c r="B78" s="35"/>
      <c r="C78" s="16">
        <v>-3.0049000000000001</v>
      </c>
      <c r="D78" s="10">
        <v>8.77E-2</v>
      </c>
      <c r="E78" s="9">
        <v>21</v>
      </c>
      <c r="F78" s="9">
        <v>73</v>
      </c>
      <c r="G78" s="9">
        <v>1.8</v>
      </c>
      <c r="H78" s="9">
        <f t="shared" si="12"/>
        <v>3.3971999999999998</v>
      </c>
      <c r="I78" s="9">
        <f t="shared" si="13"/>
        <v>1.5971999999999997</v>
      </c>
      <c r="J78" s="9">
        <f t="shared" si="14"/>
        <v>2.551047839999999</v>
      </c>
      <c r="K78" s="9"/>
      <c r="L78" s="9"/>
      <c r="M78" s="10"/>
      <c r="N78" s="9"/>
      <c r="O78" s="9"/>
      <c r="P78" s="9">
        <f t="shared" si="15"/>
        <v>116.59559999999998</v>
      </c>
      <c r="Q78" s="9"/>
      <c r="R78" s="9"/>
      <c r="S78" s="9"/>
      <c r="T78" s="9"/>
      <c r="U78" s="9"/>
      <c r="V78" s="9"/>
    </row>
    <row r="79" spans="2:22" x14ac:dyDescent="0.3">
      <c r="B79" s="35"/>
      <c r="C79" s="16">
        <v>-3.0049000000000001</v>
      </c>
      <c r="D79" s="10">
        <v>8.77E-2</v>
      </c>
      <c r="E79" s="9">
        <v>21</v>
      </c>
      <c r="F79" s="9">
        <v>75</v>
      </c>
      <c r="G79" s="9">
        <v>2.0499999999999998</v>
      </c>
      <c r="H79" s="9">
        <f t="shared" si="12"/>
        <v>3.5725999999999996</v>
      </c>
      <c r="I79" s="9">
        <f t="shared" si="13"/>
        <v>1.5225999999999997</v>
      </c>
      <c r="J79" s="9">
        <f t="shared" si="14"/>
        <v>2.3183107599999992</v>
      </c>
      <c r="K79" s="9"/>
      <c r="L79" s="9"/>
      <c r="M79" s="10"/>
      <c r="N79" s="9"/>
      <c r="O79" s="9"/>
      <c r="P79" s="9">
        <f t="shared" si="15"/>
        <v>114.19499999999998</v>
      </c>
      <c r="Q79" s="9"/>
      <c r="R79" s="9"/>
      <c r="S79" s="9"/>
      <c r="T79" s="9"/>
      <c r="U79" s="9"/>
      <c r="V79" s="9"/>
    </row>
    <row r="80" spans="2:22" x14ac:dyDescent="0.3">
      <c r="B80" s="35"/>
      <c r="C80" s="16">
        <v>-3.0049000000000001</v>
      </c>
      <c r="D80" s="10">
        <v>8.77E-2</v>
      </c>
      <c r="E80" s="9">
        <v>21</v>
      </c>
      <c r="F80" s="9">
        <v>80</v>
      </c>
      <c r="G80" s="9">
        <v>2.36</v>
      </c>
      <c r="H80" s="9">
        <f t="shared" si="12"/>
        <v>4.0110999999999999</v>
      </c>
      <c r="I80" s="9">
        <f t="shared" si="13"/>
        <v>1.6511</v>
      </c>
      <c r="J80" s="9">
        <f t="shared" si="14"/>
        <v>2.7261312100000001</v>
      </c>
      <c r="K80" s="9"/>
      <c r="L80" s="9"/>
      <c r="M80" s="10"/>
      <c r="N80" s="9"/>
      <c r="O80" s="9"/>
      <c r="P80" s="9">
        <f t="shared" si="15"/>
        <v>132.08799999999999</v>
      </c>
      <c r="Q80" s="9"/>
      <c r="R80" s="9"/>
      <c r="S80" s="9"/>
      <c r="T80" s="9"/>
      <c r="U80" s="9"/>
      <c r="V80" s="9"/>
    </row>
    <row r="81" spans="2:22" x14ac:dyDescent="0.3">
      <c r="B81" s="35"/>
      <c r="C81" s="16">
        <v>-3.0049000000000001</v>
      </c>
      <c r="D81" s="10">
        <v>8.77E-2</v>
      </c>
      <c r="E81" s="9">
        <v>21</v>
      </c>
      <c r="F81" s="9">
        <v>82</v>
      </c>
      <c r="G81" s="9">
        <v>2.25</v>
      </c>
      <c r="H81" s="9">
        <f t="shared" si="12"/>
        <v>4.1864999999999997</v>
      </c>
      <c r="I81" s="9">
        <f t="shared" si="13"/>
        <v>1.9364999999999997</v>
      </c>
      <c r="J81" s="9">
        <f t="shared" si="14"/>
        <v>3.7500322499999985</v>
      </c>
      <c r="K81" s="9"/>
      <c r="L81" s="9"/>
      <c r="M81" s="10"/>
      <c r="N81" s="9"/>
      <c r="O81" s="9"/>
      <c r="P81" s="9">
        <f t="shared" si="15"/>
        <v>158.79299999999998</v>
      </c>
      <c r="Q81" s="9"/>
      <c r="R81" s="9"/>
      <c r="S81" s="9"/>
      <c r="T81" s="9"/>
      <c r="U81" s="9"/>
      <c r="V81" s="9"/>
    </row>
    <row r="82" spans="2:22" x14ac:dyDescent="0.3">
      <c r="B82" s="35"/>
      <c r="C82" s="16">
        <v>-3.0049000000000001</v>
      </c>
      <c r="D82" s="10">
        <v>8.77E-2</v>
      </c>
      <c r="E82" s="9">
        <v>21</v>
      </c>
      <c r="F82" s="9">
        <v>85</v>
      </c>
      <c r="G82" s="9">
        <v>2.68</v>
      </c>
      <c r="H82" s="9">
        <f t="shared" si="12"/>
        <v>4.4496000000000002</v>
      </c>
      <c r="I82" s="9">
        <f t="shared" si="13"/>
        <v>1.7696000000000001</v>
      </c>
      <c r="J82" s="9">
        <f t="shared" si="14"/>
        <v>3.1314841600000003</v>
      </c>
      <c r="K82" s="9"/>
      <c r="L82" s="9"/>
      <c r="M82" s="10"/>
      <c r="N82" s="9"/>
      <c r="O82" s="9"/>
      <c r="P82" s="9">
        <f t="shared" si="15"/>
        <v>150.416</v>
      </c>
      <c r="Q82" s="9"/>
      <c r="R82" s="9"/>
      <c r="S82" s="9"/>
      <c r="T82" s="9"/>
      <c r="U82" s="9"/>
      <c r="V82" s="9"/>
    </row>
    <row r="83" spans="2:22" x14ac:dyDescent="0.3">
      <c r="B83" s="35"/>
      <c r="C83" s="16">
        <v>-3.0049000000000001</v>
      </c>
      <c r="D83" s="10">
        <v>8.77E-2</v>
      </c>
      <c r="E83" s="9">
        <v>21</v>
      </c>
      <c r="F83" s="9">
        <v>88</v>
      </c>
      <c r="G83" s="9">
        <v>2.9</v>
      </c>
      <c r="H83" s="9">
        <f t="shared" si="12"/>
        <v>4.7126999999999999</v>
      </c>
      <c r="I83" s="9">
        <f t="shared" si="13"/>
        <v>1.8127</v>
      </c>
      <c r="J83" s="9">
        <f t="shared" si="14"/>
        <v>3.2858812899999998</v>
      </c>
      <c r="K83" s="9"/>
      <c r="L83" s="9"/>
      <c r="M83" s="10"/>
      <c r="N83" s="9"/>
      <c r="O83" s="9"/>
      <c r="P83" s="9">
        <f t="shared" si="15"/>
        <v>159.51759999999999</v>
      </c>
      <c r="Q83" s="9"/>
      <c r="R83" s="9"/>
      <c r="S83" s="9"/>
      <c r="T83" s="9"/>
      <c r="U83" s="9"/>
      <c r="V83" s="9"/>
    </row>
    <row r="84" spans="2:22" x14ac:dyDescent="0.3">
      <c r="B84" s="35"/>
      <c r="C84" s="16">
        <v>-3.0049000000000001</v>
      </c>
      <c r="D84" s="10">
        <v>8.77E-2</v>
      </c>
      <c r="E84" s="9">
        <v>21</v>
      </c>
      <c r="F84" s="9">
        <v>90</v>
      </c>
      <c r="G84" s="9">
        <v>3.14</v>
      </c>
      <c r="H84" s="9">
        <f t="shared" si="12"/>
        <v>4.8880999999999997</v>
      </c>
      <c r="I84" s="9">
        <f t="shared" si="13"/>
        <v>1.7480999999999995</v>
      </c>
      <c r="J84" s="9">
        <f t="shared" si="14"/>
        <v>3.0558536099999984</v>
      </c>
      <c r="K84" s="9"/>
      <c r="L84" s="9"/>
      <c r="M84" s="10"/>
      <c r="N84" s="9"/>
      <c r="O84" s="9"/>
      <c r="P84" s="9">
        <f t="shared" si="15"/>
        <v>157.32899999999995</v>
      </c>
      <c r="Q84" s="9"/>
      <c r="R84" s="9"/>
      <c r="S84" s="9"/>
      <c r="T84" s="9"/>
      <c r="U84" s="9"/>
      <c r="V84" s="9"/>
    </row>
    <row r="85" spans="2:22" x14ac:dyDescent="0.3">
      <c r="B85" s="35"/>
      <c r="C85" s="16">
        <v>-3.0049000000000001</v>
      </c>
      <c r="D85" s="10">
        <v>8.77E-2</v>
      </c>
      <c r="E85" s="9">
        <v>21</v>
      </c>
      <c r="F85" s="9">
        <v>91</v>
      </c>
      <c r="G85" s="9">
        <v>3.06</v>
      </c>
      <c r="H85" s="9">
        <f t="shared" si="12"/>
        <v>4.9757999999999996</v>
      </c>
      <c r="I85" s="9">
        <f t="shared" si="13"/>
        <v>1.9157999999999995</v>
      </c>
      <c r="J85" s="9">
        <f t="shared" si="14"/>
        <v>3.6702896399999982</v>
      </c>
      <c r="K85" s="9"/>
      <c r="L85" s="9"/>
      <c r="M85" s="10"/>
      <c r="N85" s="9"/>
      <c r="O85" s="9"/>
      <c r="P85" s="9">
        <f t="shared" si="15"/>
        <v>174.33779999999996</v>
      </c>
      <c r="Q85" s="9"/>
      <c r="R85" s="9"/>
      <c r="S85" s="9"/>
      <c r="T85" s="9"/>
      <c r="U85" s="9"/>
      <c r="V85" s="9"/>
    </row>
    <row r="86" spans="2:22" x14ac:dyDescent="0.3">
      <c r="B86" s="35"/>
      <c r="C86" s="16">
        <v>-3.0049000000000001</v>
      </c>
      <c r="D86" s="10">
        <v>8.77E-2</v>
      </c>
      <c r="E86" s="9">
        <v>21</v>
      </c>
      <c r="F86" s="9">
        <v>92</v>
      </c>
      <c r="G86" s="9">
        <v>3.24</v>
      </c>
      <c r="H86" s="9">
        <f t="shared" si="12"/>
        <v>5.0635000000000003</v>
      </c>
      <c r="I86" s="9">
        <f t="shared" si="13"/>
        <v>1.8235000000000001</v>
      </c>
      <c r="J86" s="9">
        <f t="shared" si="14"/>
        <v>3.3251522500000004</v>
      </c>
      <c r="K86" s="9"/>
      <c r="L86" s="9"/>
      <c r="M86" s="10"/>
      <c r="N86" s="9"/>
      <c r="O86" s="9"/>
      <c r="P86" s="9">
        <f t="shared" si="15"/>
        <v>167.762</v>
      </c>
      <c r="Q86" s="9"/>
      <c r="R86" s="9"/>
      <c r="S86" s="9"/>
      <c r="T86" s="9"/>
      <c r="U86" s="9"/>
      <c r="V86" s="9"/>
    </row>
    <row r="87" spans="2:22" x14ac:dyDescent="0.3">
      <c r="B87" s="35"/>
      <c r="C87" s="16">
        <v>-3.0049000000000001</v>
      </c>
      <c r="D87" s="10">
        <v>8.77E-2</v>
      </c>
      <c r="E87" s="9">
        <v>21</v>
      </c>
      <c r="F87" s="9">
        <v>75</v>
      </c>
      <c r="G87" s="9">
        <v>1.92</v>
      </c>
      <c r="H87" s="9">
        <f t="shared" si="12"/>
        <v>3.5725999999999996</v>
      </c>
      <c r="I87" s="9">
        <f t="shared" si="13"/>
        <v>1.6525999999999996</v>
      </c>
      <c r="J87" s="9">
        <f t="shared" si="14"/>
        <v>2.7310867599999988</v>
      </c>
      <c r="K87" s="9"/>
      <c r="L87" s="9"/>
      <c r="M87" s="10"/>
      <c r="N87" s="9"/>
      <c r="O87" s="9"/>
      <c r="P87" s="9">
        <f t="shared" si="15"/>
        <v>123.94499999999996</v>
      </c>
      <c r="Q87" s="9"/>
      <c r="R87" s="9"/>
      <c r="S87" s="9"/>
      <c r="T87" s="9"/>
      <c r="U87" s="9"/>
      <c r="V87" s="9"/>
    </row>
    <row r="88" spans="2:22" x14ac:dyDescent="0.3">
      <c r="B88" s="35"/>
      <c r="C88" s="16">
        <v>-3.0049000000000001</v>
      </c>
      <c r="D88" s="10">
        <v>8.77E-2</v>
      </c>
      <c r="E88" s="9">
        <v>21</v>
      </c>
      <c r="F88" s="9">
        <v>98</v>
      </c>
      <c r="G88" s="9">
        <v>3.4</v>
      </c>
      <c r="H88" s="9">
        <f t="shared" si="12"/>
        <v>5.5896999999999997</v>
      </c>
      <c r="I88" s="9">
        <f t="shared" si="13"/>
        <v>2.1896999999999998</v>
      </c>
      <c r="J88" s="9">
        <f t="shared" si="14"/>
        <v>4.7947860899999988</v>
      </c>
      <c r="K88" s="9"/>
      <c r="L88" s="9"/>
      <c r="M88" s="10"/>
      <c r="N88" s="9"/>
      <c r="O88" s="9"/>
      <c r="P88" s="9">
        <f t="shared" si="15"/>
        <v>214.59059999999997</v>
      </c>
      <c r="Q88" s="9"/>
      <c r="R88" s="9"/>
      <c r="S88" s="9"/>
      <c r="T88" s="9"/>
      <c r="U88" s="9"/>
      <c r="V88" s="9"/>
    </row>
    <row r="89" spans="2:22" x14ac:dyDescent="0.3">
      <c r="B89" s="35"/>
      <c r="C89" s="16">
        <v>-3.0049000000000001</v>
      </c>
      <c r="D89" s="10">
        <v>8.77E-2</v>
      </c>
      <c r="E89" s="9">
        <v>21</v>
      </c>
      <c r="F89" s="9">
        <v>100</v>
      </c>
      <c r="G89" s="9">
        <v>3.28</v>
      </c>
      <c r="H89" s="9">
        <f t="shared" si="12"/>
        <v>5.7650999999999994</v>
      </c>
      <c r="I89" s="9">
        <f t="shared" si="13"/>
        <v>2.4850999999999996</v>
      </c>
      <c r="J89" s="9">
        <f t="shared" si="14"/>
        <v>6.1757220099999985</v>
      </c>
      <c r="K89" s="9"/>
      <c r="L89" s="9"/>
      <c r="M89" s="10"/>
      <c r="N89" s="9"/>
      <c r="O89" s="9"/>
      <c r="P89" s="9">
        <f t="shared" si="15"/>
        <v>248.50999999999996</v>
      </c>
      <c r="Q89" s="9"/>
      <c r="R89" s="9"/>
      <c r="S89" s="9"/>
      <c r="T89" s="9"/>
      <c r="U89" s="9"/>
      <c r="V89" s="9"/>
    </row>
    <row r="90" spans="2:22" x14ac:dyDescent="0.3">
      <c r="B90" s="35"/>
      <c r="C90" s="16">
        <v>-3.0049000000000001</v>
      </c>
      <c r="D90" s="10">
        <v>8.77E-2</v>
      </c>
      <c r="E90" s="9">
        <v>21</v>
      </c>
      <c r="F90" s="9">
        <v>92</v>
      </c>
      <c r="G90" s="9">
        <v>3.17</v>
      </c>
      <c r="H90" s="9">
        <f t="shared" si="12"/>
        <v>5.0635000000000003</v>
      </c>
      <c r="I90" s="9">
        <f t="shared" si="13"/>
        <v>1.8935000000000004</v>
      </c>
      <c r="J90" s="9">
        <f t="shared" si="14"/>
        <v>3.5853422500000014</v>
      </c>
      <c r="K90" s="9"/>
      <c r="L90" s="9"/>
      <c r="M90" s="10"/>
      <c r="N90" s="9"/>
      <c r="O90" s="9"/>
      <c r="P90" s="9">
        <f t="shared" si="15"/>
        <v>174.20200000000003</v>
      </c>
      <c r="Q90" s="9"/>
      <c r="R90" s="9"/>
      <c r="S90" s="9"/>
      <c r="T90" s="9"/>
      <c r="U90" s="9"/>
      <c r="V90" s="9"/>
    </row>
    <row r="91" spans="2:22" x14ac:dyDescent="0.3">
      <c r="B91" s="35"/>
      <c r="C91" s="16">
        <v>-3.0049000000000001</v>
      </c>
      <c r="D91" s="10">
        <v>8.77E-2</v>
      </c>
      <c r="E91" s="9">
        <v>21</v>
      </c>
      <c r="F91" s="9">
        <v>87</v>
      </c>
      <c r="G91" s="9">
        <v>2.83</v>
      </c>
      <c r="H91" s="9">
        <f t="shared" si="12"/>
        <v>4.625</v>
      </c>
      <c r="I91" s="9">
        <f t="shared" si="13"/>
        <v>1.7949999999999999</v>
      </c>
      <c r="J91" s="9">
        <f t="shared" si="14"/>
        <v>3.2220249999999999</v>
      </c>
      <c r="K91" s="9"/>
      <c r="L91" s="9"/>
      <c r="M91" s="10"/>
      <c r="N91" s="9"/>
      <c r="O91" s="9"/>
      <c r="P91" s="9">
        <f t="shared" si="15"/>
        <v>156.16499999999999</v>
      </c>
      <c r="Q91" s="9"/>
      <c r="R91" s="9"/>
      <c r="S91" s="9"/>
      <c r="T91" s="9"/>
      <c r="U91" s="9"/>
      <c r="V91" s="9"/>
    </row>
    <row r="92" spans="2:22" x14ac:dyDescent="0.3">
      <c r="B92" s="35"/>
      <c r="C92" s="16">
        <v>-3.0049000000000001</v>
      </c>
      <c r="D92" s="10">
        <v>8.77E-2</v>
      </c>
      <c r="E92" s="9">
        <v>21</v>
      </c>
      <c r="F92" s="9">
        <v>84</v>
      </c>
      <c r="G92" s="9">
        <v>2.58</v>
      </c>
      <c r="H92" s="9">
        <f t="shared" si="12"/>
        <v>4.3618999999999994</v>
      </c>
      <c r="I92" s="9">
        <f t="shared" si="13"/>
        <v>1.7818999999999994</v>
      </c>
      <c r="J92" s="9">
        <f t="shared" si="14"/>
        <v>3.1751676099999977</v>
      </c>
      <c r="K92" s="9"/>
      <c r="L92" s="9"/>
      <c r="M92" s="10"/>
      <c r="N92" s="9"/>
      <c r="O92" s="9"/>
      <c r="P92" s="9">
        <f t="shared" si="15"/>
        <v>149.67959999999994</v>
      </c>
      <c r="Q92" s="9"/>
      <c r="R92" s="9"/>
      <c r="S92" s="9"/>
      <c r="T92" s="9"/>
      <c r="U92" s="9"/>
      <c r="V92" s="9"/>
    </row>
    <row r="93" spans="2:22" x14ac:dyDescent="0.3">
      <c r="B93" s="35"/>
      <c r="C93" s="16">
        <v>-3.0049000000000001</v>
      </c>
      <c r="D93" s="10">
        <v>8.77E-2</v>
      </c>
      <c r="E93" s="9">
        <v>21</v>
      </c>
      <c r="F93" s="9">
        <v>88</v>
      </c>
      <c r="G93" s="9">
        <v>2.86</v>
      </c>
      <c r="H93" s="9">
        <f t="shared" si="12"/>
        <v>4.7126999999999999</v>
      </c>
      <c r="I93" s="9">
        <f t="shared" si="13"/>
        <v>1.8527</v>
      </c>
      <c r="J93" s="9">
        <f t="shared" si="14"/>
        <v>3.4324972900000001</v>
      </c>
      <c r="K93" s="9"/>
      <c r="L93" s="9"/>
      <c r="M93" s="10"/>
      <c r="N93" s="9"/>
      <c r="O93" s="9"/>
      <c r="P93" s="9">
        <f t="shared" si="15"/>
        <v>163.0376</v>
      </c>
      <c r="Q93" s="9"/>
      <c r="R93" s="9"/>
      <c r="S93" s="9"/>
      <c r="T93" s="9"/>
      <c r="U93" s="9"/>
      <c r="V93" s="9"/>
    </row>
    <row r="94" spans="2:22" x14ac:dyDescent="0.3">
      <c r="B94" s="35"/>
      <c r="C94" s="16">
        <v>-3.0049000000000001</v>
      </c>
      <c r="D94" s="10">
        <v>8.77E-2</v>
      </c>
      <c r="E94" s="9">
        <v>21</v>
      </c>
      <c r="F94" s="9">
        <v>80</v>
      </c>
      <c r="G94" s="9">
        <v>2.2599999999999998</v>
      </c>
      <c r="H94" s="9">
        <f t="shared" si="12"/>
        <v>4.0110999999999999</v>
      </c>
      <c r="I94" s="9">
        <f t="shared" si="13"/>
        <v>1.7511000000000001</v>
      </c>
      <c r="J94" s="9">
        <f t="shared" si="14"/>
        <v>3.0663512100000005</v>
      </c>
      <c r="K94" s="9"/>
      <c r="L94" s="9"/>
      <c r="M94" s="10"/>
      <c r="N94" s="9"/>
      <c r="O94" s="9"/>
      <c r="P94" s="9">
        <f t="shared" si="15"/>
        <v>140.08800000000002</v>
      </c>
      <c r="Q94" s="9"/>
      <c r="R94" s="9"/>
      <c r="S94" s="9"/>
      <c r="T94" s="9"/>
      <c r="U94" s="9"/>
      <c r="V94" s="9"/>
    </row>
    <row r="95" spans="2:22" x14ac:dyDescent="0.3">
      <c r="B95" s="35"/>
      <c r="C95" s="16">
        <v>-3.0049000000000001</v>
      </c>
      <c r="D95" s="10">
        <v>8.77E-2</v>
      </c>
      <c r="E95" s="9">
        <v>21</v>
      </c>
      <c r="F95" s="9">
        <v>82</v>
      </c>
      <c r="G95" s="9">
        <v>2.14</v>
      </c>
      <c r="H95" s="9">
        <f t="shared" si="12"/>
        <v>4.1864999999999997</v>
      </c>
      <c r="I95" s="9">
        <f t="shared" si="13"/>
        <v>2.0464999999999995</v>
      </c>
      <c r="J95" s="9">
        <f t="shared" si="14"/>
        <v>4.1881622499999978</v>
      </c>
      <c r="K95" s="9"/>
      <c r="L95" s="9"/>
      <c r="M95" s="10"/>
      <c r="N95" s="9"/>
      <c r="O95" s="9"/>
      <c r="P95" s="9">
        <f t="shared" si="15"/>
        <v>167.81299999999996</v>
      </c>
      <c r="Q95" s="9"/>
      <c r="R95" s="9"/>
      <c r="S95" s="9"/>
      <c r="T95" s="9"/>
      <c r="U95" s="9"/>
      <c r="V95" s="9"/>
    </row>
    <row r="96" spans="2:22" x14ac:dyDescent="0.3">
      <c r="B96" s="35"/>
      <c r="C96" s="16">
        <v>-3.0049000000000001</v>
      </c>
      <c r="D96" s="10">
        <v>8.77E-2</v>
      </c>
      <c r="E96" s="9">
        <v>21</v>
      </c>
      <c r="F96" s="9">
        <v>76</v>
      </c>
      <c r="G96" s="9">
        <v>1.98</v>
      </c>
      <c r="H96" s="9">
        <f t="shared" si="12"/>
        <v>3.6603000000000003</v>
      </c>
      <c r="I96" s="9">
        <f t="shared" si="13"/>
        <v>1.6803000000000003</v>
      </c>
      <c r="J96" s="9">
        <f t="shared" si="14"/>
        <v>2.8234080900000014</v>
      </c>
      <c r="K96" s="9"/>
      <c r="L96" s="9"/>
      <c r="M96" s="10"/>
      <c r="N96" s="9"/>
      <c r="O96" s="9"/>
      <c r="P96" s="9">
        <f t="shared" si="15"/>
        <v>127.70280000000002</v>
      </c>
      <c r="Q96" s="9"/>
      <c r="R96" s="9"/>
      <c r="S96" s="9"/>
      <c r="T96" s="9"/>
      <c r="U96" s="9"/>
      <c r="V96" s="9"/>
    </row>
    <row r="97" spans="2:22" s="8" customFormat="1" x14ac:dyDescent="0.3">
      <c r="B97" s="17"/>
      <c r="C97" s="15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2:22" x14ac:dyDescent="0.3">
      <c r="B98" s="35">
        <v>5</v>
      </c>
      <c r="C98" s="16">
        <v>-3.0051000000000001</v>
      </c>
      <c r="D98" s="10">
        <v>7.4200000000000002E-2</v>
      </c>
      <c r="E98" s="9">
        <v>21</v>
      </c>
      <c r="F98" s="9">
        <v>63</v>
      </c>
      <c r="G98" s="9">
        <v>1.52</v>
      </c>
      <c r="H98" s="9">
        <f>C98+(D98*F98)</f>
        <v>1.6694999999999998</v>
      </c>
      <c r="I98" s="9">
        <f>H98-G98</f>
        <v>0.14949999999999974</v>
      </c>
      <c r="J98" s="9">
        <f>I98^2</f>
        <v>2.2350249999999922E-2</v>
      </c>
      <c r="K98" s="9">
        <f>SUM(I98:I118)</f>
        <v>13.717100000000002</v>
      </c>
      <c r="L98" s="9">
        <f>SUM(J98:J118)</f>
        <v>9.6782530900000019</v>
      </c>
      <c r="M98" s="19">
        <f>(1/(E98))*L98</f>
        <v>0.4608691947619048</v>
      </c>
      <c r="N98" s="9">
        <v>9.0000000000000006E-5</v>
      </c>
      <c r="O98" s="9">
        <f>(1/E98)*K98</f>
        <v>0.65319523809523816</v>
      </c>
      <c r="P98" s="9">
        <f>I98*F98</f>
        <v>9.4184999999999839</v>
      </c>
      <c r="Q98" s="9">
        <f>SUM(P98:P118)</f>
        <v>1166.9564999999998</v>
      </c>
      <c r="R98" s="9">
        <f>(1/E98)*Q98</f>
        <v>55.569357142857129</v>
      </c>
      <c r="S98" s="9">
        <f>N98*O98</f>
        <v>5.8787571428571438E-5</v>
      </c>
      <c r="T98" s="9">
        <f>N98*R98</f>
        <v>5.0012421428571423E-3</v>
      </c>
      <c r="U98" s="9">
        <f>C98-S98</f>
        <v>-3.0051587875714287</v>
      </c>
      <c r="V98" s="9">
        <f>D98-T98</f>
        <v>6.9198757857142856E-2</v>
      </c>
    </row>
    <row r="99" spans="2:22" x14ac:dyDescent="0.3">
      <c r="B99" s="35"/>
      <c r="C99" s="16">
        <v>-3.0051000000000001</v>
      </c>
      <c r="D99" s="10">
        <v>7.4200000000000002E-2</v>
      </c>
      <c r="E99" s="9">
        <v>21</v>
      </c>
      <c r="F99" s="9">
        <v>70</v>
      </c>
      <c r="G99" s="9">
        <v>1.68</v>
      </c>
      <c r="H99" s="9">
        <f t="shared" ref="H99:H118" si="16">C99+(D99*F99)</f>
        <v>2.1888999999999998</v>
      </c>
      <c r="I99" s="9">
        <f t="shared" ref="I99:I118" si="17">H99-G99</f>
        <v>0.50889999999999991</v>
      </c>
      <c r="J99" s="9">
        <f t="shared" ref="J99:J118" si="18">I99^2</f>
        <v>0.2589792099999999</v>
      </c>
      <c r="K99" s="9"/>
      <c r="L99" s="9"/>
      <c r="M99" s="10"/>
      <c r="N99" s="9"/>
      <c r="O99" s="9"/>
      <c r="P99" s="9">
        <f t="shared" ref="P99:P118" si="19">I99*F99</f>
        <v>35.62299999999999</v>
      </c>
      <c r="Q99" s="9"/>
      <c r="R99" s="9"/>
      <c r="S99" s="9"/>
      <c r="T99" s="9"/>
      <c r="U99" s="9"/>
      <c r="V99" s="9"/>
    </row>
    <row r="100" spans="2:22" x14ac:dyDescent="0.3">
      <c r="B100" s="35"/>
      <c r="C100" s="16">
        <v>-3.0051000000000001</v>
      </c>
      <c r="D100" s="10">
        <v>7.4200000000000002E-2</v>
      </c>
      <c r="E100" s="9">
        <v>21</v>
      </c>
      <c r="F100" s="9">
        <v>73</v>
      </c>
      <c r="G100" s="9">
        <v>1.8</v>
      </c>
      <c r="H100" s="9">
        <f t="shared" si="16"/>
        <v>2.4114999999999998</v>
      </c>
      <c r="I100" s="9">
        <f t="shared" si="17"/>
        <v>0.61149999999999971</v>
      </c>
      <c r="J100" s="9">
        <f t="shared" si="18"/>
        <v>0.37393224999999963</v>
      </c>
      <c r="K100" s="9"/>
      <c r="L100" s="9"/>
      <c r="M100" s="10"/>
      <c r="N100" s="9"/>
      <c r="O100" s="9"/>
      <c r="P100" s="9">
        <f t="shared" si="19"/>
        <v>44.639499999999977</v>
      </c>
      <c r="Q100" s="9"/>
      <c r="R100" s="9"/>
      <c r="S100" s="9"/>
      <c r="T100" s="9"/>
      <c r="U100" s="9"/>
      <c r="V100" s="9"/>
    </row>
    <row r="101" spans="2:22" x14ac:dyDescent="0.3">
      <c r="B101" s="35"/>
      <c r="C101" s="16">
        <v>-3.0051000000000001</v>
      </c>
      <c r="D101" s="10">
        <v>7.4200000000000002E-2</v>
      </c>
      <c r="E101" s="9">
        <v>21</v>
      </c>
      <c r="F101" s="9">
        <v>75</v>
      </c>
      <c r="G101" s="9">
        <v>2.0499999999999998</v>
      </c>
      <c r="H101" s="9">
        <f t="shared" si="16"/>
        <v>2.5599000000000003</v>
      </c>
      <c r="I101" s="9">
        <f t="shared" si="17"/>
        <v>0.50990000000000046</v>
      </c>
      <c r="J101" s="9">
        <f t="shared" si="18"/>
        <v>0.25999801000000045</v>
      </c>
      <c r="K101" s="9"/>
      <c r="L101" s="9"/>
      <c r="M101" s="10"/>
      <c r="N101" s="9"/>
      <c r="O101" s="9"/>
      <c r="P101" s="9">
        <f t="shared" si="19"/>
        <v>38.242500000000035</v>
      </c>
      <c r="Q101" s="9"/>
      <c r="R101" s="9"/>
      <c r="S101" s="9"/>
      <c r="T101" s="9"/>
      <c r="U101" s="9"/>
      <c r="V101" s="9"/>
    </row>
    <row r="102" spans="2:22" x14ac:dyDescent="0.3">
      <c r="B102" s="35"/>
      <c r="C102" s="16">
        <v>-3.0051000000000001</v>
      </c>
      <c r="D102" s="10">
        <v>7.4200000000000002E-2</v>
      </c>
      <c r="E102" s="9">
        <v>21</v>
      </c>
      <c r="F102" s="9">
        <v>80</v>
      </c>
      <c r="G102" s="9">
        <v>2.36</v>
      </c>
      <c r="H102" s="9">
        <f t="shared" si="16"/>
        <v>2.9308999999999998</v>
      </c>
      <c r="I102" s="9">
        <f t="shared" si="17"/>
        <v>0.57089999999999996</v>
      </c>
      <c r="J102" s="9">
        <f t="shared" si="18"/>
        <v>0.32592680999999996</v>
      </c>
      <c r="K102" s="9"/>
      <c r="L102" s="9"/>
      <c r="M102" s="10"/>
      <c r="N102" s="9"/>
      <c r="O102" s="9"/>
      <c r="P102" s="9">
        <f t="shared" si="19"/>
        <v>45.671999999999997</v>
      </c>
      <c r="Q102" s="9"/>
      <c r="R102" s="9"/>
      <c r="S102" s="9"/>
      <c r="T102" s="9"/>
      <c r="U102" s="9"/>
      <c r="V102" s="9"/>
    </row>
    <row r="103" spans="2:22" x14ac:dyDescent="0.3">
      <c r="B103" s="35"/>
      <c r="C103" s="16">
        <v>-3.0051000000000001</v>
      </c>
      <c r="D103" s="10">
        <v>7.4200000000000002E-2</v>
      </c>
      <c r="E103" s="9">
        <v>21</v>
      </c>
      <c r="F103" s="9">
        <v>82</v>
      </c>
      <c r="G103" s="9">
        <v>2.25</v>
      </c>
      <c r="H103" s="9">
        <f t="shared" si="16"/>
        <v>3.0793000000000004</v>
      </c>
      <c r="I103" s="9">
        <f t="shared" si="17"/>
        <v>0.82930000000000037</v>
      </c>
      <c r="J103" s="9">
        <f t="shared" si="18"/>
        <v>0.68773849000000065</v>
      </c>
      <c r="K103" s="9"/>
      <c r="L103" s="9"/>
      <c r="M103" s="10"/>
      <c r="N103" s="9"/>
      <c r="O103" s="9"/>
      <c r="P103" s="9">
        <f t="shared" si="19"/>
        <v>68.002600000000029</v>
      </c>
      <c r="Q103" s="9"/>
      <c r="R103" s="9"/>
      <c r="S103" s="9"/>
      <c r="T103" s="9"/>
      <c r="U103" s="9"/>
      <c r="V103" s="9"/>
    </row>
    <row r="104" spans="2:22" x14ac:dyDescent="0.3">
      <c r="B104" s="35"/>
      <c r="C104" s="16">
        <v>-3.0051000000000001</v>
      </c>
      <c r="D104" s="10">
        <v>7.4200000000000002E-2</v>
      </c>
      <c r="E104" s="9">
        <v>21</v>
      </c>
      <c r="F104" s="9">
        <v>85</v>
      </c>
      <c r="G104" s="9">
        <v>2.68</v>
      </c>
      <c r="H104" s="9">
        <f t="shared" si="16"/>
        <v>3.3019000000000003</v>
      </c>
      <c r="I104" s="9">
        <f t="shared" si="17"/>
        <v>0.62190000000000012</v>
      </c>
      <c r="J104" s="9">
        <f t="shared" si="18"/>
        <v>0.38675961000000014</v>
      </c>
      <c r="K104" s="9"/>
      <c r="L104" s="9"/>
      <c r="M104" s="10"/>
      <c r="N104" s="9"/>
      <c r="O104" s="9"/>
      <c r="P104" s="9">
        <f t="shared" si="19"/>
        <v>52.861500000000007</v>
      </c>
      <c r="Q104" s="9"/>
      <c r="R104" s="9"/>
      <c r="S104" s="9"/>
      <c r="T104" s="9"/>
      <c r="U104" s="9"/>
      <c r="V104" s="9"/>
    </row>
    <row r="105" spans="2:22" x14ac:dyDescent="0.3">
      <c r="B105" s="35"/>
      <c r="C105" s="16">
        <v>-3.0051000000000001</v>
      </c>
      <c r="D105" s="10">
        <v>7.4200000000000002E-2</v>
      </c>
      <c r="E105" s="9">
        <v>21</v>
      </c>
      <c r="F105" s="9">
        <v>88</v>
      </c>
      <c r="G105" s="9">
        <v>2.9</v>
      </c>
      <c r="H105" s="9">
        <f t="shared" si="16"/>
        <v>3.5245000000000002</v>
      </c>
      <c r="I105" s="9">
        <f t="shared" si="17"/>
        <v>0.62450000000000028</v>
      </c>
      <c r="J105" s="9">
        <f t="shared" si="18"/>
        <v>0.39000025000000033</v>
      </c>
      <c r="K105" s="9"/>
      <c r="L105" s="9"/>
      <c r="M105" s="10"/>
      <c r="N105" s="9"/>
      <c r="O105" s="9"/>
      <c r="P105" s="9">
        <f t="shared" si="19"/>
        <v>54.956000000000024</v>
      </c>
      <c r="Q105" s="9"/>
      <c r="R105" s="9"/>
      <c r="S105" s="9"/>
      <c r="T105" s="9"/>
      <c r="U105" s="9"/>
      <c r="V105" s="9"/>
    </row>
    <row r="106" spans="2:22" x14ac:dyDescent="0.3">
      <c r="B106" s="35"/>
      <c r="C106" s="16">
        <v>-3.0051000000000001</v>
      </c>
      <c r="D106" s="10">
        <v>7.4200000000000002E-2</v>
      </c>
      <c r="E106" s="9">
        <v>21</v>
      </c>
      <c r="F106" s="9">
        <v>90</v>
      </c>
      <c r="G106" s="9">
        <v>3.14</v>
      </c>
      <c r="H106" s="9">
        <f t="shared" si="16"/>
        <v>3.6728999999999998</v>
      </c>
      <c r="I106" s="9">
        <f t="shared" si="17"/>
        <v>0.53289999999999971</v>
      </c>
      <c r="J106" s="9">
        <f t="shared" si="18"/>
        <v>0.28398240999999969</v>
      </c>
      <c r="K106" s="9"/>
      <c r="L106" s="9"/>
      <c r="M106" s="10"/>
      <c r="N106" s="9"/>
      <c r="O106" s="9"/>
      <c r="P106" s="9">
        <f t="shared" si="19"/>
        <v>47.96099999999997</v>
      </c>
      <c r="Q106" s="9"/>
      <c r="R106" s="9"/>
      <c r="S106" s="9"/>
      <c r="T106" s="9"/>
      <c r="U106" s="9"/>
      <c r="V106" s="9"/>
    </row>
    <row r="107" spans="2:22" x14ac:dyDescent="0.3">
      <c r="B107" s="35"/>
      <c r="C107" s="16">
        <v>-3.0051000000000001</v>
      </c>
      <c r="D107" s="10">
        <v>7.4200000000000002E-2</v>
      </c>
      <c r="E107" s="9">
        <v>21</v>
      </c>
      <c r="F107" s="9">
        <v>91</v>
      </c>
      <c r="G107" s="9">
        <v>3.06</v>
      </c>
      <c r="H107" s="9">
        <f t="shared" si="16"/>
        <v>3.7471000000000001</v>
      </c>
      <c r="I107" s="9">
        <f t="shared" si="17"/>
        <v>0.68710000000000004</v>
      </c>
      <c r="J107" s="9">
        <f t="shared" si="18"/>
        <v>0.47210641000000009</v>
      </c>
      <c r="K107" s="9"/>
      <c r="L107" s="9"/>
      <c r="M107" s="10"/>
      <c r="N107" s="9"/>
      <c r="O107" s="9"/>
      <c r="P107" s="9">
        <f t="shared" si="19"/>
        <v>62.526100000000007</v>
      </c>
      <c r="Q107" s="9"/>
      <c r="R107" s="9"/>
      <c r="S107" s="9"/>
      <c r="T107" s="9"/>
      <c r="U107" s="9"/>
      <c r="V107" s="9"/>
    </row>
    <row r="108" spans="2:22" x14ac:dyDescent="0.3">
      <c r="B108" s="35"/>
      <c r="C108" s="16">
        <v>-3.0051000000000001</v>
      </c>
      <c r="D108" s="10">
        <v>7.4200000000000002E-2</v>
      </c>
      <c r="E108" s="9">
        <v>21</v>
      </c>
      <c r="F108" s="9">
        <v>92</v>
      </c>
      <c r="G108" s="9">
        <v>3.24</v>
      </c>
      <c r="H108" s="9">
        <f t="shared" si="16"/>
        <v>3.8213000000000004</v>
      </c>
      <c r="I108" s="9">
        <f t="shared" si="17"/>
        <v>0.58130000000000015</v>
      </c>
      <c r="J108" s="9">
        <f t="shared" si="18"/>
        <v>0.33790969000000015</v>
      </c>
      <c r="K108" s="9"/>
      <c r="L108" s="9"/>
      <c r="M108" s="10"/>
      <c r="N108" s="9"/>
      <c r="O108" s="9"/>
      <c r="P108" s="9">
        <f t="shared" si="19"/>
        <v>53.479600000000012</v>
      </c>
      <c r="Q108" s="9"/>
      <c r="R108" s="9"/>
      <c r="S108" s="9"/>
      <c r="T108" s="9"/>
      <c r="U108" s="9"/>
      <c r="V108" s="9"/>
    </row>
    <row r="109" spans="2:22" x14ac:dyDescent="0.3">
      <c r="B109" s="35"/>
      <c r="C109" s="16">
        <v>-3.0051000000000001</v>
      </c>
      <c r="D109" s="10">
        <v>7.4200000000000002E-2</v>
      </c>
      <c r="E109" s="9">
        <v>21</v>
      </c>
      <c r="F109" s="9">
        <v>75</v>
      </c>
      <c r="G109" s="9">
        <v>1.92</v>
      </c>
      <c r="H109" s="9">
        <f t="shared" si="16"/>
        <v>2.5599000000000003</v>
      </c>
      <c r="I109" s="9">
        <f t="shared" si="17"/>
        <v>0.63990000000000036</v>
      </c>
      <c r="J109" s="9">
        <f t="shared" si="18"/>
        <v>0.40947201000000044</v>
      </c>
      <c r="K109" s="9"/>
      <c r="L109" s="9"/>
      <c r="M109" s="10"/>
      <c r="N109" s="9"/>
      <c r="O109" s="9"/>
      <c r="P109" s="9">
        <f t="shared" si="19"/>
        <v>47.992500000000028</v>
      </c>
      <c r="Q109" s="9"/>
      <c r="R109" s="9"/>
      <c r="S109" s="9"/>
      <c r="T109" s="9"/>
      <c r="U109" s="9"/>
      <c r="V109" s="9"/>
    </row>
    <row r="110" spans="2:22" x14ac:dyDescent="0.3">
      <c r="B110" s="35"/>
      <c r="C110" s="16">
        <v>-3.0051000000000001</v>
      </c>
      <c r="D110" s="10">
        <v>7.4200000000000002E-2</v>
      </c>
      <c r="E110" s="9">
        <v>21</v>
      </c>
      <c r="F110" s="9">
        <v>98</v>
      </c>
      <c r="G110" s="9">
        <v>3.4</v>
      </c>
      <c r="H110" s="9">
        <f t="shared" si="16"/>
        <v>4.2665000000000006</v>
      </c>
      <c r="I110" s="9">
        <f t="shared" si="17"/>
        <v>0.86650000000000071</v>
      </c>
      <c r="J110" s="9">
        <f t="shared" si="18"/>
        <v>0.75082225000000125</v>
      </c>
      <c r="K110" s="9"/>
      <c r="L110" s="9"/>
      <c r="M110" s="10"/>
      <c r="N110" s="9"/>
      <c r="O110" s="9"/>
      <c r="P110" s="9">
        <f t="shared" si="19"/>
        <v>84.917000000000073</v>
      </c>
      <c r="Q110" s="9"/>
      <c r="R110" s="9"/>
      <c r="S110" s="9"/>
      <c r="T110" s="9"/>
      <c r="U110" s="9"/>
      <c r="V110" s="9"/>
    </row>
    <row r="111" spans="2:22" x14ac:dyDescent="0.3">
      <c r="B111" s="35"/>
      <c r="C111" s="16">
        <v>-3.0051000000000001</v>
      </c>
      <c r="D111" s="10">
        <v>7.4200000000000002E-2</v>
      </c>
      <c r="E111" s="9">
        <v>21</v>
      </c>
      <c r="F111" s="9">
        <v>100</v>
      </c>
      <c r="G111" s="9">
        <v>3.28</v>
      </c>
      <c r="H111" s="9">
        <f t="shared" si="16"/>
        <v>4.4148999999999994</v>
      </c>
      <c r="I111" s="9">
        <f t="shared" si="17"/>
        <v>1.1348999999999996</v>
      </c>
      <c r="J111" s="9">
        <f t="shared" si="18"/>
        <v>1.287998009999999</v>
      </c>
      <c r="K111" s="9"/>
      <c r="L111" s="9"/>
      <c r="M111" s="10"/>
      <c r="N111" s="9"/>
      <c r="O111" s="9"/>
      <c r="P111" s="9">
        <f t="shared" si="19"/>
        <v>113.48999999999995</v>
      </c>
      <c r="Q111" s="9"/>
      <c r="R111" s="9"/>
      <c r="S111" s="9"/>
      <c r="T111" s="9"/>
      <c r="U111" s="9"/>
      <c r="V111" s="9"/>
    </row>
    <row r="112" spans="2:22" x14ac:dyDescent="0.3">
      <c r="B112" s="35"/>
      <c r="C112" s="16">
        <v>-3.0051000000000001</v>
      </c>
      <c r="D112" s="10">
        <v>7.4200000000000002E-2</v>
      </c>
      <c r="E112" s="9">
        <v>21</v>
      </c>
      <c r="F112" s="9">
        <v>92</v>
      </c>
      <c r="G112" s="9">
        <v>3.17</v>
      </c>
      <c r="H112" s="9">
        <f t="shared" si="16"/>
        <v>3.8213000000000004</v>
      </c>
      <c r="I112" s="9">
        <f t="shared" si="17"/>
        <v>0.65130000000000043</v>
      </c>
      <c r="J112" s="9">
        <f t="shared" si="18"/>
        <v>0.42419169000000057</v>
      </c>
      <c r="K112" s="9"/>
      <c r="L112" s="9"/>
      <c r="M112" s="10"/>
      <c r="N112" s="9"/>
      <c r="O112" s="9"/>
      <c r="P112" s="9">
        <f t="shared" si="19"/>
        <v>59.919600000000038</v>
      </c>
      <c r="Q112" s="9"/>
      <c r="R112" s="9"/>
      <c r="S112" s="9"/>
      <c r="T112" s="9"/>
      <c r="U112" s="9"/>
      <c r="V112" s="9"/>
    </row>
    <row r="113" spans="2:22" x14ac:dyDescent="0.3">
      <c r="B113" s="35"/>
      <c r="C113" s="16">
        <v>-3.0051000000000001</v>
      </c>
      <c r="D113" s="10">
        <v>7.4200000000000002E-2</v>
      </c>
      <c r="E113" s="9">
        <v>21</v>
      </c>
      <c r="F113" s="9">
        <v>87</v>
      </c>
      <c r="G113" s="9">
        <v>2.83</v>
      </c>
      <c r="H113" s="9">
        <f t="shared" si="16"/>
        <v>3.4502999999999999</v>
      </c>
      <c r="I113" s="9">
        <f t="shared" si="17"/>
        <v>0.62029999999999985</v>
      </c>
      <c r="J113" s="9">
        <f t="shared" si="18"/>
        <v>0.38477208999999979</v>
      </c>
      <c r="K113" s="9"/>
      <c r="L113" s="9"/>
      <c r="M113" s="10"/>
      <c r="N113" s="9"/>
      <c r="O113" s="9"/>
      <c r="P113" s="9">
        <f t="shared" si="19"/>
        <v>53.96609999999999</v>
      </c>
      <c r="Q113" s="9"/>
      <c r="R113" s="9"/>
      <c r="S113" s="9"/>
      <c r="T113" s="9"/>
      <c r="U113" s="9"/>
      <c r="V113" s="9"/>
    </row>
    <row r="114" spans="2:22" x14ac:dyDescent="0.3">
      <c r="B114" s="35"/>
      <c r="C114" s="16">
        <v>-3.0051000000000001</v>
      </c>
      <c r="D114" s="10">
        <v>7.4200000000000002E-2</v>
      </c>
      <c r="E114" s="9">
        <v>21</v>
      </c>
      <c r="F114" s="9">
        <v>84</v>
      </c>
      <c r="G114" s="9">
        <v>2.58</v>
      </c>
      <c r="H114" s="9">
        <f t="shared" si="16"/>
        <v>3.2277</v>
      </c>
      <c r="I114" s="9">
        <f t="shared" si="17"/>
        <v>0.64769999999999994</v>
      </c>
      <c r="J114" s="9">
        <f t="shared" si="18"/>
        <v>0.41951528999999993</v>
      </c>
      <c r="K114" s="9"/>
      <c r="L114" s="9"/>
      <c r="M114" s="10"/>
      <c r="N114" s="9"/>
      <c r="O114" s="9"/>
      <c r="P114" s="9">
        <f t="shared" si="19"/>
        <v>54.406799999999997</v>
      </c>
      <c r="Q114" s="9"/>
      <c r="R114" s="9"/>
      <c r="S114" s="9"/>
      <c r="T114" s="9"/>
      <c r="U114" s="9"/>
      <c r="V114" s="9"/>
    </row>
    <row r="115" spans="2:22" x14ac:dyDescent="0.3">
      <c r="B115" s="35"/>
      <c r="C115" s="16">
        <v>-3.0051000000000001</v>
      </c>
      <c r="D115" s="10">
        <v>7.4200000000000002E-2</v>
      </c>
      <c r="E115" s="9">
        <v>21</v>
      </c>
      <c r="F115" s="9">
        <v>88</v>
      </c>
      <c r="G115" s="9">
        <v>2.86</v>
      </c>
      <c r="H115" s="9">
        <f t="shared" si="16"/>
        <v>3.5245000000000002</v>
      </c>
      <c r="I115" s="9">
        <f t="shared" si="17"/>
        <v>0.66450000000000031</v>
      </c>
      <c r="J115" s="9">
        <f t="shared" si="18"/>
        <v>0.44156025000000043</v>
      </c>
      <c r="K115" s="9"/>
      <c r="L115" s="9"/>
      <c r="M115" s="10"/>
      <c r="N115" s="9"/>
      <c r="O115" s="9"/>
      <c r="P115" s="9">
        <f t="shared" si="19"/>
        <v>58.476000000000028</v>
      </c>
      <c r="Q115" s="9"/>
      <c r="R115" s="9"/>
      <c r="S115" s="9"/>
      <c r="T115" s="9"/>
      <c r="U115" s="9"/>
      <c r="V115" s="9"/>
    </row>
    <row r="116" spans="2:22" x14ac:dyDescent="0.3">
      <c r="B116" s="35"/>
      <c r="C116" s="16">
        <v>-3.0051000000000001</v>
      </c>
      <c r="D116" s="10">
        <v>7.4200000000000002E-2</v>
      </c>
      <c r="E116" s="9">
        <v>21</v>
      </c>
      <c r="F116" s="9">
        <v>80</v>
      </c>
      <c r="G116" s="9">
        <v>2.2599999999999998</v>
      </c>
      <c r="H116" s="9">
        <f t="shared" si="16"/>
        <v>2.9308999999999998</v>
      </c>
      <c r="I116" s="9">
        <f t="shared" si="17"/>
        <v>0.67090000000000005</v>
      </c>
      <c r="J116" s="9">
        <f t="shared" si="18"/>
        <v>0.45010681000000008</v>
      </c>
      <c r="K116" s="9"/>
      <c r="L116" s="9"/>
      <c r="M116" s="10"/>
      <c r="N116" s="9"/>
      <c r="O116" s="9"/>
      <c r="P116" s="9">
        <f t="shared" si="19"/>
        <v>53.672000000000004</v>
      </c>
      <c r="Q116" s="9"/>
      <c r="R116" s="9"/>
      <c r="S116" s="9"/>
      <c r="T116" s="9"/>
      <c r="U116" s="9"/>
      <c r="V116" s="9"/>
    </row>
    <row r="117" spans="2:22" x14ac:dyDescent="0.3">
      <c r="B117" s="35"/>
      <c r="C117" s="16">
        <v>-3.0051000000000001</v>
      </c>
      <c r="D117" s="10">
        <v>7.4200000000000002E-2</v>
      </c>
      <c r="E117" s="9">
        <v>21</v>
      </c>
      <c r="F117" s="9">
        <v>82</v>
      </c>
      <c r="G117" s="9">
        <v>2.14</v>
      </c>
      <c r="H117" s="9">
        <f t="shared" si="16"/>
        <v>3.0793000000000004</v>
      </c>
      <c r="I117" s="9">
        <f t="shared" si="17"/>
        <v>0.93930000000000025</v>
      </c>
      <c r="J117" s="9">
        <f t="shared" si="18"/>
        <v>0.88228449000000042</v>
      </c>
      <c r="K117" s="9"/>
      <c r="L117" s="9"/>
      <c r="M117" s="10"/>
      <c r="N117" s="9"/>
      <c r="O117" s="9"/>
      <c r="P117" s="9">
        <f t="shared" si="19"/>
        <v>77.022600000000025</v>
      </c>
      <c r="Q117" s="9"/>
      <c r="R117" s="9"/>
      <c r="S117" s="9"/>
      <c r="T117" s="9"/>
      <c r="U117" s="9"/>
      <c r="V117" s="9"/>
    </row>
    <row r="118" spans="2:22" x14ac:dyDescent="0.3">
      <c r="B118" s="35"/>
      <c r="C118" s="16">
        <v>-3.0051000000000001</v>
      </c>
      <c r="D118" s="10">
        <v>7.4200000000000002E-2</v>
      </c>
      <c r="E118" s="9">
        <v>21</v>
      </c>
      <c r="F118" s="9">
        <v>76</v>
      </c>
      <c r="G118" s="9">
        <v>1.98</v>
      </c>
      <c r="H118" s="9">
        <f t="shared" si="16"/>
        <v>2.6340999999999997</v>
      </c>
      <c r="I118" s="9">
        <f t="shared" si="17"/>
        <v>0.65409999999999968</v>
      </c>
      <c r="J118" s="9">
        <f t="shared" si="18"/>
        <v>0.42784680999999958</v>
      </c>
      <c r="K118" s="9"/>
      <c r="L118" s="9"/>
      <c r="M118" s="10"/>
      <c r="N118" s="9"/>
      <c r="O118" s="9"/>
      <c r="P118" s="9">
        <f t="shared" si="19"/>
        <v>49.711599999999976</v>
      </c>
      <c r="Q118" s="9"/>
      <c r="R118" s="9"/>
      <c r="S118" s="9"/>
      <c r="T118" s="9"/>
      <c r="U118" s="9"/>
      <c r="V118" s="9"/>
    </row>
    <row r="119" spans="2:22" s="8" customFormat="1" x14ac:dyDescent="0.3">
      <c r="B119" s="18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</row>
    <row r="120" spans="2:22" x14ac:dyDescent="0.3">
      <c r="B120" s="35">
        <v>6</v>
      </c>
      <c r="C120" s="14">
        <v>-3.0051999999999999</v>
      </c>
      <c r="D120" s="9">
        <v>6.9199999999999998E-2</v>
      </c>
      <c r="E120" s="9">
        <v>21</v>
      </c>
      <c r="F120" s="9">
        <v>63</v>
      </c>
      <c r="G120" s="9">
        <v>1.52</v>
      </c>
      <c r="H120" s="9">
        <f>C120+(D120*F120)</f>
        <v>1.3543999999999996</v>
      </c>
      <c r="I120" s="9">
        <f>H120-G120</f>
        <v>-0.16560000000000041</v>
      </c>
      <c r="J120" s="9">
        <f>I120^2</f>
        <v>2.7423360000000136E-2</v>
      </c>
      <c r="K120" s="9">
        <f>SUM(I120:I140)</f>
        <v>4.9599999999999964</v>
      </c>
      <c r="L120" s="9">
        <f>SUM(J120:J140)</f>
        <v>1.7007708799999988</v>
      </c>
      <c r="M120" s="19">
        <f>(1/(E120))*L120</f>
        <v>8.0989089523809454E-2</v>
      </c>
      <c r="N120" s="9">
        <v>9.0000000000000006E-5</v>
      </c>
      <c r="O120" s="9">
        <f>(1/E120)*K120</f>
        <v>0.23619047619047601</v>
      </c>
      <c r="P120" s="9">
        <f>I120*F120</f>
        <v>-10.432800000000025</v>
      </c>
      <c r="Q120" s="9">
        <f>SUM(P120:P140)</f>
        <v>428.16639999999984</v>
      </c>
      <c r="R120" s="9">
        <f>(1/E120)*Q120</f>
        <v>20.388876190476182</v>
      </c>
      <c r="S120" s="9">
        <f>N120*O120</f>
        <v>2.1257142857142843E-5</v>
      </c>
      <c r="T120" s="9">
        <f>N120*R120</f>
        <v>1.8349988571428565E-3</v>
      </c>
      <c r="U120" s="9">
        <f>C120-S120</f>
        <v>-3.0052212571428569</v>
      </c>
      <c r="V120" s="9">
        <f>D120-T120</f>
        <v>6.7365001142857137E-2</v>
      </c>
    </row>
    <row r="121" spans="2:22" x14ac:dyDescent="0.3">
      <c r="B121" s="35"/>
      <c r="C121" s="14">
        <v>-3.0051999999999999</v>
      </c>
      <c r="D121" s="9">
        <v>6.9199999999999998E-2</v>
      </c>
      <c r="E121" s="9">
        <v>21</v>
      </c>
      <c r="F121" s="9">
        <v>70</v>
      </c>
      <c r="G121" s="9">
        <v>1.68</v>
      </c>
      <c r="H121" s="9">
        <f t="shared" ref="H121:H140" si="20">C121+(D121*F121)</f>
        <v>1.8387999999999995</v>
      </c>
      <c r="I121" s="9">
        <f t="shared" ref="I121:I140" si="21">H121-G121</f>
        <v>0.15879999999999961</v>
      </c>
      <c r="J121" s="9">
        <f t="shared" ref="J121:J140" si="22">I121^2</f>
        <v>2.5217439999999876E-2</v>
      </c>
      <c r="K121" s="9"/>
      <c r="L121" s="9"/>
      <c r="M121" s="10"/>
      <c r="N121" s="9"/>
      <c r="O121" s="9"/>
      <c r="P121" s="9">
        <f t="shared" ref="P121:P140" si="23">I121*F121</f>
        <v>11.115999999999973</v>
      </c>
      <c r="Q121" s="9"/>
      <c r="R121" s="9"/>
      <c r="S121" s="9"/>
      <c r="T121" s="9"/>
      <c r="U121" s="9"/>
      <c r="V121" s="9"/>
    </row>
    <row r="122" spans="2:22" x14ac:dyDescent="0.3">
      <c r="B122" s="35"/>
      <c r="C122" s="14">
        <v>-3.0051999999999999</v>
      </c>
      <c r="D122" s="9">
        <v>6.9199999999999998E-2</v>
      </c>
      <c r="E122" s="9">
        <v>21</v>
      </c>
      <c r="F122" s="9">
        <v>73</v>
      </c>
      <c r="G122" s="9">
        <v>1.8</v>
      </c>
      <c r="H122" s="9">
        <f t="shared" si="20"/>
        <v>2.0463999999999998</v>
      </c>
      <c r="I122" s="9">
        <f t="shared" si="21"/>
        <v>0.24639999999999973</v>
      </c>
      <c r="J122" s="9">
        <f t="shared" si="22"/>
        <v>6.0712959999999865E-2</v>
      </c>
      <c r="K122" s="9"/>
      <c r="L122" s="9"/>
      <c r="M122" s="10"/>
      <c r="N122" s="9"/>
      <c r="O122" s="9"/>
      <c r="P122" s="9">
        <f t="shared" si="23"/>
        <v>17.98719999999998</v>
      </c>
      <c r="Q122" s="9"/>
      <c r="R122" s="9"/>
      <c r="S122" s="9"/>
      <c r="T122" s="9"/>
      <c r="U122" s="9"/>
      <c r="V122" s="9"/>
    </row>
    <row r="123" spans="2:22" x14ac:dyDescent="0.3">
      <c r="B123" s="35"/>
      <c r="C123" s="14">
        <v>-3.0051999999999999</v>
      </c>
      <c r="D123" s="9">
        <v>6.9199999999999998E-2</v>
      </c>
      <c r="E123" s="9">
        <v>21</v>
      </c>
      <c r="F123" s="9">
        <v>75</v>
      </c>
      <c r="G123" s="9">
        <v>2.0499999999999998</v>
      </c>
      <c r="H123" s="9">
        <f t="shared" si="20"/>
        <v>2.1847999999999996</v>
      </c>
      <c r="I123" s="9">
        <f t="shared" si="21"/>
        <v>0.13479999999999981</v>
      </c>
      <c r="J123" s="9">
        <f t="shared" si="22"/>
        <v>1.8171039999999947E-2</v>
      </c>
      <c r="K123" s="9"/>
      <c r="L123" s="9"/>
      <c r="M123" s="10"/>
      <c r="N123" s="9"/>
      <c r="O123" s="9"/>
      <c r="P123" s="9">
        <f t="shared" si="23"/>
        <v>10.109999999999985</v>
      </c>
      <c r="Q123" s="9"/>
      <c r="R123" s="9"/>
      <c r="S123" s="9"/>
      <c r="T123" s="9"/>
      <c r="U123" s="9"/>
      <c r="V123" s="9"/>
    </row>
    <row r="124" spans="2:22" x14ac:dyDescent="0.3">
      <c r="B124" s="35"/>
      <c r="C124" s="14">
        <v>-3.0051999999999999</v>
      </c>
      <c r="D124" s="9">
        <v>6.9199999999999998E-2</v>
      </c>
      <c r="E124" s="9">
        <v>21</v>
      </c>
      <c r="F124" s="9">
        <v>80</v>
      </c>
      <c r="G124" s="9">
        <v>2.36</v>
      </c>
      <c r="H124" s="9">
        <f t="shared" si="20"/>
        <v>2.5307999999999997</v>
      </c>
      <c r="I124" s="9">
        <f t="shared" si="21"/>
        <v>0.17079999999999984</v>
      </c>
      <c r="J124" s="9">
        <f t="shared" si="22"/>
        <v>2.9172639999999944E-2</v>
      </c>
      <c r="K124" s="9"/>
      <c r="L124" s="9"/>
      <c r="M124" s="10"/>
      <c r="N124" s="9"/>
      <c r="O124" s="9"/>
      <c r="P124" s="9">
        <f t="shared" si="23"/>
        <v>13.663999999999987</v>
      </c>
      <c r="Q124" s="9"/>
      <c r="R124" s="9"/>
      <c r="S124" s="9"/>
      <c r="T124" s="9"/>
      <c r="U124" s="9"/>
      <c r="V124" s="9"/>
    </row>
    <row r="125" spans="2:22" x14ac:dyDescent="0.3">
      <c r="B125" s="35"/>
      <c r="C125" s="14">
        <v>-3.0051999999999999</v>
      </c>
      <c r="D125" s="9">
        <v>6.9199999999999998E-2</v>
      </c>
      <c r="E125" s="9">
        <v>21</v>
      </c>
      <c r="F125" s="9">
        <v>82</v>
      </c>
      <c r="G125" s="9">
        <v>2.25</v>
      </c>
      <c r="H125" s="9">
        <f t="shared" si="20"/>
        <v>2.6691999999999996</v>
      </c>
      <c r="I125" s="9">
        <f t="shared" si="21"/>
        <v>0.41919999999999957</v>
      </c>
      <c r="J125" s="9">
        <f t="shared" si="22"/>
        <v>0.17572863999999963</v>
      </c>
      <c r="K125" s="9"/>
      <c r="L125" s="9"/>
      <c r="M125" s="10"/>
      <c r="N125" s="9"/>
      <c r="O125" s="9"/>
      <c r="P125" s="9">
        <f t="shared" si="23"/>
        <v>34.374399999999966</v>
      </c>
      <c r="Q125" s="9"/>
      <c r="R125" s="9"/>
      <c r="S125" s="9"/>
      <c r="T125" s="9"/>
      <c r="U125" s="9"/>
      <c r="V125" s="9"/>
    </row>
    <row r="126" spans="2:22" x14ac:dyDescent="0.3">
      <c r="B126" s="35"/>
      <c r="C126" s="14">
        <v>-3.0051999999999999</v>
      </c>
      <c r="D126" s="9">
        <v>6.9199999999999998E-2</v>
      </c>
      <c r="E126" s="9">
        <v>21</v>
      </c>
      <c r="F126" s="9">
        <v>85</v>
      </c>
      <c r="G126" s="9">
        <v>2.68</v>
      </c>
      <c r="H126" s="9">
        <f t="shared" si="20"/>
        <v>2.8767999999999998</v>
      </c>
      <c r="I126" s="9">
        <f t="shared" si="21"/>
        <v>0.19679999999999964</v>
      </c>
      <c r="J126" s="9">
        <f t="shared" si="22"/>
        <v>3.873023999999986E-2</v>
      </c>
      <c r="K126" s="9"/>
      <c r="L126" s="9"/>
      <c r="M126" s="10"/>
      <c r="N126" s="9"/>
      <c r="O126" s="9"/>
      <c r="P126" s="9">
        <f t="shared" si="23"/>
        <v>16.72799999999997</v>
      </c>
      <c r="Q126" s="9"/>
      <c r="R126" s="9"/>
      <c r="S126" s="9"/>
      <c r="T126" s="9"/>
      <c r="U126" s="9"/>
      <c r="V126" s="9"/>
    </row>
    <row r="127" spans="2:22" x14ac:dyDescent="0.3">
      <c r="B127" s="35"/>
      <c r="C127" s="14">
        <v>-3.0051999999999999</v>
      </c>
      <c r="D127" s="9">
        <v>6.9199999999999998E-2</v>
      </c>
      <c r="E127" s="9">
        <v>21</v>
      </c>
      <c r="F127" s="9">
        <v>88</v>
      </c>
      <c r="G127" s="9">
        <v>2.9</v>
      </c>
      <c r="H127" s="9">
        <f t="shared" si="20"/>
        <v>3.0844</v>
      </c>
      <c r="I127" s="9">
        <f t="shared" si="21"/>
        <v>0.18440000000000012</v>
      </c>
      <c r="J127" s="9">
        <f t="shared" si="22"/>
        <v>3.4003360000000045E-2</v>
      </c>
      <c r="K127" s="9"/>
      <c r="L127" s="9"/>
      <c r="M127" s="10"/>
      <c r="N127" s="9"/>
      <c r="O127" s="9"/>
      <c r="P127" s="9">
        <f t="shared" si="23"/>
        <v>16.227200000000011</v>
      </c>
      <c r="Q127" s="9"/>
      <c r="R127" s="9"/>
      <c r="S127" s="9"/>
      <c r="T127" s="9"/>
      <c r="U127" s="9"/>
      <c r="V127" s="9"/>
    </row>
    <row r="128" spans="2:22" x14ac:dyDescent="0.3">
      <c r="B128" s="35"/>
      <c r="C128" s="14">
        <v>-3.0051999999999999</v>
      </c>
      <c r="D128" s="9">
        <v>6.9199999999999998E-2</v>
      </c>
      <c r="E128" s="9">
        <v>21</v>
      </c>
      <c r="F128" s="9">
        <v>90</v>
      </c>
      <c r="G128" s="9">
        <v>3.14</v>
      </c>
      <c r="H128" s="9">
        <f t="shared" si="20"/>
        <v>3.2227999999999999</v>
      </c>
      <c r="I128" s="9">
        <f t="shared" si="21"/>
        <v>8.2799999999999763E-2</v>
      </c>
      <c r="J128" s="9">
        <f t="shared" si="22"/>
        <v>6.8558399999999603E-3</v>
      </c>
      <c r="K128" s="9"/>
      <c r="L128" s="9"/>
      <c r="M128" s="10"/>
      <c r="N128" s="9"/>
      <c r="O128" s="9"/>
      <c r="P128" s="9">
        <f t="shared" si="23"/>
        <v>7.4519999999999786</v>
      </c>
      <c r="Q128" s="9"/>
      <c r="R128" s="9"/>
      <c r="S128" s="9"/>
      <c r="T128" s="9"/>
      <c r="U128" s="9"/>
      <c r="V128" s="9"/>
    </row>
    <row r="129" spans="2:22" x14ac:dyDescent="0.3">
      <c r="B129" s="35"/>
      <c r="C129" s="14">
        <v>-3.0051999999999999</v>
      </c>
      <c r="D129" s="9">
        <v>6.9199999999999998E-2</v>
      </c>
      <c r="E129" s="9">
        <v>21</v>
      </c>
      <c r="F129" s="9">
        <v>91</v>
      </c>
      <c r="G129" s="9">
        <v>3.06</v>
      </c>
      <c r="H129" s="9">
        <f t="shared" si="20"/>
        <v>3.2920000000000003</v>
      </c>
      <c r="I129" s="9">
        <f t="shared" si="21"/>
        <v>0.23200000000000021</v>
      </c>
      <c r="J129" s="9">
        <f t="shared" si="22"/>
        <v>5.3824000000000094E-2</v>
      </c>
      <c r="K129" s="9"/>
      <c r="L129" s="9"/>
      <c r="M129" s="10"/>
      <c r="N129" s="9"/>
      <c r="O129" s="9"/>
      <c r="P129" s="9">
        <f t="shared" si="23"/>
        <v>21.11200000000002</v>
      </c>
      <c r="Q129" s="9"/>
      <c r="R129" s="9"/>
      <c r="S129" s="9"/>
      <c r="T129" s="9"/>
      <c r="U129" s="9"/>
      <c r="V129" s="9"/>
    </row>
    <row r="130" spans="2:22" x14ac:dyDescent="0.3">
      <c r="B130" s="35"/>
      <c r="C130" s="14">
        <v>-3.0051999999999999</v>
      </c>
      <c r="D130" s="9">
        <v>6.9199999999999998E-2</v>
      </c>
      <c r="E130" s="9">
        <v>21</v>
      </c>
      <c r="F130" s="9">
        <v>92</v>
      </c>
      <c r="G130" s="9">
        <v>3.24</v>
      </c>
      <c r="H130" s="9">
        <f t="shared" si="20"/>
        <v>3.3611999999999997</v>
      </c>
      <c r="I130" s="9">
        <f t="shared" si="21"/>
        <v>0.12119999999999953</v>
      </c>
      <c r="J130" s="9">
        <f t="shared" si="22"/>
        <v>1.4689439999999885E-2</v>
      </c>
      <c r="K130" s="9"/>
      <c r="L130" s="9"/>
      <c r="M130" s="10"/>
      <c r="N130" s="9"/>
      <c r="O130" s="9"/>
      <c r="P130" s="9">
        <f t="shared" si="23"/>
        <v>11.150399999999957</v>
      </c>
      <c r="Q130" s="9"/>
      <c r="R130" s="9"/>
      <c r="S130" s="9"/>
      <c r="T130" s="9"/>
      <c r="U130" s="9"/>
      <c r="V130" s="9"/>
    </row>
    <row r="131" spans="2:22" x14ac:dyDescent="0.3">
      <c r="B131" s="35"/>
      <c r="C131" s="14">
        <v>-3.0051999999999999</v>
      </c>
      <c r="D131" s="9">
        <v>6.9199999999999998E-2</v>
      </c>
      <c r="E131" s="9">
        <v>21</v>
      </c>
      <c r="F131" s="9">
        <v>75</v>
      </c>
      <c r="G131" s="9">
        <v>1.92</v>
      </c>
      <c r="H131" s="9">
        <f t="shared" si="20"/>
        <v>2.1847999999999996</v>
      </c>
      <c r="I131" s="9">
        <f t="shared" si="21"/>
        <v>0.2647999999999997</v>
      </c>
      <c r="J131" s="9">
        <f t="shared" si="22"/>
        <v>7.0119039999999841E-2</v>
      </c>
      <c r="K131" s="9"/>
      <c r="L131" s="9"/>
      <c r="M131" s="10"/>
      <c r="N131" s="9"/>
      <c r="O131" s="9"/>
      <c r="P131" s="9">
        <f t="shared" si="23"/>
        <v>19.859999999999978</v>
      </c>
      <c r="Q131" s="9"/>
      <c r="R131" s="9"/>
      <c r="S131" s="9"/>
      <c r="T131" s="9"/>
      <c r="U131" s="9"/>
      <c r="V131" s="9"/>
    </row>
    <row r="132" spans="2:22" x14ac:dyDescent="0.3">
      <c r="B132" s="35"/>
      <c r="C132" s="14">
        <v>-3.0051999999999999</v>
      </c>
      <c r="D132" s="9">
        <v>6.9199999999999998E-2</v>
      </c>
      <c r="E132" s="9">
        <v>21</v>
      </c>
      <c r="F132" s="9">
        <v>98</v>
      </c>
      <c r="G132" s="9">
        <v>3.4</v>
      </c>
      <c r="H132" s="9">
        <f t="shared" si="20"/>
        <v>3.7764000000000002</v>
      </c>
      <c r="I132" s="9">
        <f t="shared" si="21"/>
        <v>0.37640000000000029</v>
      </c>
      <c r="J132" s="9">
        <f t="shared" si="22"/>
        <v>0.14167696000000021</v>
      </c>
      <c r="K132" s="9"/>
      <c r="L132" s="9"/>
      <c r="M132" s="10"/>
      <c r="N132" s="9"/>
      <c r="O132" s="9"/>
      <c r="P132" s="9">
        <f t="shared" si="23"/>
        <v>36.887200000000028</v>
      </c>
      <c r="Q132" s="9"/>
      <c r="R132" s="9"/>
      <c r="S132" s="9"/>
      <c r="T132" s="9"/>
      <c r="U132" s="9"/>
      <c r="V132" s="9"/>
    </row>
    <row r="133" spans="2:22" x14ac:dyDescent="0.3">
      <c r="B133" s="35"/>
      <c r="C133" s="14">
        <v>-3.0051999999999999</v>
      </c>
      <c r="D133" s="9">
        <v>6.9199999999999998E-2</v>
      </c>
      <c r="E133" s="9">
        <v>21</v>
      </c>
      <c r="F133" s="9">
        <v>100</v>
      </c>
      <c r="G133" s="9">
        <v>3.28</v>
      </c>
      <c r="H133" s="9">
        <f t="shared" si="20"/>
        <v>3.9148000000000001</v>
      </c>
      <c r="I133" s="9">
        <f t="shared" si="21"/>
        <v>0.63480000000000025</v>
      </c>
      <c r="J133" s="9">
        <f t="shared" si="22"/>
        <v>0.40297104000000034</v>
      </c>
      <c r="K133" s="9"/>
      <c r="L133" s="9"/>
      <c r="M133" s="10"/>
      <c r="N133" s="9"/>
      <c r="O133" s="9"/>
      <c r="P133" s="9">
        <f t="shared" si="23"/>
        <v>63.480000000000025</v>
      </c>
      <c r="Q133" s="9"/>
      <c r="R133" s="9"/>
      <c r="S133" s="9"/>
      <c r="T133" s="9"/>
      <c r="U133" s="9"/>
      <c r="V133" s="9"/>
    </row>
    <row r="134" spans="2:22" x14ac:dyDescent="0.3">
      <c r="B134" s="35"/>
      <c r="C134" s="14">
        <v>-3.0051999999999999</v>
      </c>
      <c r="D134" s="9">
        <v>6.9199999999999998E-2</v>
      </c>
      <c r="E134" s="9">
        <v>21</v>
      </c>
      <c r="F134" s="9">
        <v>92</v>
      </c>
      <c r="G134" s="9">
        <v>3.17</v>
      </c>
      <c r="H134" s="9">
        <f t="shared" si="20"/>
        <v>3.3611999999999997</v>
      </c>
      <c r="I134" s="9">
        <f t="shared" si="21"/>
        <v>0.19119999999999981</v>
      </c>
      <c r="J134" s="9">
        <f t="shared" si="22"/>
        <v>3.6557439999999927E-2</v>
      </c>
      <c r="K134" s="9"/>
      <c r="L134" s="9"/>
      <c r="M134" s="10"/>
      <c r="N134" s="9"/>
      <c r="O134" s="9"/>
      <c r="P134" s="9">
        <f t="shared" si="23"/>
        <v>17.590399999999981</v>
      </c>
      <c r="Q134" s="9"/>
      <c r="R134" s="9"/>
      <c r="S134" s="9"/>
      <c r="T134" s="9"/>
      <c r="U134" s="9"/>
      <c r="V134" s="9"/>
    </row>
    <row r="135" spans="2:22" x14ac:dyDescent="0.3">
      <c r="B135" s="35"/>
      <c r="C135" s="14">
        <v>-3.0051999999999999</v>
      </c>
      <c r="D135" s="9">
        <v>6.9199999999999998E-2</v>
      </c>
      <c r="E135" s="9">
        <v>21</v>
      </c>
      <c r="F135" s="9">
        <v>87</v>
      </c>
      <c r="G135" s="9">
        <v>2.83</v>
      </c>
      <c r="H135" s="9">
        <f t="shared" si="20"/>
        <v>3.0151999999999997</v>
      </c>
      <c r="I135" s="9">
        <f t="shared" si="21"/>
        <v>0.18519999999999959</v>
      </c>
      <c r="J135" s="9">
        <f t="shared" si="22"/>
        <v>3.429903999999985E-2</v>
      </c>
      <c r="K135" s="9"/>
      <c r="L135" s="9"/>
      <c r="M135" s="10"/>
      <c r="N135" s="9"/>
      <c r="O135" s="9"/>
      <c r="P135" s="9">
        <f t="shared" si="23"/>
        <v>16.112399999999965</v>
      </c>
      <c r="Q135" s="9"/>
      <c r="R135" s="9"/>
      <c r="S135" s="9"/>
      <c r="T135" s="9"/>
      <c r="U135" s="9"/>
      <c r="V135" s="9"/>
    </row>
    <row r="136" spans="2:22" x14ac:dyDescent="0.3">
      <c r="B136" s="35"/>
      <c r="C136" s="14">
        <v>-3.0051999999999999</v>
      </c>
      <c r="D136" s="9">
        <v>6.9199999999999998E-2</v>
      </c>
      <c r="E136" s="9">
        <v>21</v>
      </c>
      <c r="F136" s="9">
        <v>84</v>
      </c>
      <c r="G136" s="9">
        <v>2.58</v>
      </c>
      <c r="H136" s="9">
        <f t="shared" si="20"/>
        <v>2.8076000000000003</v>
      </c>
      <c r="I136" s="9">
        <f t="shared" si="21"/>
        <v>0.22760000000000025</v>
      </c>
      <c r="J136" s="9">
        <f t="shared" si="22"/>
        <v>5.1801760000000113E-2</v>
      </c>
      <c r="K136" s="9"/>
      <c r="L136" s="9"/>
      <c r="M136" s="10"/>
      <c r="N136" s="9"/>
      <c r="O136" s="9"/>
      <c r="P136" s="9">
        <f t="shared" si="23"/>
        <v>19.118400000000022</v>
      </c>
      <c r="Q136" s="9"/>
      <c r="R136" s="9"/>
      <c r="S136" s="9"/>
      <c r="T136" s="9"/>
      <c r="U136" s="9"/>
      <c r="V136" s="9"/>
    </row>
    <row r="137" spans="2:22" x14ac:dyDescent="0.3">
      <c r="B137" s="35"/>
      <c r="C137" s="14">
        <v>-3.0051999999999999</v>
      </c>
      <c r="D137" s="9">
        <v>6.9199999999999998E-2</v>
      </c>
      <c r="E137" s="9">
        <v>21</v>
      </c>
      <c r="F137" s="9">
        <v>88</v>
      </c>
      <c r="G137" s="9">
        <v>2.86</v>
      </c>
      <c r="H137" s="9">
        <f t="shared" si="20"/>
        <v>3.0844</v>
      </c>
      <c r="I137" s="9">
        <f t="shared" si="21"/>
        <v>0.22440000000000015</v>
      </c>
      <c r="J137" s="9">
        <f t="shared" si="22"/>
        <v>5.0355360000000071E-2</v>
      </c>
      <c r="K137" s="9"/>
      <c r="L137" s="9"/>
      <c r="M137" s="10"/>
      <c r="N137" s="9"/>
      <c r="O137" s="9"/>
      <c r="P137" s="9">
        <f t="shared" si="23"/>
        <v>19.747200000000014</v>
      </c>
      <c r="Q137" s="9"/>
      <c r="R137" s="9"/>
      <c r="S137" s="9"/>
      <c r="T137" s="9"/>
      <c r="U137" s="9"/>
      <c r="V137" s="9"/>
    </row>
    <row r="138" spans="2:22" x14ac:dyDescent="0.3">
      <c r="B138" s="35"/>
      <c r="C138" s="14">
        <v>-3.0051999999999999</v>
      </c>
      <c r="D138" s="9">
        <v>6.9199999999999998E-2</v>
      </c>
      <c r="E138" s="9">
        <v>21</v>
      </c>
      <c r="F138" s="9">
        <v>80</v>
      </c>
      <c r="G138" s="9">
        <v>2.2599999999999998</v>
      </c>
      <c r="H138" s="9">
        <f t="shared" si="20"/>
        <v>2.5307999999999997</v>
      </c>
      <c r="I138" s="9">
        <f t="shared" si="21"/>
        <v>0.27079999999999993</v>
      </c>
      <c r="J138" s="9">
        <f t="shared" si="22"/>
        <v>7.3332639999999963E-2</v>
      </c>
      <c r="K138" s="9"/>
      <c r="L138" s="9"/>
      <c r="M138" s="10"/>
      <c r="N138" s="9"/>
      <c r="O138" s="9"/>
      <c r="P138" s="9">
        <f t="shared" si="23"/>
        <v>21.663999999999994</v>
      </c>
      <c r="Q138" s="9"/>
      <c r="R138" s="9"/>
      <c r="S138" s="9"/>
      <c r="T138" s="9"/>
      <c r="U138" s="9"/>
      <c r="V138" s="9"/>
    </row>
    <row r="139" spans="2:22" x14ac:dyDescent="0.3">
      <c r="B139" s="35"/>
      <c r="C139" s="14">
        <v>-3.0051999999999999</v>
      </c>
      <c r="D139" s="9">
        <v>6.9199999999999998E-2</v>
      </c>
      <c r="E139" s="9">
        <v>21</v>
      </c>
      <c r="F139" s="9">
        <v>82</v>
      </c>
      <c r="G139" s="9">
        <v>2.14</v>
      </c>
      <c r="H139" s="9">
        <f t="shared" si="20"/>
        <v>2.6691999999999996</v>
      </c>
      <c r="I139" s="9">
        <f t="shared" si="21"/>
        <v>0.52919999999999945</v>
      </c>
      <c r="J139" s="9">
        <f t="shared" si="22"/>
        <v>0.28005263999999941</v>
      </c>
      <c r="K139" s="9"/>
      <c r="L139" s="9"/>
      <c r="M139" s="10"/>
      <c r="N139" s="9"/>
      <c r="O139" s="9"/>
      <c r="P139" s="9">
        <f t="shared" si="23"/>
        <v>43.394399999999955</v>
      </c>
      <c r="Q139" s="9"/>
      <c r="R139" s="9"/>
      <c r="S139" s="9"/>
      <c r="T139" s="9"/>
      <c r="U139" s="9"/>
      <c r="V139" s="9"/>
    </row>
    <row r="140" spans="2:22" x14ac:dyDescent="0.3">
      <c r="B140" s="35"/>
      <c r="C140" s="14">
        <v>-3.0051999999999999</v>
      </c>
      <c r="D140" s="9">
        <v>6.9199999999999998E-2</v>
      </c>
      <c r="E140" s="9">
        <v>21</v>
      </c>
      <c r="F140" s="9">
        <v>76</v>
      </c>
      <c r="G140" s="9">
        <v>1.98</v>
      </c>
      <c r="H140" s="9">
        <f t="shared" si="20"/>
        <v>2.254</v>
      </c>
      <c r="I140" s="9">
        <f t="shared" si="21"/>
        <v>0.27400000000000002</v>
      </c>
      <c r="J140" s="9">
        <f t="shared" si="22"/>
        <v>7.5076000000000018E-2</v>
      </c>
      <c r="K140" s="9"/>
      <c r="L140" s="9"/>
      <c r="M140" s="10"/>
      <c r="N140" s="9"/>
      <c r="O140" s="9"/>
      <c r="P140" s="9">
        <f t="shared" si="23"/>
        <v>20.824000000000002</v>
      </c>
      <c r="Q140" s="9"/>
      <c r="R140" s="9"/>
      <c r="S140" s="9"/>
      <c r="T140" s="9"/>
      <c r="U140" s="9"/>
      <c r="V140" s="9"/>
    </row>
    <row r="141" spans="2:22" s="8" customFormat="1" x14ac:dyDescent="0.3">
      <c r="B141" s="17"/>
      <c r="C141" s="15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2:22" x14ac:dyDescent="0.3">
      <c r="B142" s="22">
        <v>7</v>
      </c>
      <c r="C142" s="16">
        <v>-3.0051999999999999</v>
      </c>
      <c r="D142" s="10">
        <v>6.7400000000000002E-2</v>
      </c>
      <c r="E142" s="9">
        <v>21</v>
      </c>
      <c r="F142" s="9">
        <v>63</v>
      </c>
      <c r="G142" s="9">
        <v>1.52</v>
      </c>
      <c r="H142" s="9">
        <f>C142+(D142*F142)</f>
        <v>1.2410000000000001</v>
      </c>
      <c r="I142" s="9">
        <f>H142-G142</f>
        <v>-0.27899999999999991</v>
      </c>
      <c r="J142" s="9">
        <f>I142^2</f>
        <v>7.7840999999999952E-2</v>
      </c>
      <c r="K142" s="9">
        <f>SUM(I142:I162)</f>
        <v>1.8082000000000042</v>
      </c>
      <c r="L142" s="9">
        <f>SUM(J142:J162)</f>
        <v>0.63799436000000065</v>
      </c>
      <c r="M142" s="19">
        <f>(1/(E142))*L142</f>
        <v>3.0380683809523839E-2</v>
      </c>
      <c r="N142" s="9">
        <v>9.0000000000000006E-5</v>
      </c>
      <c r="O142" s="9">
        <f>(1/E142)*K142</f>
        <v>8.61047619047621E-2</v>
      </c>
      <c r="P142" s="9">
        <f>I142*F142</f>
        <v>-17.576999999999995</v>
      </c>
      <c r="Q142" s="9">
        <f>SUM(P142:P162)</f>
        <v>162.26500000000036</v>
      </c>
      <c r="R142" s="9">
        <f>(1/E142)*Q142</f>
        <v>7.7269047619047786</v>
      </c>
      <c r="S142" s="9">
        <f>N142*O142</f>
        <v>7.7494285714285896E-6</v>
      </c>
      <c r="T142" s="9">
        <f>N142*R142</f>
        <v>6.9542142857143008E-4</v>
      </c>
      <c r="U142" s="9">
        <f>C142-S142</f>
        <v>-3.0052077494285712</v>
      </c>
      <c r="V142" s="9">
        <f>D142-T142</f>
        <v>6.6704578571428572E-2</v>
      </c>
    </row>
    <row r="143" spans="2:22" x14ac:dyDescent="0.3">
      <c r="B143" s="22"/>
      <c r="C143" s="16">
        <v>-3.0051999999999999</v>
      </c>
      <c r="D143" s="10">
        <v>6.7400000000000002E-2</v>
      </c>
      <c r="E143" s="9">
        <v>21</v>
      </c>
      <c r="F143" s="9">
        <v>70</v>
      </c>
      <c r="G143" s="9">
        <v>1.68</v>
      </c>
      <c r="H143" s="9">
        <f t="shared" ref="H143:H162" si="24">C143+(D143*F143)</f>
        <v>1.7128000000000001</v>
      </c>
      <c r="I143" s="9">
        <f t="shared" ref="I143:I162" si="25">H143-G143</f>
        <v>3.2800000000000162E-2</v>
      </c>
      <c r="J143" s="9">
        <f t="shared" ref="J143:J162" si="26">I143^2</f>
        <v>1.0758400000000106E-3</v>
      </c>
      <c r="K143" s="9"/>
      <c r="L143" s="9"/>
      <c r="M143" s="10"/>
      <c r="N143" s="9"/>
      <c r="O143" s="9"/>
      <c r="P143" s="9">
        <f t="shared" ref="P143:P162" si="27">I143*F143</f>
        <v>2.2960000000000114</v>
      </c>
      <c r="Q143" s="9"/>
      <c r="R143" s="9"/>
      <c r="S143" s="9"/>
      <c r="T143" s="9"/>
      <c r="U143" s="9"/>
      <c r="V143" s="9"/>
    </row>
    <row r="144" spans="2:22" x14ac:dyDescent="0.3">
      <c r="B144" s="22"/>
      <c r="C144" s="16">
        <v>-3.0051999999999999</v>
      </c>
      <c r="D144" s="10">
        <v>6.7400000000000002E-2</v>
      </c>
      <c r="E144" s="9">
        <v>21</v>
      </c>
      <c r="F144" s="9">
        <v>73</v>
      </c>
      <c r="G144" s="9">
        <v>1.8</v>
      </c>
      <c r="H144" s="9">
        <f t="shared" si="24"/>
        <v>1.9150000000000005</v>
      </c>
      <c r="I144" s="9">
        <f t="shared" si="25"/>
        <v>0.11500000000000044</v>
      </c>
      <c r="J144" s="9">
        <f t="shared" si="26"/>
        <v>1.32250000000001E-2</v>
      </c>
      <c r="K144" s="9"/>
      <c r="L144" s="9"/>
      <c r="M144" s="10"/>
      <c r="N144" s="9"/>
      <c r="O144" s="9"/>
      <c r="P144" s="9">
        <f t="shared" si="27"/>
        <v>8.3950000000000315</v>
      </c>
      <c r="Q144" s="9"/>
      <c r="R144" s="9"/>
      <c r="S144" s="9"/>
      <c r="T144" s="9"/>
      <c r="U144" s="9"/>
      <c r="V144" s="9"/>
    </row>
    <row r="145" spans="2:22" x14ac:dyDescent="0.3">
      <c r="B145" s="22"/>
      <c r="C145" s="16">
        <v>-3.0051999999999999</v>
      </c>
      <c r="D145" s="10">
        <v>6.7400000000000002E-2</v>
      </c>
      <c r="E145" s="9">
        <v>21</v>
      </c>
      <c r="F145" s="9">
        <v>75</v>
      </c>
      <c r="G145" s="9">
        <v>2.0499999999999998</v>
      </c>
      <c r="H145" s="9">
        <f t="shared" si="24"/>
        <v>2.0497999999999998</v>
      </c>
      <c r="I145" s="9">
        <f t="shared" si="25"/>
        <v>-1.9999999999997797E-4</v>
      </c>
      <c r="J145" s="9">
        <f t="shared" si="26"/>
        <v>3.9999999999991186E-8</v>
      </c>
      <c r="K145" s="9"/>
      <c r="L145" s="9"/>
      <c r="M145" s="10"/>
      <c r="N145" s="9"/>
      <c r="O145" s="9"/>
      <c r="P145" s="9">
        <f t="shared" si="27"/>
        <v>-1.4999999999998348E-2</v>
      </c>
      <c r="Q145" s="9"/>
      <c r="R145" s="9"/>
      <c r="S145" s="9"/>
      <c r="T145" s="9"/>
      <c r="U145" s="9"/>
      <c r="V145" s="9"/>
    </row>
    <row r="146" spans="2:22" x14ac:dyDescent="0.3">
      <c r="B146" s="22"/>
      <c r="C146" s="16">
        <v>-3.0051999999999999</v>
      </c>
      <c r="D146" s="10">
        <v>6.7400000000000002E-2</v>
      </c>
      <c r="E146" s="9">
        <v>21</v>
      </c>
      <c r="F146" s="9">
        <v>80</v>
      </c>
      <c r="G146" s="9">
        <v>2.36</v>
      </c>
      <c r="H146" s="9">
        <f t="shared" si="24"/>
        <v>2.3868000000000005</v>
      </c>
      <c r="I146" s="9">
        <f t="shared" si="25"/>
        <v>2.6800000000000601E-2</v>
      </c>
      <c r="J146" s="9">
        <f t="shared" si="26"/>
        <v>7.1824000000003218E-4</v>
      </c>
      <c r="K146" s="9"/>
      <c r="L146" s="9"/>
      <c r="M146" s="10"/>
      <c r="N146" s="9"/>
      <c r="O146" s="9"/>
      <c r="P146" s="9">
        <f t="shared" si="27"/>
        <v>2.1440000000000481</v>
      </c>
      <c r="Q146" s="9"/>
      <c r="R146" s="9"/>
      <c r="S146" s="9"/>
      <c r="T146" s="9"/>
      <c r="U146" s="9"/>
      <c r="V146" s="9"/>
    </row>
    <row r="147" spans="2:22" x14ac:dyDescent="0.3">
      <c r="B147" s="22"/>
      <c r="C147" s="16">
        <v>-3.0051999999999999</v>
      </c>
      <c r="D147" s="10">
        <v>6.7400000000000002E-2</v>
      </c>
      <c r="E147" s="9">
        <v>21</v>
      </c>
      <c r="F147" s="9">
        <v>82</v>
      </c>
      <c r="G147" s="9">
        <v>2.25</v>
      </c>
      <c r="H147" s="9">
        <f t="shared" si="24"/>
        <v>2.5215999999999998</v>
      </c>
      <c r="I147" s="9">
        <f t="shared" si="25"/>
        <v>0.27159999999999984</v>
      </c>
      <c r="J147" s="9">
        <f t="shared" si="26"/>
        <v>7.3766559999999912E-2</v>
      </c>
      <c r="K147" s="9"/>
      <c r="L147" s="9"/>
      <c r="M147" s="10"/>
      <c r="N147" s="9"/>
      <c r="O147" s="9"/>
      <c r="P147" s="9">
        <f t="shared" si="27"/>
        <v>22.271199999999986</v>
      </c>
      <c r="Q147" s="9"/>
      <c r="R147" s="9"/>
      <c r="S147" s="9"/>
      <c r="T147" s="9"/>
      <c r="U147" s="9"/>
      <c r="V147" s="9"/>
    </row>
    <row r="148" spans="2:22" x14ac:dyDescent="0.3">
      <c r="B148" s="22"/>
      <c r="C148" s="16">
        <v>-3.0051999999999999</v>
      </c>
      <c r="D148" s="10">
        <v>6.7400000000000002E-2</v>
      </c>
      <c r="E148" s="9">
        <v>21</v>
      </c>
      <c r="F148" s="9">
        <v>85</v>
      </c>
      <c r="G148" s="9">
        <v>2.68</v>
      </c>
      <c r="H148" s="9">
        <f t="shared" si="24"/>
        <v>2.7238000000000002</v>
      </c>
      <c r="I148" s="9">
        <f t="shared" si="25"/>
        <v>4.3800000000000061E-2</v>
      </c>
      <c r="J148" s="9">
        <f t="shared" si="26"/>
        <v>1.9184400000000054E-3</v>
      </c>
      <c r="K148" s="9"/>
      <c r="L148" s="9"/>
      <c r="M148" s="10"/>
      <c r="N148" s="9"/>
      <c r="O148" s="9"/>
      <c r="P148" s="9">
        <f t="shared" si="27"/>
        <v>3.7230000000000052</v>
      </c>
      <c r="Q148" s="9"/>
      <c r="R148" s="9"/>
      <c r="S148" s="9"/>
      <c r="T148" s="9"/>
      <c r="U148" s="9"/>
      <c r="V148" s="9"/>
    </row>
    <row r="149" spans="2:22" x14ac:dyDescent="0.3">
      <c r="B149" s="22"/>
      <c r="C149" s="16">
        <v>-3.0051999999999999</v>
      </c>
      <c r="D149" s="10">
        <v>6.7400000000000002E-2</v>
      </c>
      <c r="E149" s="9">
        <v>21</v>
      </c>
      <c r="F149" s="9">
        <v>88</v>
      </c>
      <c r="G149" s="9">
        <v>2.9</v>
      </c>
      <c r="H149" s="9">
        <f t="shared" si="24"/>
        <v>2.9260000000000006</v>
      </c>
      <c r="I149" s="9">
        <f t="shared" si="25"/>
        <v>2.6000000000000689E-2</v>
      </c>
      <c r="J149" s="9">
        <f t="shared" si="26"/>
        <v>6.7600000000003584E-4</v>
      </c>
      <c r="K149" s="9"/>
      <c r="L149" s="9"/>
      <c r="M149" s="10"/>
      <c r="N149" s="9"/>
      <c r="O149" s="9"/>
      <c r="P149" s="9">
        <f t="shared" si="27"/>
        <v>2.2880000000000607</v>
      </c>
      <c r="Q149" s="9"/>
      <c r="R149" s="9"/>
      <c r="S149" s="9"/>
      <c r="T149" s="9"/>
      <c r="U149" s="9"/>
      <c r="V149" s="9"/>
    </row>
    <row r="150" spans="2:22" x14ac:dyDescent="0.3">
      <c r="B150" s="22"/>
      <c r="C150" s="16">
        <v>-3.0051999999999999</v>
      </c>
      <c r="D150" s="10">
        <v>6.7400000000000002E-2</v>
      </c>
      <c r="E150" s="9">
        <v>21</v>
      </c>
      <c r="F150" s="9">
        <v>90</v>
      </c>
      <c r="G150" s="9">
        <v>3.14</v>
      </c>
      <c r="H150" s="9">
        <f t="shared" si="24"/>
        <v>3.0608</v>
      </c>
      <c r="I150" s="9">
        <f t="shared" si="25"/>
        <v>-7.9200000000000159E-2</v>
      </c>
      <c r="J150" s="9">
        <f t="shared" si="26"/>
        <v>6.2726400000000255E-3</v>
      </c>
      <c r="K150" s="9"/>
      <c r="L150" s="9"/>
      <c r="M150" s="10"/>
      <c r="N150" s="9"/>
      <c r="O150" s="9"/>
      <c r="P150" s="9">
        <f t="shared" si="27"/>
        <v>-7.1280000000000143</v>
      </c>
      <c r="Q150" s="9"/>
      <c r="R150" s="9"/>
      <c r="S150" s="9"/>
      <c r="T150" s="9"/>
      <c r="U150" s="9"/>
      <c r="V150" s="9"/>
    </row>
    <row r="151" spans="2:22" x14ac:dyDescent="0.3">
      <c r="B151" s="22"/>
      <c r="C151" s="16">
        <v>-3.0051999999999999</v>
      </c>
      <c r="D151" s="10">
        <v>6.7400000000000002E-2</v>
      </c>
      <c r="E151" s="9">
        <v>21</v>
      </c>
      <c r="F151" s="9">
        <v>91</v>
      </c>
      <c r="G151" s="9">
        <v>3.06</v>
      </c>
      <c r="H151" s="9">
        <f t="shared" si="24"/>
        <v>3.1282000000000001</v>
      </c>
      <c r="I151" s="9">
        <f t="shared" si="25"/>
        <v>6.8200000000000038E-2</v>
      </c>
      <c r="J151" s="9">
        <f t="shared" si="26"/>
        <v>4.6512400000000053E-3</v>
      </c>
      <c r="K151" s="9"/>
      <c r="L151" s="9"/>
      <c r="M151" s="10"/>
      <c r="N151" s="9"/>
      <c r="O151" s="9"/>
      <c r="P151" s="9">
        <f t="shared" si="27"/>
        <v>6.2062000000000035</v>
      </c>
      <c r="Q151" s="9"/>
      <c r="R151" s="9"/>
      <c r="S151" s="9"/>
      <c r="T151" s="9"/>
      <c r="U151" s="9"/>
      <c r="V151" s="9"/>
    </row>
    <row r="152" spans="2:22" x14ac:dyDescent="0.3">
      <c r="B152" s="22"/>
      <c r="C152" s="16">
        <v>-3.0051999999999999</v>
      </c>
      <c r="D152" s="10">
        <v>6.7400000000000002E-2</v>
      </c>
      <c r="E152" s="9">
        <v>21</v>
      </c>
      <c r="F152" s="9">
        <v>92</v>
      </c>
      <c r="G152" s="9">
        <v>3.24</v>
      </c>
      <c r="H152" s="9">
        <f t="shared" si="24"/>
        <v>3.1956000000000002</v>
      </c>
      <c r="I152" s="9">
        <f t="shared" si="25"/>
        <v>-4.4399999999999995E-2</v>
      </c>
      <c r="J152" s="9">
        <f t="shared" si="26"/>
        <v>1.9713599999999997E-3</v>
      </c>
      <c r="K152" s="9"/>
      <c r="L152" s="9"/>
      <c r="M152" s="10"/>
      <c r="N152" s="9"/>
      <c r="O152" s="9"/>
      <c r="P152" s="9">
        <f t="shared" si="27"/>
        <v>-4.0847999999999995</v>
      </c>
      <c r="Q152" s="9"/>
      <c r="R152" s="9"/>
      <c r="S152" s="9"/>
      <c r="T152" s="9"/>
      <c r="U152" s="9"/>
      <c r="V152" s="9"/>
    </row>
    <row r="153" spans="2:22" x14ac:dyDescent="0.3">
      <c r="B153" s="22"/>
      <c r="C153" s="16">
        <v>-3.0051999999999999</v>
      </c>
      <c r="D153" s="10">
        <v>6.7400000000000002E-2</v>
      </c>
      <c r="E153" s="9">
        <v>21</v>
      </c>
      <c r="F153" s="9">
        <v>75</v>
      </c>
      <c r="G153" s="9">
        <v>1.92</v>
      </c>
      <c r="H153" s="9">
        <f t="shared" si="24"/>
        <v>2.0497999999999998</v>
      </c>
      <c r="I153" s="9">
        <f t="shared" si="25"/>
        <v>0.12979999999999992</v>
      </c>
      <c r="J153" s="9">
        <f t="shared" si="26"/>
        <v>1.6848039999999977E-2</v>
      </c>
      <c r="K153" s="9"/>
      <c r="L153" s="9"/>
      <c r="M153" s="10"/>
      <c r="N153" s="9"/>
      <c r="O153" s="9"/>
      <c r="P153" s="9">
        <f t="shared" si="27"/>
        <v>9.7349999999999941</v>
      </c>
      <c r="Q153" s="9"/>
      <c r="R153" s="9"/>
      <c r="S153" s="9"/>
      <c r="T153" s="9"/>
      <c r="U153" s="9"/>
      <c r="V153" s="9"/>
    </row>
    <row r="154" spans="2:22" x14ac:dyDescent="0.3">
      <c r="B154" s="22"/>
      <c r="C154" s="16">
        <v>-3.0051999999999999</v>
      </c>
      <c r="D154" s="10">
        <v>6.7400000000000002E-2</v>
      </c>
      <c r="E154" s="9">
        <v>21</v>
      </c>
      <c r="F154" s="9">
        <v>98</v>
      </c>
      <c r="G154" s="9">
        <v>3.4</v>
      </c>
      <c r="H154" s="9">
        <f t="shared" si="24"/>
        <v>3.6</v>
      </c>
      <c r="I154" s="9">
        <f t="shared" si="25"/>
        <v>0.20000000000000018</v>
      </c>
      <c r="J154" s="9">
        <f t="shared" si="26"/>
        <v>4.000000000000007E-2</v>
      </c>
      <c r="K154" s="9"/>
      <c r="L154" s="9"/>
      <c r="M154" s="10"/>
      <c r="N154" s="9"/>
      <c r="O154" s="9"/>
      <c r="P154" s="9">
        <f t="shared" si="27"/>
        <v>19.600000000000016</v>
      </c>
      <c r="Q154" s="9"/>
      <c r="R154" s="9"/>
      <c r="S154" s="9"/>
      <c r="T154" s="9"/>
      <c r="U154" s="9"/>
      <c r="V154" s="9"/>
    </row>
    <row r="155" spans="2:22" x14ac:dyDescent="0.3">
      <c r="B155" s="22"/>
      <c r="C155" s="16">
        <v>-3.0051999999999999</v>
      </c>
      <c r="D155" s="10">
        <v>6.7400000000000002E-2</v>
      </c>
      <c r="E155" s="9">
        <v>21</v>
      </c>
      <c r="F155" s="9">
        <v>100</v>
      </c>
      <c r="G155" s="9">
        <v>3.28</v>
      </c>
      <c r="H155" s="9">
        <f t="shared" si="24"/>
        <v>3.7348000000000003</v>
      </c>
      <c r="I155" s="9">
        <f t="shared" si="25"/>
        <v>0.45480000000000054</v>
      </c>
      <c r="J155" s="9">
        <f t="shared" si="26"/>
        <v>0.20684304000000048</v>
      </c>
      <c r="K155" s="9"/>
      <c r="L155" s="9"/>
      <c r="M155" s="10"/>
      <c r="N155" s="9"/>
      <c r="O155" s="9"/>
      <c r="P155" s="9">
        <f t="shared" si="27"/>
        <v>45.480000000000054</v>
      </c>
      <c r="Q155" s="9"/>
      <c r="R155" s="9"/>
      <c r="S155" s="9"/>
      <c r="T155" s="9"/>
      <c r="U155" s="9"/>
      <c r="V155" s="9"/>
    </row>
    <row r="156" spans="2:22" x14ac:dyDescent="0.3">
      <c r="B156" s="22"/>
      <c r="C156" s="16">
        <v>-3.0051999999999999</v>
      </c>
      <c r="D156" s="10">
        <v>6.7400000000000002E-2</v>
      </c>
      <c r="E156" s="9">
        <v>21</v>
      </c>
      <c r="F156" s="9">
        <v>92</v>
      </c>
      <c r="G156" s="9">
        <v>3.17</v>
      </c>
      <c r="H156" s="9">
        <f t="shared" si="24"/>
        <v>3.1956000000000002</v>
      </c>
      <c r="I156" s="9">
        <f t="shared" si="25"/>
        <v>2.5600000000000289E-2</v>
      </c>
      <c r="J156" s="9">
        <f t="shared" si="26"/>
        <v>6.5536000000001476E-4</v>
      </c>
      <c r="K156" s="9"/>
      <c r="L156" s="9"/>
      <c r="M156" s="10"/>
      <c r="N156" s="9"/>
      <c r="O156" s="9"/>
      <c r="P156" s="9">
        <f t="shared" si="27"/>
        <v>2.3552000000000266</v>
      </c>
      <c r="Q156" s="9"/>
      <c r="R156" s="9"/>
      <c r="S156" s="9"/>
      <c r="T156" s="9"/>
      <c r="U156" s="9"/>
      <c r="V156" s="9"/>
    </row>
    <row r="157" spans="2:22" x14ac:dyDescent="0.3">
      <c r="B157" s="22"/>
      <c r="C157" s="16">
        <v>-3.0051999999999999</v>
      </c>
      <c r="D157" s="10">
        <v>6.7400000000000002E-2</v>
      </c>
      <c r="E157" s="9">
        <v>21</v>
      </c>
      <c r="F157" s="9">
        <v>87</v>
      </c>
      <c r="G157" s="9">
        <v>2.83</v>
      </c>
      <c r="H157" s="9">
        <f t="shared" si="24"/>
        <v>2.8586000000000005</v>
      </c>
      <c r="I157" s="9">
        <f t="shared" si="25"/>
        <v>2.8600000000000403E-2</v>
      </c>
      <c r="J157" s="9">
        <f t="shared" si="26"/>
        <v>8.1796000000002305E-4</v>
      </c>
      <c r="K157" s="9"/>
      <c r="L157" s="9"/>
      <c r="M157" s="10"/>
      <c r="N157" s="9"/>
      <c r="O157" s="9"/>
      <c r="P157" s="9">
        <f t="shared" si="27"/>
        <v>2.4882000000000351</v>
      </c>
      <c r="Q157" s="9"/>
      <c r="R157" s="9"/>
      <c r="S157" s="9"/>
      <c r="T157" s="9"/>
      <c r="U157" s="9"/>
      <c r="V157" s="9"/>
    </row>
    <row r="158" spans="2:22" x14ac:dyDescent="0.3">
      <c r="B158" s="22"/>
      <c r="C158" s="16">
        <v>-3.0051999999999999</v>
      </c>
      <c r="D158" s="10">
        <v>6.7400000000000002E-2</v>
      </c>
      <c r="E158" s="9">
        <v>21</v>
      </c>
      <c r="F158" s="9">
        <v>84</v>
      </c>
      <c r="G158" s="9">
        <v>2.58</v>
      </c>
      <c r="H158" s="9">
        <f t="shared" si="24"/>
        <v>2.6564000000000001</v>
      </c>
      <c r="I158" s="9">
        <f t="shared" si="25"/>
        <v>7.6400000000000023E-2</v>
      </c>
      <c r="J158" s="9">
        <f t="shared" si="26"/>
        <v>5.8369600000000039E-3</v>
      </c>
      <c r="K158" s="9"/>
      <c r="L158" s="9"/>
      <c r="M158" s="10"/>
      <c r="N158" s="9"/>
      <c r="O158" s="9"/>
      <c r="P158" s="9">
        <f t="shared" si="27"/>
        <v>6.417600000000002</v>
      </c>
      <c r="Q158" s="9"/>
      <c r="R158" s="9"/>
      <c r="S158" s="9"/>
      <c r="T158" s="9"/>
      <c r="U158" s="9"/>
      <c r="V158" s="9"/>
    </row>
    <row r="159" spans="2:22" x14ac:dyDescent="0.3">
      <c r="B159" s="22"/>
      <c r="C159" s="16">
        <v>-3.0051999999999999</v>
      </c>
      <c r="D159" s="10">
        <v>6.7400000000000002E-2</v>
      </c>
      <c r="E159" s="9">
        <v>21</v>
      </c>
      <c r="F159" s="9">
        <v>88</v>
      </c>
      <c r="G159" s="9">
        <v>2.86</v>
      </c>
      <c r="H159" s="9">
        <f t="shared" si="24"/>
        <v>2.9260000000000006</v>
      </c>
      <c r="I159" s="9">
        <f t="shared" si="25"/>
        <v>6.6000000000000725E-2</v>
      </c>
      <c r="J159" s="9">
        <f t="shared" si="26"/>
        <v>4.3560000000000959E-3</v>
      </c>
      <c r="K159" s="9"/>
      <c r="L159" s="9"/>
      <c r="M159" s="10"/>
      <c r="N159" s="9"/>
      <c r="O159" s="9"/>
      <c r="P159" s="9">
        <f t="shared" si="27"/>
        <v>5.8080000000000638</v>
      </c>
      <c r="Q159" s="9"/>
      <c r="R159" s="9"/>
      <c r="S159" s="9"/>
      <c r="T159" s="9"/>
      <c r="U159" s="9"/>
      <c r="V159" s="9"/>
    </row>
    <row r="160" spans="2:22" x14ac:dyDescent="0.3">
      <c r="B160" s="22"/>
      <c r="C160" s="16">
        <v>-3.0051999999999999</v>
      </c>
      <c r="D160" s="10">
        <v>6.7400000000000002E-2</v>
      </c>
      <c r="E160" s="9">
        <v>21</v>
      </c>
      <c r="F160" s="9">
        <v>80</v>
      </c>
      <c r="G160" s="9">
        <v>2.2599999999999998</v>
      </c>
      <c r="H160" s="9">
        <f t="shared" si="24"/>
        <v>2.3868000000000005</v>
      </c>
      <c r="I160" s="9">
        <f t="shared" si="25"/>
        <v>0.12680000000000069</v>
      </c>
      <c r="J160" s="9">
        <f t="shared" si="26"/>
        <v>1.6078240000000174E-2</v>
      </c>
      <c r="K160" s="9"/>
      <c r="L160" s="9"/>
      <c r="M160" s="10"/>
      <c r="N160" s="9"/>
      <c r="O160" s="9"/>
      <c r="P160" s="9">
        <f t="shared" si="27"/>
        <v>10.144000000000055</v>
      </c>
      <c r="Q160" s="9"/>
      <c r="R160" s="9"/>
      <c r="S160" s="9"/>
      <c r="T160" s="9"/>
      <c r="U160" s="9"/>
      <c r="V160" s="9"/>
    </row>
    <row r="161" spans="2:22" x14ac:dyDescent="0.3">
      <c r="B161" s="22"/>
      <c r="C161" s="16">
        <v>-3.0051999999999999</v>
      </c>
      <c r="D161" s="10">
        <v>6.7400000000000002E-2</v>
      </c>
      <c r="E161" s="9">
        <v>21</v>
      </c>
      <c r="F161" s="9">
        <v>82</v>
      </c>
      <c r="G161" s="9">
        <v>2.14</v>
      </c>
      <c r="H161" s="9">
        <f t="shared" si="24"/>
        <v>2.5215999999999998</v>
      </c>
      <c r="I161" s="9">
        <f t="shared" si="25"/>
        <v>0.38159999999999972</v>
      </c>
      <c r="J161" s="9">
        <f t="shared" si="26"/>
        <v>0.14561855999999979</v>
      </c>
      <c r="K161" s="9"/>
      <c r="L161" s="9"/>
      <c r="M161" s="10"/>
      <c r="N161" s="9"/>
      <c r="O161" s="9"/>
      <c r="P161" s="9">
        <f t="shared" si="27"/>
        <v>31.291199999999975</v>
      </c>
      <c r="Q161" s="9"/>
      <c r="R161" s="9"/>
      <c r="S161" s="9"/>
      <c r="T161" s="9"/>
      <c r="U161" s="9"/>
      <c r="V161" s="9"/>
    </row>
    <row r="162" spans="2:22" x14ac:dyDescent="0.3">
      <c r="B162" s="22"/>
      <c r="C162" s="16">
        <v>-3.0051999999999999</v>
      </c>
      <c r="D162" s="10">
        <v>6.7400000000000002E-2</v>
      </c>
      <c r="E162" s="9">
        <v>21</v>
      </c>
      <c r="F162" s="9">
        <v>76</v>
      </c>
      <c r="G162" s="9">
        <v>1.98</v>
      </c>
      <c r="H162" s="9">
        <f t="shared" si="24"/>
        <v>2.1172</v>
      </c>
      <c r="I162" s="9">
        <f t="shared" si="25"/>
        <v>0.13719999999999999</v>
      </c>
      <c r="J162" s="9">
        <f t="shared" si="26"/>
        <v>1.8823839999999998E-2</v>
      </c>
      <c r="K162" s="9"/>
      <c r="L162" s="9"/>
      <c r="M162" s="10"/>
      <c r="N162" s="9"/>
      <c r="O162" s="9"/>
      <c r="P162" s="9">
        <f t="shared" si="27"/>
        <v>10.427199999999999</v>
      </c>
      <c r="Q162" s="9"/>
      <c r="R162" s="9"/>
      <c r="S162" s="9"/>
      <c r="T162" s="9"/>
      <c r="U162" s="9"/>
      <c r="V162" s="9"/>
    </row>
    <row r="163" spans="2:22" x14ac:dyDescent="0.3">
      <c r="B163" s="17"/>
      <c r="C163" s="15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spans="2:22" x14ac:dyDescent="0.3">
      <c r="B164" s="22">
        <v>8</v>
      </c>
      <c r="C164" s="16">
        <v>-3.0051999999999999</v>
      </c>
      <c r="D164" s="10">
        <v>6.6699999999999995E-2</v>
      </c>
      <c r="E164" s="9">
        <v>21</v>
      </c>
      <c r="F164" s="9">
        <v>63</v>
      </c>
      <c r="G164" s="9">
        <v>1.52</v>
      </c>
      <c r="H164" s="9">
        <f>C164+(D164*F164)</f>
        <v>1.1968999999999999</v>
      </c>
      <c r="I164" s="9">
        <f>H164-G164</f>
        <v>-0.32310000000000016</v>
      </c>
      <c r="J164" s="9">
        <f>I164^2</f>
        <v>0.10439361000000011</v>
      </c>
      <c r="K164" s="9">
        <f>SUM(I164:I184)</f>
        <v>0.58249999999999114</v>
      </c>
      <c r="L164" s="9">
        <f>SUM(J164:J184)</f>
        <v>0.48320763000000005</v>
      </c>
      <c r="M164" s="19">
        <f>(1/(E164))*L164</f>
        <v>2.3009887142857142E-2</v>
      </c>
      <c r="N164" s="9">
        <v>9.0000000000000006E-5</v>
      </c>
      <c r="O164" s="9">
        <f>(1/E164)*K164</f>
        <v>2.7738095238094816E-2</v>
      </c>
      <c r="P164" s="9">
        <f>I164*F164</f>
        <v>-20.35530000000001</v>
      </c>
      <c r="Q164" s="9">
        <f>SUM(P164:P184)</f>
        <v>58.858899999999252</v>
      </c>
      <c r="R164" s="9">
        <f>(1/E164)*Q164</f>
        <v>2.802804761904726</v>
      </c>
      <c r="S164" s="9">
        <f>N164*O164</f>
        <v>2.4964285714285334E-6</v>
      </c>
      <c r="T164" s="9">
        <f>N164*R164</f>
        <v>2.5225242857142537E-4</v>
      </c>
      <c r="U164" s="9">
        <f>C164-S164</f>
        <v>-3.0052024964285713</v>
      </c>
      <c r="V164" s="9">
        <f>D164-T164</f>
        <v>6.6447747571428573E-2</v>
      </c>
    </row>
    <row r="165" spans="2:22" x14ac:dyDescent="0.3">
      <c r="B165" s="22"/>
      <c r="C165" s="16">
        <v>-3.0051999999999999</v>
      </c>
      <c r="D165" s="10">
        <v>6.6699999999999995E-2</v>
      </c>
      <c r="E165" s="9">
        <v>21</v>
      </c>
      <c r="F165" s="9">
        <v>70</v>
      </c>
      <c r="G165" s="9">
        <v>1.68</v>
      </c>
      <c r="H165" s="9">
        <f t="shared" ref="H165:H184" si="28">C165+(D165*F165)</f>
        <v>1.6637999999999997</v>
      </c>
      <c r="I165" s="9">
        <f t="shared" ref="I165:I184" si="29">H165-G165</f>
        <v>-1.6200000000000214E-2</v>
      </c>
      <c r="J165" s="9">
        <f t="shared" ref="J165:J184" si="30">I165^2</f>
        <v>2.6244000000000695E-4</v>
      </c>
      <c r="K165" s="9"/>
      <c r="L165" s="9"/>
      <c r="M165" s="10"/>
      <c r="N165" s="9"/>
      <c r="O165" s="9"/>
      <c r="P165" s="9">
        <f t="shared" ref="P165:P184" si="31">I165*F165</f>
        <v>-1.134000000000015</v>
      </c>
      <c r="Q165" s="9"/>
      <c r="R165" s="9"/>
      <c r="S165" s="9"/>
      <c r="T165" s="9"/>
      <c r="U165" s="9"/>
      <c r="V165" s="9"/>
    </row>
    <row r="166" spans="2:22" x14ac:dyDescent="0.3">
      <c r="B166" s="22"/>
      <c r="C166" s="16">
        <v>-3.0051999999999999</v>
      </c>
      <c r="D166" s="10">
        <v>6.6699999999999995E-2</v>
      </c>
      <c r="E166" s="9">
        <v>21</v>
      </c>
      <c r="F166" s="9">
        <v>73</v>
      </c>
      <c r="G166" s="9">
        <v>1.8</v>
      </c>
      <c r="H166" s="9">
        <f t="shared" si="28"/>
        <v>1.8638999999999997</v>
      </c>
      <c r="I166" s="9">
        <f t="shared" si="29"/>
        <v>6.3899999999999624E-2</v>
      </c>
      <c r="J166" s="9">
        <f t="shared" si="30"/>
        <v>4.0832099999999517E-3</v>
      </c>
      <c r="K166" s="9"/>
      <c r="L166" s="9"/>
      <c r="M166" s="10"/>
      <c r="N166" s="9"/>
      <c r="O166" s="9"/>
      <c r="P166" s="9">
        <f t="shared" si="31"/>
        <v>4.6646999999999723</v>
      </c>
      <c r="Q166" s="9"/>
      <c r="R166" s="9"/>
      <c r="S166" s="9"/>
      <c r="T166" s="9"/>
      <c r="U166" s="9"/>
      <c r="V166" s="9"/>
    </row>
    <row r="167" spans="2:22" x14ac:dyDescent="0.3">
      <c r="B167" s="22"/>
      <c r="C167" s="16">
        <v>-3.0051999999999999</v>
      </c>
      <c r="D167" s="10">
        <v>6.6699999999999995E-2</v>
      </c>
      <c r="E167" s="9">
        <v>21</v>
      </c>
      <c r="F167" s="9">
        <v>75</v>
      </c>
      <c r="G167" s="9">
        <v>2.0499999999999998</v>
      </c>
      <c r="H167" s="9">
        <f t="shared" si="28"/>
        <v>1.9972999999999996</v>
      </c>
      <c r="I167" s="9">
        <f t="shared" si="29"/>
        <v>-5.2700000000000191E-2</v>
      </c>
      <c r="J167" s="9">
        <f t="shared" si="30"/>
        <v>2.7772900000000204E-3</v>
      </c>
      <c r="K167" s="9"/>
      <c r="L167" s="9"/>
      <c r="M167" s="10"/>
      <c r="N167" s="9"/>
      <c r="O167" s="9"/>
      <c r="P167" s="9">
        <f t="shared" si="31"/>
        <v>-3.9525000000000143</v>
      </c>
      <c r="Q167" s="9"/>
      <c r="R167" s="9"/>
      <c r="S167" s="9"/>
      <c r="T167" s="9"/>
      <c r="U167" s="9"/>
      <c r="V167" s="9"/>
    </row>
    <row r="168" spans="2:22" x14ac:dyDescent="0.3">
      <c r="B168" s="22"/>
      <c r="C168" s="16">
        <v>-3.0051999999999999</v>
      </c>
      <c r="D168" s="10">
        <v>6.6699999999999995E-2</v>
      </c>
      <c r="E168" s="9">
        <v>21</v>
      </c>
      <c r="F168" s="9">
        <v>80</v>
      </c>
      <c r="G168" s="9">
        <v>2.36</v>
      </c>
      <c r="H168" s="9">
        <f t="shared" si="28"/>
        <v>2.3307999999999995</v>
      </c>
      <c r="I168" s="9">
        <f t="shared" si="29"/>
        <v>-2.9200000000000337E-2</v>
      </c>
      <c r="J168" s="9">
        <f t="shared" si="30"/>
        <v>8.5264000000001962E-4</v>
      </c>
      <c r="K168" s="9"/>
      <c r="L168" s="9"/>
      <c r="M168" s="10"/>
      <c r="N168" s="9"/>
      <c r="O168" s="9"/>
      <c r="P168" s="9">
        <f t="shared" si="31"/>
        <v>-2.3360000000000269</v>
      </c>
      <c r="Q168" s="9"/>
      <c r="R168" s="9"/>
      <c r="S168" s="9"/>
      <c r="T168" s="9"/>
      <c r="U168" s="9"/>
      <c r="V168" s="9"/>
    </row>
    <row r="169" spans="2:22" x14ac:dyDescent="0.3">
      <c r="B169" s="22"/>
      <c r="C169" s="16">
        <v>-3.0051999999999999</v>
      </c>
      <c r="D169" s="10">
        <v>6.6699999999999995E-2</v>
      </c>
      <c r="E169" s="9">
        <v>21</v>
      </c>
      <c r="F169" s="9">
        <v>82</v>
      </c>
      <c r="G169" s="9">
        <v>2.25</v>
      </c>
      <c r="H169" s="9">
        <f t="shared" si="28"/>
        <v>2.4641999999999995</v>
      </c>
      <c r="I169" s="9">
        <f t="shared" si="29"/>
        <v>0.2141999999999995</v>
      </c>
      <c r="J169" s="9">
        <f t="shared" si="30"/>
        <v>4.5881639999999786E-2</v>
      </c>
      <c r="K169" s="9"/>
      <c r="L169" s="9"/>
      <c r="M169" s="10"/>
      <c r="N169" s="9"/>
      <c r="O169" s="9"/>
      <c r="P169" s="9">
        <f t="shared" si="31"/>
        <v>17.56439999999996</v>
      </c>
      <c r="Q169" s="9"/>
      <c r="R169" s="9"/>
      <c r="S169" s="9"/>
      <c r="T169" s="9"/>
      <c r="U169" s="9"/>
      <c r="V169" s="9"/>
    </row>
    <row r="170" spans="2:22" x14ac:dyDescent="0.3">
      <c r="B170" s="22"/>
      <c r="C170" s="16">
        <v>-3.0051999999999999</v>
      </c>
      <c r="D170" s="10">
        <v>6.6699999999999995E-2</v>
      </c>
      <c r="E170" s="9">
        <v>21</v>
      </c>
      <c r="F170" s="9">
        <v>85</v>
      </c>
      <c r="G170" s="9">
        <v>2.68</v>
      </c>
      <c r="H170" s="9">
        <f t="shared" si="28"/>
        <v>2.6642999999999994</v>
      </c>
      <c r="I170" s="9">
        <f t="shared" si="29"/>
        <v>-1.5700000000000713E-2</v>
      </c>
      <c r="J170" s="9">
        <f t="shared" si="30"/>
        <v>2.4649000000002242E-4</v>
      </c>
      <c r="K170" s="9"/>
      <c r="L170" s="9"/>
      <c r="M170" s="10"/>
      <c r="N170" s="9"/>
      <c r="O170" s="9"/>
      <c r="P170" s="9">
        <f t="shared" si="31"/>
        <v>-1.3345000000000606</v>
      </c>
      <c r="Q170" s="9"/>
      <c r="R170" s="9"/>
      <c r="S170" s="9"/>
      <c r="T170" s="9"/>
      <c r="U170" s="9"/>
      <c r="V170" s="9"/>
    </row>
    <row r="171" spans="2:22" x14ac:dyDescent="0.3">
      <c r="B171" s="22"/>
      <c r="C171" s="16">
        <v>-3.0051999999999999</v>
      </c>
      <c r="D171" s="10">
        <v>6.6699999999999995E-2</v>
      </c>
      <c r="E171" s="9">
        <v>21</v>
      </c>
      <c r="F171" s="9">
        <v>88</v>
      </c>
      <c r="G171" s="9">
        <v>2.9</v>
      </c>
      <c r="H171" s="9">
        <f t="shared" si="28"/>
        <v>2.8643999999999994</v>
      </c>
      <c r="I171" s="9">
        <f t="shared" si="29"/>
        <v>-3.560000000000052E-2</v>
      </c>
      <c r="J171" s="9">
        <f t="shared" si="30"/>
        <v>1.267360000000037E-3</v>
      </c>
      <c r="K171" s="9"/>
      <c r="L171" s="9"/>
      <c r="M171" s="10"/>
      <c r="N171" s="9"/>
      <c r="O171" s="9"/>
      <c r="P171" s="9">
        <f t="shared" si="31"/>
        <v>-3.1328000000000458</v>
      </c>
      <c r="Q171" s="9"/>
      <c r="R171" s="9"/>
      <c r="S171" s="9"/>
      <c r="T171" s="9"/>
      <c r="U171" s="9"/>
      <c r="V171" s="9"/>
    </row>
    <row r="172" spans="2:22" x14ac:dyDescent="0.3">
      <c r="B172" s="22"/>
      <c r="C172" s="16">
        <v>-3.0051999999999999</v>
      </c>
      <c r="D172" s="10">
        <v>6.6699999999999995E-2</v>
      </c>
      <c r="E172" s="9">
        <v>21</v>
      </c>
      <c r="F172" s="9">
        <v>90</v>
      </c>
      <c r="G172" s="9">
        <v>3.14</v>
      </c>
      <c r="H172" s="9">
        <f t="shared" si="28"/>
        <v>2.9977999999999994</v>
      </c>
      <c r="I172" s="9">
        <f t="shared" si="29"/>
        <v>-0.14220000000000077</v>
      </c>
      <c r="J172" s="9">
        <f t="shared" si="30"/>
        <v>2.0220840000000219E-2</v>
      </c>
      <c r="K172" s="9"/>
      <c r="L172" s="9"/>
      <c r="M172" s="10"/>
      <c r="N172" s="9"/>
      <c r="O172" s="9"/>
      <c r="P172" s="9">
        <f t="shared" si="31"/>
        <v>-12.798000000000069</v>
      </c>
      <c r="Q172" s="9"/>
      <c r="R172" s="9"/>
      <c r="S172" s="9"/>
      <c r="T172" s="9"/>
      <c r="U172" s="9"/>
      <c r="V172" s="9"/>
    </row>
    <row r="173" spans="2:22" x14ac:dyDescent="0.3">
      <c r="B173" s="22"/>
      <c r="C173" s="16">
        <v>-3.0051999999999999</v>
      </c>
      <c r="D173" s="10">
        <v>6.6699999999999995E-2</v>
      </c>
      <c r="E173" s="9">
        <v>21</v>
      </c>
      <c r="F173" s="9">
        <v>91</v>
      </c>
      <c r="G173" s="9">
        <v>3.06</v>
      </c>
      <c r="H173" s="9">
        <f t="shared" si="28"/>
        <v>3.0644999999999993</v>
      </c>
      <c r="I173" s="9">
        <f t="shared" si="29"/>
        <v>4.4999999999992824E-3</v>
      </c>
      <c r="J173" s="9">
        <f t="shared" si="30"/>
        <v>2.024999999999354E-5</v>
      </c>
      <c r="K173" s="9"/>
      <c r="L173" s="9"/>
      <c r="M173" s="10"/>
      <c r="N173" s="9"/>
      <c r="O173" s="9"/>
      <c r="P173" s="9">
        <f t="shared" si="31"/>
        <v>0.40949999999993469</v>
      </c>
      <c r="Q173" s="9"/>
      <c r="R173" s="9"/>
      <c r="S173" s="9"/>
      <c r="T173" s="9"/>
      <c r="U173" s="9"/>
      <c r="V173" s="9"/>
    </row>
    <row r="174" spans="2:22" x14ac:dyDescent="0.3">
      <c r="B174" s="22"/>
      <c r="C174" s="16">
        <v>-3.0051999999999999</v>
      </c>
      <c r="D174" s="10">
        <v>6.6699999999999995E-2</v>
      </c>
      <c r="E174" s="9">
        <v>21</v>
      </c>
      <c r="F174" s="9">
        <v>92</v>
      </c>
      <c r="G174" s="9">
        <v>3.24</v>
      </c>
      <c r="H174" s="9">
        <f t="shared" si="28"/>
        <v>3.1311999999999993</v>
      </c>
      <c r="I174" s="9">
        <f t="shared" si="29"/>
        <v>-0.1088000000000009</v>
      </c>
      <c r="J174" s="9">
        <f t="shared" si="30"/>
        <v>1.1837440000000195E-2</v>
      </c>
      <c r="K174" s="9"/>
      <c r="L174" s="9"/>
      <c r="M174" s="10"/>
      <c r="N174" s="9"/>
      <c r="O174" s="9"/>
      <c r="P174" s="9">
        <f t="shared" si="31"/>
        <v>-10.009600000000082</v>
      </c>
      <c r="Q174" s="9"/>
      <c r="R174" s="9"/>
      <c r="S174" s="9"/>
      <c r="T174" s="9"/>
      <c r="U174" s="9"/>
      <c r="V174" s="9"/>
    </row>
    <row r="175" spans="2:22" x14ac:dyDescent="0.3">
      <c r="B175" s="22"/>
      <c r="C175" s="16">
        <v>-3.0051999999999999</v>
      </c>
      <c r="D175" s="10">
        <v>6.6699999999999995E-2</v>
      </c>
      <c r="E175" s="9">
        <v>21</v>
      </c>
      <c r="F175" s="9">
        <v>75</v>
      </c>
      <c r="G175" s="9">
        <v>1.92</v>
      </c>
      <c r="H175" s="9">
        <f t="shared" si="28"/>
        <v>1.9972999999999996</v>
      </c>
      <c r="I175" s="9">
        <f t="shared" si="29"/>
        <v>7.7299999999999702E-2</v>
      </c>
      <c r="J175" s="9">
        <f t="shared" si="30"/>
        <v>5.9752899999999543E-3</v>
      </c>
      <c r="K175" s="9"/>
      <c r="L175" s="9"/>
      <c r="M175" s="10"/>
      <c r="N175" s="9"/>
      <c r="O175" s="9"/>
      <c r="P175" s="9">
        <f t="shared" si="31"/>
        <v>5.7974999999999781</v>
      </c>
      <c r="Q175" s="9"/>
      <c r="R175" s="9"/>
      <c r="S175" s="9"/>
      <c r="T175" s="9"/>
      <c r="U175" s="9"/>
      <c r="V175" s="9"/>
    </row>
    <row r="176" spans="2:22" x14ac:dyDescent="0.3">
      <c r="B176" s="22"/>
      <c r="C176" s="16">
        <v>-3.0051999999999999</v>
      </c>
      <c r="D176" s="10">
        <v>6.6699999999999995E-2</v>
      </c>
      <c r="E176" s="9">
        <v>21</v>
      </c>
      <c r="F176" s="9">
        <v>98</v>
      </c>
      <c r="G176" s="9">
        <v>3.4</v>
      </c>
      <c r="H176" s="9">
        <f t="shared" si="28"/>
        <v>3.5314000000000001</v>
      </c>
      <c r="I176" s="9">
        <f t="shared" si="29"/>
        <v>0.13140000000000018</v>
      </c>
      <c r="J176" s="9">
        <f t="shared" si="30"/>
        <v>1.7265960000000049E-2</v>
      </c>
      <c r="K176" s="9"/>
      <c r="L176" s="9"/>
      <c r="M176" s="10"/>
      <c r="N176" s="9"/>
      <c r="O176" s="9"/>
      <c r="P176" s="9">
        <f t="shared" si="31"/>
        <v>12.877200000000018</v>
      </c>
      <c r="Q176" s="9"/>
      <c r="R176" s="9"/>
      <c r="S176" s="9"/>
      <c r="T176" s="9"/>
      <c r="U176" s="9"/>
      <c r="V176" s="9"/>
    </row>
    <row r="177" spans="2:22" x14ac:dyDescent="0.3">
      <c r="B177" s="22"/>
      <c r="C177" s="16">
        <v>-3.0051999999999999</v>
      </c>
      <c r="D177" s="10">
        <v>6.6699999999999995E-2</v>
      </c>
      <c r="E177" s="9">
        <v>21</v>
      </c>
      <c r="F177" s="9">
        <v>100</v>
      </c>
      <c r="G177" s="9">
        <v>3.28</v>
      </c>
      <c r="H177" s="9">
        <f t="shared" si="28"/>
        <v>3.6648000000000001</v>
      </c>
      <c r="I177" s="9">
        <f t="shared" si="29"/>
        <v>0.38480000000000025</v>
      </c>
      <c r="J177" s="9">
        <f t="shared" si="30"/>
        <v>0.14807104000000018</v>
      </c>
      <c r="K177" s="9"/>
      <c r="L177" s="9"/>
      <c r="M177" s="10"/>
      <c r="N177" s="9"/>
      <c r="O177" s="9"/>
      <c r="P177" s="9">
        <f t="shared" si="31"/>
        <v>38.480000000000025</v>
      </c>
      <c r="Q177" s="9"/>
      <c r="R177" s="9"/>
      <c r="S177" s="9"/>
      <c r="T177" s="9"/>
      <c r="U177" s="9"/>
      <c r="V177" s="9"/>
    </row>
    <row r="178" spans="2:22" x14ac:dyDescent="0.3">
      <c r="B178" s="22"/>
      <c r="C178" s="16">
        <v>-3.0051999999999999</v>
      </c>
      <c r="D178" s="10">
        <v>6.6699999999999995E-2</v>
      </c>
      <c r="E178" s="9">
        <v>21</v>
      </c>
      <c r="F178" s="9">
        <v>92</v>
      </c>
      <c r="G178" s="9">
        <v>3.17</v>
      </c>
      <c r="H178" s="9">
        <f t="shared" si="28"/>
        <v>3.1311999999999993</v>
      </c>
      <c r="I178" s="9">
        <f t="shared" si="29"/>
        <v>-3.8800000000000612E-2</v>
      </c>
      <c r="J178" s="9">
        <f t="shared" si="30"/>
        <v>1.5054400000000475E-3</v>
      </c>
      <c r="K178" s="9"/>
      <c r="L178" s="9"/>
      <c r="M178" s="10"/>
      <c r="N178" s="9"/>
      <c r="O178" s="9"/>
      <c r="P178" s="9">
        <f t="shared" si="31"/>
        <v>-3.5696000000000563</v>
      </c>
      <c r="Q178" s="9"/>
      <c r="R178" s="9"/>
      <c r="S178" s="9"/>
      <c r="T178" s="9"/>
      <c r="U178" s="9"/>
      <c r="V178" s="9"/>
    </row>
    <row r="179" spans="2:22" x14ac:dyDescent="0.3">
      <c r="B179" s="22"/>
      <c r="C179" s="16">
        <v>-3.0051999999999999</v>
      </c>
      <c r="D179" s="10">
        <v>6.6699999999999995E-2</v>
      </c>
      <c r="E179" s="9">
        <v>21</v>
      </c>
      <c r="F179" s="9">
        <v>87</v>
      </c>
      <c r="G179" s="9">
        <v>2.83</v>
      </c>
      <c r="H179" s="9">
        <f t="shared" si="28"/>
        <v>2.7976999999999994</v>
      </c>
      <c r="I179" s="9">
        <f t="shared" si="29"/>
        <v>-3.2300000000000662E-2</v>
      </c>
      <c r="J179" s="9">
        <f t="shared" si="30"/>
        <v>1.0432900000000428E-3</v>
      </c>
      <c r="K179" s="9"/>
      <c r="L179" s="9"/>
      <c r="M179" s="10"/>
      <c r="N179" s="9"/>
      <c r="O179" s="9"/>
      <c r="P179" s="9">
        <f t="shared" si="31"/>
        <v>-2.8101000000000576</v>
      </c>
      <c r="Q179" s="9"/>
      <c r="R179" s="9"/>
      <c r="S179" s="9"/>
      <c r="T179" s="9"/>
      <c r="U179" s="9"/>
      <c r="V179" s="9"/>
    </row>
    <row r="180" spans="2:22" x14ac:dyDescent="0.3">
      <c r="B180" s="22"/>
      <c r="C180" s="16">
        <v>-3.0051999999999999</v>
      </c>
      <c r="D180" s="10">
        <v>6.6699999999999995E-2</v>
      </c>
      <c r="E180" s="9">
        <v>21</v>
      </c>
      <c r="F180" s="9">
        <v>84</v>
      </c>
      <c r="G180" s="9">
        <v>2.58</v>
      </c>
      <c r="H180" s="9">
        <f t="shared" si="28"/>
        <v>2.5975999999999995</v>
      </c>
      <c r="I180" s="9">
        <f t="shared" si="29"/>
        <v>1.7599999999999394E-2</v>
      </c>
      <c r="J180" s="9">
        <f t="shared" si="30"/>
        <v>3.0975999999997866E-4</v>
      </c>
      <c r="K180" s="9"/>
      <c r="L180" s="9"/>
      <c r="M180" s="10"/>
      <c r="N180" s="9"/>
      <c r="O180" s="9"/>
      <c r="P180" s="9">
        <f t="shared" si="31"/>
        <v>1.4783999999999491</v>
      </c>
      <c r="Q180" s="9"/>
      <c r="R180" s="9"/>
      <c r="S180" s="9"/>
      <c r="T180" s="9"/>
      <c r="U180" s="9"/>
      <c r="V180" s="9"/>
    </row>
    <row r="181" spans="2:22" x14ac:dyDescent="0.3">
      <c r="B181" s="22"/>
      <c r="C181" s="16">
        <v>-3.0051999999999999</v>
      </c>
      <c r="D181" s="10">
        <v>6.6699999999999995E-2</v>
      </c>
      <c r="E181" s="9">
        <v>21</v>
      </c>
      <c r="F181" s="9">
        <v>88</v>
      </c>
      <c r="G181" s="9">
        <v>2.86</v>
      </c>
      <c r="H181" s="9">
        <f t="shared" si="28"/>
        <v>2.8643999999999994</v>
      </c>
      <c r="I181" s="9">
        <f t="shared" si="29"/>
        <v>4.3999999999995154E-3</v>
      </c>
      <c r="J181" s="9">
        <f t="shared" si="30"/>
        <v>1.9359999999995735E-5</v>
      </c>
      <c r="K181" s="9"/>
      <c r="L181" s="9"/>
      <c r="M181" s="10"/>
      <c r="N181" s="9"/>
      <c r="O181" s="9"/>
      <c r="P181" s="9">
        <f t="shared" si="31"/>
        <v>0.38719999999995736</v>
      </c>
      <c r="Q181" s="9"/>
      <c r="R181" s="9"/>
      <c r="S181" s="9"/>
      <c r="T181" s="9"/>
      <c r="U181" s="9"/>
      <c r="V181" s="9"/>
    </row>
    <row r="182" spans="2:22" x14ac:dyDescent="0.3">
      <c r="B182" s="22"/>
      <c r="C182" s="16">
        <v>-3.0051999999999999</v>
      </c>
      <c r="D182" s="10">
        <v>6.6699999999999995E-2</v>
      </c>
      <c r="E182" s="9">
        <v>21</v>
      </c>
      <c r="F182" s="9">
        <v>80</v>
      </c>
      <c r="G182" s="9">
        <v>2.2599999999999998</v>
      </c>
      <c r="H182" s="9">
        <f t="shared" si="28"/>
        <v>2.3307999999999995</v>
      </c>
      <c r="I182" s="9">
        <f t="shared" si="29"/>
        <v>7.0799999999999752E-2</v>
      </c>
      <c r="J182" s="9">
        <f t="shared" si="30"/>
        <v>5.0126399999999649E-3</v>
      </c>
      <c r="K182" s="9"/>
      <c r="L182" s="9"/>
      <c r="M182" s="10"/>
      <c r="N182" s="9"/>
      <c r="O182" s="9"/>
      <c r="P182" s="9">
        <f t="shared" si="31"/>
        <v>5.6639999999999802</v>
      </c>
      <c r="Q182" s="9"/>
      <c r="R182" s="9"/>
      <c r="S182" s="9"/>
      <c r="T182" s="9"/>
      <c r="U182" s="9"/>
      <c r="V182" s="9"/>
    </row>
    <row r="183" spans="2:22" x14ac:dyDescent="0.3">
      <c r="B183" s="22"/>
      <c r="C183" s="16">
        <v>-3.0051999999999999</v>
      </c>
      <c r="D183" s="10">
        <v>6.6699999999999995E-2</v>
      </c>
      <c r="E183" s="9">
        <v>21</v>
      </c>
      <c r="F183" s="9">
        <v>82</v>
      </c>
      <c r="G183" s="9">
        <v>2.14</v>
      </c>
      <c r="H183" s="9">
        <f t="shared" si="28"/>
        <v>2.4641999999999995</v>
      </c>
      <c r="I183" s="9">
        <f t="shared" si="29"/>
        <v>0.32419999999999938</v>
      </c>
      <c r="J183" s="9">
        <f t="shared" si="30"/>
        <v>0.1051056399999996</v>
      </c>
      <c r="K183" s="9"/>
      <c r="L183" s="9"/>
      <c r="M183" s="10"/>
      <c r="N183" s="9"/>
      <c r="O183" s="9"/>
      <c r="P183" s="9">
        <f t="shared" si="31"/>
        <v>26.584399999999949</v>
      </c>
      <c r="Q183" s="9"/>
      <c r="R183" s="9"/>
      <c r="S183" s="9"/>
      <c r="T183" s="9"/>
      <c r="U183" s="9"/>
      <c r="V183" s="9"/>
    </row>
    <row r="184" spans="2:22" x14ac:dyDescent="0.3">
      <c r="B184" s="22"/>
      <c r="C184" s="16">
        <v>-3.0051999999999999</v>
      </c>
      <c r="D184" s="10">
        <v>6.6699999999999995E-2</v>
      </c>
      <c r="E184" s="9">
        <v>21</v>
      </c>
      <c r="F184" s="9">
        <v>76</v>
      </c>
      <c r="G184" s="9">
        <v>1.98</v>
      </c>
      <c r="H184" s="9">
        <f t="shared" si="28"/>
        <v>2.0639999999999996</v>
      </c>
      <c r="I184" s="9">
        <f t="shared" si="29"/>
        <v>8.3999999999999631E-2</v>
      </c>
      <c r="J184" s="9">
        <f t="shared" si="30"/>
        <v>7.0559999999999382E-3</v>
      </c>
      <c r="K184" s="9"/>
      <c r="L184" s="9"/>
      <c r="M184" s="10"/>
      <c r="N184" s="9"/>
      <c r="O184" s="9"/>
      <c r="P184" s="9">
        <f t="shared" si="31"/>
        <v>6.3839999999999719</v>
      </c>
      <c r="Q184" s="9"/>
      <c r="R184" s="9"/>
      <c r="S184" s="9"/>
      <c r="T184" s="9"/>
      <c r="U184" s="9"/>
      <c r="V184" s="9"/>
    </row>
    <row r="185" spans="2:22" x14ac:dyDescent="0.3">
      <c r="B185" s="17"/>
      <c r="C185" s="15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2:22" x14ac:dyDescent="0.3">
      <c r="B186" s="22">
        <v>9</v>
      </c>
      <c r="C186" s="16">
        <v>-3.0051999999999999</v>
      </c>
      <c r="D186" s="10">
        <v>6.6400000000000001E-2</v>
      </c>
      <c r="E186" s="9">
        <v>21</v>
      </c>
      <c r="F186" s="9">
        <v>63</v>
      </c>
      <c r="G186" s="9">
        <v>1.52</v>
      </c>
      <c r="H186" s="9">
        <f>C186+(D186*F186)</f>
        <v>1.1780000000000004</v>
      </c>
      <c r="I186" s="9">
        <f>H186-G186</f>
        <v>-0.34199999999999964</v>
      </c>
      <c r="J186" s="9">
        <f>I186^2</f>
        <v>0.11696399999999975</v>
      </c>
      <c r="K186" s="9">
        <f>SUM(I186:I206)</f>
        <v>5.7200000000005691E-2</v>
      </c>
      <c r="L186" s="9">
        <f>SUM(J186:J206)</f>
        <v>0.46118735999999955</v>
      </c>
      <c r="M186" s="19">
        <f>(1/(E186))*L186</f>
        <v>2.1961302857142834E-2</v>
      </c>
      <c r="N186" s="9">
        <v>9.0000000000000006E-5</v>
      </c>
      <c r="O186" s="9">
        <f>(1/E186)*K186</f>
        <v>2.7238095238097948E-3</v>
      </c>
      <c r="P186" s="9">
        <f>I186*F186</f>
        <v>-21.545999999999978</v>
      </c>
      <c r="Q186" s="9">
        <f>SUM(P186:P206)</f>
        <v>14.542000000000471</v>
      </c>
      <c r="R186" s="9">
        <f>(1/E186)*Q186</f>
        <v>0.69247619047621289</v>
      </c>
      <c r="S186" s="9">
        <f>N186*O186</f>
        <v>2.4514285714288157E-7</v>
      </c>
      <c r="T186" s="9">
        <f>N186*R186</f>
        <v>6.2322857142859162E-5</v>
      </c>
      <c r="U186" s="9">
        <f>C186-S186</f>
        <v>-3.005200245142857</v>
      </c>
      <c r="V186" s="9">
        <f>D186-T186</f>
        <v>6.633767714285714E-2</v>
      </c>
    </row>
    <row r="187" spans="2:22" x14ac:dyDescent="0.3">
      <c r="B187" s="22"/>
      <c r="C187" s="16">
        <v>-3.0051999999999999</v>
      </c>
      <c r="D187" s="10">
        <v>6.6400000000000001E-2</v>
      </c>
      <c r="E187" s="9">
        <v>21</v>
      </c>
      <c r="F187" s="9">
        <v>70</v>
      </c>
      <c r="G187" s="9">
        <v>1.68</v>
      </c>
      <c r="H187" s="9">
        <f t="shared" ref="H187:H206" si="32">C187+(D187*F187)</f>
        <v>1.6427999999999998</v>
      </c>
      <c r="I187" s="9">
        <f t="shared" ref="I187:I206" si="33">H187-G187</f>
        <v>-3.7200000000000122E-2</v>
      </c>
      <c r="J187" s="9">
        <f t="shared" ref="J187:J206" si="34">I187^2</f>
        <v>1.383840000000009E-3</v>
      </c>
      <c r="K187" s="9"/>
      <c r="L187" s="9"/>
      <c r="M187" s="10"/>
      <c r="N187" s="9"/>
      <c r="O187" s="9"/>
      <c r="P187" s="9">
        <f t="shared" ref="P187:P206" si="35">I187*F187</f>
        <v>-2.6040000000000085</v>
      </c>
      <c r="Q187" s="9"/>
      <c r="R187" s="9"/>
      <c r="S187" s="9"/>
      <c r="T187" s="9"/>
      <c r="U187" s="9"/>
      <c r="V187" s="9"/>
    </row>
    <row r="188" spans="2:22" x14ac:dyDescent="0.3">
      <c r="B188" s="22"/>
      <c r="C188" s="16">
        <v>-3.0051999999999999</v>
      </c>
      <c r="D188" s="10">
        <v>6.6400000000000001E-2</v>
      </c>
      <c r="E188" s="9">
        <v>21</v>
      </c>
      <c r="F188" s="9">
        <v>73</v>
      </c>
      <c r="G188" s="9">
        <v>1.8</v>
      </c>
      <c r="H188" s="9">
        <f t="shared" si="32"/>
        <v>1.8420000000000001</v>
      </c>
      <c r="I188" s="9">
        <f t="shared" si="33"/>
        <v>4.2000000000000037E-2</v>
      </c>
      <c r="J188" s="9">
        <f t="shared" si="34"/>
        <v>1.7640000000000032E-3</v>
      </c>
      <c r="K188" s="9"/>
      <c r="L188" s="9"/>
      <c r="M188" s="10"/>
      <c r="N188" s="9"/>
      <c r="O188" s="9"/>
      <c r="P188" s="9">
        <f t="shared" si="35"/>
        <v>3.0660000000000025</v>
      </c>
      <c r="Q188" s="9"/>
      <c r="R188" s="9"/>
      <c r="S188" s="9"/>
      <c r="T188" s="9"/>
      <c r="U188" s="9"/>
      <c r="V188" s="9"/>
    </row>
    <row r="189" spans="2:22" x14ac:dyDescent="0.3">
      <c r="B189" s="22"/>
      <c r="C189" s="16">
        <v>-3.0051999999999999</v>
      </c>
      <c r="D189" s="10">
        <v>6.6400000000000001E-2</v>
      </c>
      <c r="E189" s="9">
        <v>21</v>
      </c>
      <c r="F189" s="9">
        <v>75</v>
      </c>
      <c r="G189" s="9">
        <v>2.0499999999999998</v>
      </c>
      <c r="H189" s="9">
        <f t="shared" si="32"/>
        <v>1.9748000000000006</v>
      </c>
      <c r="I189" s="9">
        <f t="shared" si="33"/>
        <v>-7.5199999999999267E-2</v>
      </c>
      <c r="J189" s="9">
        <f t="shared" si="34"/>
        <v>5.6550399999998899E-3</v>
      </c>
      <c r="K189" s="9"/>
      <c r="L189" s="9"/>
      <c r="M189" s="10"/>
      <c r="N189" s="9"/>
      <c r="O189" s="9"/>
      <c r="P189" s="9">
        <f t="shared" si="35"/>
        <v>-5.6399999999999455</v>
      </c>
      <c r="Q189" s="9"/>
      <c r="R189" s="9"/>
      <c r="S189" s="9"/>
      <c r="T189" s="9"/>
      <c r="U189" s="9"/>
      <c r="V189" s="9"/>
    </row>
    <row r="190" spans="2:22" x14ac:dyDescent="0.3">
      <c r="B190" s="22"/>
      <c r="C190" s="16">
        <v>-3.0051999999999999</v>
      </c>
      <c r="D190" s="10">
        <v>6.6400000000000001E-2</v>
      </c>
      <c r="E190" s="9">
        <v>21</v>
      </c>
      <c r="F190" s="9">
        <v>80</v>
      </c>
      <c r="G190" s="9">
        <v>2.36</v>
      </c>
      <c r="H190" s="9">
        <f t="shared" si="32"/>
        <v>2.3068000000000004</v>
      </c>
      <c r="I190" s="9">
        <f t="shared" si="33"/>
        <v>-5.319999999999947E-2</v>
      </c>
      <c r="J190" s="9">
        <f t="shared" si="34"/>
        <v>2.8302399999999435E-3</v>
      </c>
      <c r="K190" s="9"/>
      <c r="L190" s="9"/>
      <c r="M190" s="10"/>
      <c r="N190" s="9"/>
      <c r="O190" s="9"/>
      <c r="P190" s="9">
        <f t="shared" si="35"/>
        <v>-4.2559999999999576</v>
      </c>
      <c r="Q190" s="9"/>
      <c r="R190" s="9"/>
      <c r="S190" s="9"/>
      <c r="T190" s="9"/>
      <c r="U190" s="9"/>
      <c r="V190" s="9"/>
    </row>
    <row r="191" spans="2:22" x14ac:dyDescent="0.3">
      <c r="B191" s="22"/>
      <c r="C191" s="16">
        <v>-3.0051999999999999</v>
      </c>
      <c r="D191" s="10">
        <v>6.6400000000000001E-2</v>
      </c>
      <c r="E191" s="9">
        <v>21</v>
      </c>
      <c r="F191" s="9">
        <v>82</v>
      </c>
      <c r="G191" s="9">
        <v>2.25</v>
      </c>
      <c r="H191" s="9">
        <f t="shared" si="32"/>
        <v>2.4396</v>
      </c>
      <c r="I191" s="9">
        <f t="shared" si="33"/>
        <v>0.18959999999999999</v>
      </c>
      <c r="J191" s="9">
        <f t="shared" si="34"/>
        <v>3.594816E-2</v>
      </c>
      <c r="K191" s="9"/>
      <c r="L191" s="9"/>
      <c r="M191" s="10"/>
      <c r="N191" s="9"/>
      <c r="O191" s="9"/>
      <c r="P191" s="9">
        <f t="shared" si="35"/>
        <v>15.5472</v>
      </c>
      <c r="Q191" s="9"/>
      <c r="R191" s="9"/>
      <c r="S191" s="9"/>
      <c r="T191" s="9"/>
      <c r="U191" s="9"/>
      <c r="V191" s="9"/>
    </row>
    <row r="192" spans="2:22" x14ac:dyDescent="0.3">
      <c r="B192" s="22"/>
      <c r="C192" s="16">
        <v>-3.0051999999999999</v>
      </c>
      <c r="D192" s="10">
        <v>6.6400000000000001E-2</v>
      </c>
      <c r="E192" s="9">
        <v>21</v>
      </c>
      <c r="F192" s="9">
        <v>85</v>
      </c>
      <c r="G192" s="9">
        <v>2.68</v>
      </c>
      <c r="H192" s="9">
        <f t="shared" si="32"/>
        <v>2.6388000000000003</v>
      </c>
      <c r="I192" s="9">
        <f t="shared" si="33"/>
        <v>-4.1199999999999903E-2</v>
      </c>
      <c r="J192" s="9">
        <f t="shared" si="34"/>
        <v>1.6974399999999921E-3</v>
      </c>
      <c r="K192" s="9"/>
      <c r="L192" s="9"/>
      <c r="M192" s="10"/>
      <c r="N192" s="9"/>
      <c r="O192" s="9"/>
      <c r="P192" s="9">
        <f t="shared" si="35"/>
        <v>-3.5019999999999918</v>
      </c>
      <c r="Q192" s="9"/>
      <c r="R192" s="9"/>
      <c r="S192" s="9"/>
      <c r="T192" s="9"/>
      <c r="U192" s="9"/>
      <c r="V192" s="9"/>
    </row>
    <row r="193" spans="2:22" x14ac:dyDescent="0.3">
      <c r="B193" s="22"/>
      <c r="C193" s="16">
        <v>-3.0051999999999999</v>
      </c>
      <c r="D193" s="10">
        <v>6.6400000000000001E-2</v>
      </c>
      <c r="E193" s="9">
        <v>21</v>
      </c>
      <c r="F193" s="9">
        <v>88</v>
      </c>
      <c r="G193" s="9">
        <v>2.9</v>
      </c>
      <c r="H193" s="9">
        <f t="shared" si="32"/>
        <v>2.8380000000000005</v>
      </c>
      <c r="I193" s="9">
        <f t="shared" si="33"/>
        <v>-6.1999999999999389E-2</v>
      </c>
      <c r="J193" s="9">
        <f t="shared" si="34"/>
        <v>3.8439999999999243E-3</v>
      </c>
      <c r="K193" s="9"/>
      <c r="L193" s="9"/>
      <c r="M193" s="10"/>
      <c r="N193" s="9"/>
      <c r="O193" s="9"/>
      <c r="P193" s="9">
        <f t="shared" si="35"/>
        <v>-5.4559999999999462</v>
      </c>
      <c r="Q193" s="9"/>
      <c r="R193" s="9"/>
      <c r="S193" s="9"/>
      <c r="T193" s="9"/>
      <c r="U193" s="9"/>
      <c r="V193" s="9"/>
    </row>
    <row r="194" spans="2:22" x14ac:dyDescent="0.3">
      <c r="B194" s="22"/>
      <c r="C194" s="16">
        <v>-3.0051999999999999</v>
      </c>
      <c r="D194" s="10">
        <v>6.6400000000000001E-2</v>
      </c>
      <c r="E194" s="9">
        <v>21</v>
      </c>
      <c r="F194" s="9">
        <v>90</v>
      </c>
      <c r="G194" s="9">
        <v>3.14</v>
      </c>
      <c r="H194" s="9">
        <f t="shared" si="32"/>
        <v>2.9708000000000001</v>
      </c>
      <c r="I194" s="9">
        <f t="shared" si="33"/>
        <v>-0.16920000000000002</v>
      </c>
      <c r="J194" s="9">
        <f t="shared" si="34"/>
        <v>2.8628640000000007E-2</v>
      </c>
      <c r="K194" s="9"/>
      <c r="L194" s="9"/>
      <c r="M194" s="10"/>
      <c r="N194" s="9"/>
      <c r="O194" s="9"/>
      <c r="P194" s="9">
        <f t="shared" si="35"/>
        <v>-15.228000000000002</v>
      </c>
      <c r="Q194" s="9"/>
      <c r="R194" s="9"/>
      <c r="S194" s="9"/>
      <c r="T194" s="9"/>
      <c r="U194" s="9"/>
      <c r="V194" s="9"/>
    </row>
    <row r="195" spans="2:22" x14ac:dyDescent="0.3">
      <c r="B195" s="22"/>
      <c r="C195" s="16">
        <v>-3.0051999999999999</v>
      </c>
      <c r="D195" s="10">
        <v>6.6400000000000001E-2</v>
      </c>
      <c r="E195" s="9">
        <v>21</v>
      </c>
      <c r="F195" s="9">
        <v>91</v>
      </c>
      <c r="G195" s="9">
        <v>3.06</v>
      </c>
      <c r="H195" s="9">
        <f t="shared" si="32"/>
        <v>3.0371999999999999</v>
      </c>
      <c r="I195" s="9">
        <f t="shared" si="33"/>
        <v>-2.2800000000000153E-2</v>
      </c>
      <c r="J195" s="9">
        <f t="shared" si="34"/>
        <v>5.1984000000000698E-4</v>
      </c>
      <c r="K195" s="9"/>
      <c r="L195" s="9"/>
      <c r="M195" s="10"/>
      <c r="N195" s="9"/>
      <c r="O195" s="9"/>
      <c r="P195" s="9">
        <f t="shared" si="35"/>
        <v>-2.074800000000014</v>
      </c>
      <c r="Q195" s="9"/>
      <c r="R195" s="9"/>
      <c r="S195" s="9"/>
      <c r="T195" s="9"/>
      <c r="U195" s="9"/>
      <c r="V195" s="9"/>
    </row>
    <row r="196" spans="2:22" x14ac:dyDescent="0.3">
      <c r="B196" s="22"/>
      <c r="C196" s="16">
        <v>-3.0051999999999999</v>
      </c>
      <c r="D196" s="10">
        <v>6.6400000000000001E-2</v>
      </c>
      <c r="E196" s="9">
        <v>21</v>
      </c>
      <c r="F196" s="9">
        <v>92</v>
      </c>
      <c r="G196" s="9">
        <v>3.24</v>
      </c>
      <c r="H196" s="9">
        <f t="shared" si="32"/>
        <v>3.1036000000000006</v>
      </c>
      <c r="I196" s="9">
        <f t="shared" si="33"/>
        <v>-0.13639999999999963</v>
      </c>
      <c r="J196" s="9">
        <f t="shared" si="34"/>
        <v>1.86049599999999E-2</v>
      </c>
      <c r="K196" s="9"/>
      <c r="L196" s="9"/>
      <c r="M196" s="10"/>
      <c r="N196" s="9"/>
      <c r="O196" s="9"/>
      <c r="P196" s="9">
        <f t="shared" si="35"/>
        <v>-12.548799999999966</v>
      </c>
      <c r="Q196" s="9"/>
      <c r="R196" s="9"/>
      <c r="S196" s="9"/>
      <c r="T196" s="9"/>
      <c r="U196" s="9"/>
      <c r="V196" s="9"/>
    </row>
    <row r="197" spans="2:22" x14ac:dyDescent="0.3">
      <c r="B197" s="22"/>
      <c r="C197" s="16">
        <v>-3.0051999999999999</v>
      </c>
      <c r="D197" s="10">
        <v>6.6400000000000001E-2</v>
      </c>
      <c r="E197" s="9">
        <v>21</v>
      </c>
      <c r="F197" s="9">
        <v>75</v>
      </c>
      <c r="G197" s="9">
        <v>1.92</v>
      </c>
      <c r="H197" s="9">
        <f t="shared" si="32"/>
        <v>1.9748000000000006</v>
      </c>
      <c r="I197" s="9">
        <f t="shared" si="33"/>
        <v>5.4800000000000626E-2</v>
      </c>
      <c r="J197" s="9">
        <f t="shared" si="34"/>
        <v>3.0030400000000687E-3</v>
      </c>
      <c r="K197" s="9"/>
      <c r="L197" s="9"/>
      <c r="M197" s="10"/>
      <c r="N197" s="9"/>
      <c r="O197" s="9"/>
      <c r="P197" s="9">
        <f t="shared" si="35"/>
        <v>4.1100000000000474</v>
      </c>
      <c r="Q197" s="9"/>
      <c r="R197" s="9"/>
      <c r="S197" s="9"/>
      <c r="T197" s="9"/>
      <c r="U197" s="9"/>
      <c r="V197" s="9"/>
    </row>
    <row r="198" spans="2:22" x14ac:dyDescent="0.3">
      <c r="B198" s="22"/>
      <c r="C198" s="16">
        <v>-3.0051999999999999</v>
      </c>
      <c r="D198" s="10">
        <v>6.6400000000000001E-2</v>
      </c>
      <c r="E198" s="9">
        <v>21</v>
      </c>
      <c r="F198" s="9">
        <v>98</v>
      </c>
      <c r="G198" s="9">
        <v>3.4</v>
      </c>
      <c r="H198" s="9">
        <f t="shared" si="32"/>
        <v>3.5020000000000002</v>
      </c>
      <c r="I198" s="9">
        <f t="shared" si="33"/>
        <v>0.10200000000000031</v>
      </c>
      <c r="J198" s="9">
        <f t="shared" si="34"/>
        <v>1.0404000000000064E-2</v>
      </c>
      <c r="K198" s="9"/>
      <c r="L198" s="9"/>
      <c r="M198" s="10"/>
      <c r="N198" s="9"/>
      <c r="O198" s="9"/>
      <c r="P198" s="9">
        <f t="shared" si="35"/>
        <v>9.9960000000000306</v>
      </c>
      <c r="Q198" s="9"/>
      <c r="R198" s="9"/>
      <c r="S198" s="9"/>
      <c r="T198" s="9"/>
      <c r="U198" s="9"/>
      <c r="V198" s="9"/>
    </row>
    <row r="199" spans="2:22" x14ac:dyDescent="0.3">
      <c r="B199" s="22"/>
      <c r="C199" s="16">
        <v>-3.0051999999999999</v>
      </c>
      <c r="D199" s="10">
        <v>6.6400000000000001E-2</v>
      </c>
      <c r="E199" s="9">
        <v>21</v>
      </c>
      <c r="F199" s="9">
        <v>100</v>
      </c>
      <c r="G199" s="9">
        <v>3.28</v>
      </c>
      <c r="H199" s="9">
        <f t="shared" si="32"/>
        <v>3.6347999999999998</v>
      </c>
      <c r="I199" s="9">
        <f t="shared" si="33"/>
        <v>0.3548</v>
      </c>
      <c r="J199" s="9">
        <f t="shared" si="34"/>
        <v>0.12588304</v>
      </c>
      <c r="K199" s="9"/>
      <c r="L199" s="9"/>
      <c r="M199" s="10"/>
      <c r="N199" s="9"/>
      <c r="O199" s="9"/>
      <c r="P199" s="9">
        <f t="shared" si="35"/>
        <v>35.480000000000004</v>
      </c>
      <c r="Q199" s="9"/>
      <c r="R199" s="9"/>
      <c r="S199" s="9"/>
      <c r="T199" s="9"/>
      <c r="U199" s="9"/>
      <c r="V199" s="9"/>
    </row>
    <row r="200" spans="2:22" x14ac:dyDescent="0.3">
      <c r="B200" s="22"/>
      <c r="C200" s="16">
        <v>-3.0051999999999999</v>
      </c>
      <c r="D200" s="10">
        <v>6.6400000000000001E-2</v>
      </c>
      <c r="E200" s="9">
        <v>21</v>
      </c>
      <c r="F200" s="9">
        <v>92</v>
      </c>
      <c r="G200" s="9">
        <v>3.17</v>
      </c>
      <c r="H200" s="9">
        <f t="shared" si="32"/>
        <v>3.1036000000000006</v>
      </c>
      <c r="I200" s="9">
        <f t="shared" si="33"/>
        <v>-6.6399999999999348E-2</v>
      </c>
      <c r="J200" s="9">
        <f t="shared" si="34"/>
        <v>4.4089599999999132E-3</v>
      </c>
      <c r="K200" s="9"/>
      <c r="L200" s="9"/>
      <c r="M200" s="10"/>
      <c r="N200" s="9"/>
      <c r="O200" s="9"/>
      <c r="P200" s="9">
        <f t="shared" si="35"/>
        <v>-6.1087999999999401</v>
      </c>
      <c r="Q200" s="9"/>
      <c r="R200" s="9"/>
      <c r="S200" s="9"/>
      <c r="T200" s="9"/>
      <c r="U200" s="9"/>
      <c r="V200" s="9"/>
    </row>
    <row r="201" spans="2:22" x14ac:dyDescent="0.3">
      <c r="B201" s="22"/>
      <c r="C201" s="16">
        <v>-3.0051999999999999</v>
      </c>
      <c r="D201" s="10">
        <v>6.6400000000000001E-2</v>
      </c>
      <c r="E201" s="9">
        <v>21</v>
      </c>
      <c r="F201" s="9">
        <v>87</v>
      </c>
      <c r="G201" s="9">
        <v>2.83</v>
      </c>
      <c r="H201" s="9">
        <f t="shared" si="32"/>
        <v>2.7715999999999998</v>
      </c>
      <c r="I201" s="9">
        <f t="shared" si="33"/>
        <v>-5.840000000000023E-2</v>
      </c>
      <c r="J201" s="9">
        <f t="shared" si="34"/>
        <v>3.4105600000000269E-3</v>
      </c>
      <c r="K201" s="9"/>
      <c r="L201" s="9"/>
      <c r="M201" s="10"/>
      <c r="N201" s="9"/>
      <c r="O201" s="9"/>
      <c r="P201" s="9">
        <f t="shared" si="35"/>
        <v>-5.0808000000000195</v>
      </c>
      <c r="Q201" s="9"/>
      <c r="R201" s="9"/>
      <c r="S201" s="9"/>
      <c r="T201" s="9"/>
      <c r="U201" s="9"/>
      <c r="V201" s="9"/>
    </row>
    <row r="202" spans="2:22" x14ac:dyDescent="0.3">
      <c r="B202" s="22"/>
      <c r="C202" s="16">
        <v>-3.0051999999999999</v>
      </c>
      <c r="D202" s="10">
        <v>6.6400000000000001E-2</v>
      </c>
      <c r="E202" s="9">
        <v>21</v>
      </c>
      <c r="F202" s="9">
        <v>84</v>
      </c>
      <c r="G202" s="9">
        <v>2.58</v>
      </c>
      <c r="H202" s="9">
        <f t="shared" si="32"/>
        <v>2.5724000000000005</v>
      </c>
      <c r="I202" s="9">
        <f t="shared" si="33"/>
        <v>-7.5999999999996071E-3</v>
      </c>
      <c r="J202" s="9">
        <f t="shared" si="34"/>
        <v>5.7759999999994026E-5</v>
      </c>
      <c r="K202" s="9"/>
      <c r="L202" s="9"/>
      <c r="M202" s="10"/>
      <c r="N202" s="9"/>
      <c r="O202" s="9"/>
      <c r="P202" s="9">
        <f t="shared" si="35"/>
        <v>-0.63839999999996699</v>
      </c>
      <c r="Q202" s="9"/>
      <c r="R202" s="9"/>
      <c r="S202" s="9"/>
      <c r="T202" s="9"/>
      <c r="U202" s="9"/>
      <c r="V202" s="9"/>
    </row>
    <row r="203" spans="2:22" x14ac:dyDescent="0.3">
      <c r="B203" s="22"/>
      <c r="C203" s="16">
        <v>-3.0051999999999999</v>
      </c>
      <c r="D203" s="10">
        <v>6.6400000000000001E-2</v>
      </c>
      <c r="E203" s="9">
        <v>21</v>
      </c>
      <c r="F203" s="9">
        <v>88</v>
      </c>
      <c r="G203" s="9">
        <v>2.86</v>
      </c>
      <c r="H203" s="9">
        <f t="shared" si="32"/>
        <v>2.8380000000000005</v>
      </c>
      <c r="I203" s="9">
        <f t="shared" si="33"/>
        <v>-2.1999999999999353E-2</v>
      </c>
      <c r="J203" s="9">
        <f t="shared" si="34"/>
        <v>4.8399999999997154E-4</v>
      </c>
      <c r="K203" s="9"/>
      <c r="L203" s="9"/>
      <c r="M203" s="10"/>
      <c r="N203" s="9"/>
      <c r="O203" s="9"/>
      <c r="P203" s="9">
        <f t="shared" si="35"/>
        <v>-1.9359999999999431</v>
      </c>
      <c r="Q203" s="9"/>
      <c r="R203" s="9"/>
      <c r="S203" s="9"/>
      <c r="T203" s="9"/>
      <c r="U203" s="9"/>
      <c r="V203" s="9"/>
    </row>
    <row r="204" spans="2:22" x14ac:dyDescent="0.3">
      <c r="B204" s="22"/>
      <c r="C204" s="16">
        <v>-3.0051999999999999</v>
      </c>
      <c r="D204" s="10">
        <v>6.6400000000000001E-2</v>
      </c>
      <c r="E204" s="9">
        <v>21</v>
      </c>
      <c r="F204" s="9">
        <v>80</v>
      </c>
      <c r="G204" s="9">
        <v>2.2599999999999998</v>
      </c>
      <c r="H204" s="9">
        <f t="shared" si="32"/>
        <v>2.3068000000000004</v>
      </c>
      <c r="I204" s="9">
        <f t="shared" si="33"/>
        <v>4.6800000000000619E-2</v>
      </c>
      <c r="J204" s="9">
        <f t="shared" si="34"/>
        <v>2.1902400000000581E-3</v>
      </c>
      <c r="K204" s="9"/>
      <c r="L204" s="9"/>
      <c r="M204" s="10"/>
      <c r="N204" s="9"/>
      <c r="O204" s="9"/>
      <c r="P204" s="9">
        <f t="shared" si="35"/>
        <v>3.7440000000000495</v>
      </c>
      <c r="Q204" s="9"/>
      <c r="R204" s="9"/>
      <c r="S204" s="9"/>
      <c r="T204" s="9"/>
      <c r="U204" s="9"/>
      <c r="V204" s="9"/>
    </row>
    <row r="205" spans="2:22" x14ac:dyDescent="0.3">
      <c r="B205" s="22"/>
      <c r="C205" s="16">
        <v>-3.0051999999999999</v>
      </c>
      <c r="D205" s="10">
        <v>6.6400000000000001E-2</v>
      </c>
      <c r="E205" s="9">
        <v>21</v>
      </c>
      <c r="F205" s="9">
        <v>82</v>
      </c>
      <c r="G205" s="9">
        <v>2.14</v>
      </c>
      <c r="H205" s="9">
        <f t="shared" si="32"/>
        <v>2.4396</v>
      </c>
      <c r="I205" s="9">
        <f t="shared" si="33"/>
        <v>0.29959999999999987</v>
      </c>
      <c r="J205" s="9">
        <f t="shared" si="34"/>
        <v>8.9760159999999922E-2</v>
      </c>
      <c r="K205" s="9"/>
      <c r="L205" s="9"/>
      <c r="M205" s="10"/>
      <c r="N205" s="9"/>
      <c r="O205" s="9"/>
      <c r="P205" s="9">
        <f t="shared" si="35"/>
        <v>24.567199999999989</v>
      </c>
      <c r="Q205" s="9"/>
      <c r="R205" s="9"/>
      <c r="S205" s="9"/>
      <c r="T205" s="9"/>
      <c r="U205" s="9"/>
      <c r="V205" s="9"/>
    </row>
    <row r="206" spans="2:22" x14ac:dyDescent="0.3">
      <c r="B206" s="22"/>
      <c r="C206" s="16">
        <v>-3.0051999999999999</v>
      </c>
      <c r="D206" s="10">
        <v>6.6400000000000001E-2</v>
      </c>
      <c r="E206" s="9">
        <v>21</v>
      </c>
      <c r="F206" s="9">
        <v>76</v>
      </c>
      <c r="G206" s="9">
        <v>1.98</v>
      </c>
      <c r="H206" s="9">
        <f t="shared" si="32"/>
        <v>2.0412000000000003</v>
      </c>
      <c r="I206" s="9">
        <f t="shared" si="33"/>
        <v>6.1200000000000365E-2</v>
      </c>
      <c r="J206" s="9">
        <f t="shared" si="34"/>
        <v>3.7454400000000447E-3</v>
      </c>
      <c r="K206" s="9"/>
      <c r="L206" s="9"/>
      <c r="M206" s="10"/>
      <c r="N206" s="9"/>
      <c r="O206" s="9"/>
      <c r="P206" s="9">
        <f t="shared" si="35"/>
        <v>4.6512000000000278</v>
      </c>
      <c r="Q206" s="9"/>
      <c r="R206" s="9"/>
      <c r="S206" s="9"/>
      <c r="T206" s="9"/>
      <c r="U206" s="9"/>
      <c r="V206" s="9"/>
    </row>
    <row r="207" spans="2:22" x14ac:dyDescent="0.3">
      <c r="B207" s="17"/>
      <c r="C207" s="15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2:22" x14ac:dyDescent="0.3">
      <c r="B208" s="22">
        <v>10</v>
      </c>
      <c r="C208" s="16">
        <v>-3.0051999999999999</v>
      </c>
      <c r="D208" s="10">
        <v>6.6299999999999998E-2</v>
      </c>
      <c r="E208" s="9">
        <v>21</v>
      </c>
      <c r="F208" s="9">
        <v>63</v>
      </c>
      <c r="G208" s="9">
        <v>1.52</v>
      </c>
      <c r="H208" s="9">
        <f>C208+(D208*F208)</f>
        <v>1.1717</v>
      </c>
      <c r="I208" s="9">
        <f>H208-G208</f>
        <v>-0.34830000000000005</v>
      </c>
      <c r="J208" s="9">
        <f>I208^2</f>
        <v>0.12131289000000003</v>
      </c>
      <c r="K208" s="9">
        <f>SUM(I208:I228)</f>
        <v>-0.117900000000001</v>
      </c>
      <c r="L208" s="9">
        <f>SUM(J208:J228)</f>
        <v>0.45975619000000012</v>
      </c>
      <c r="M208" s="19">
        <f>(1/(E208))*L208</f>
        <v>2.1893151904761911E-2</v>
      </c>
      <c r="N208" s="9">
        <v>9.0000000000000006E-5</v>
      </c>
      <c r="O208" s="9">
        <f>(1/E208)*K208</f>
        <v>-5.6142857142857617E-3</v>
      </c>
      <c r="P208" s="9">
        <f>I208*F208</f>
        <v>-21.942900000000002</v>
      </c>
      <c r="Q208" s="9">
        <f>SUM(P208:P228)</f>
        <v>-0.23030000000010986</v>
      </c>
      <c r="R208" s="9">
        <f>(1/E208)*Q208</f>
        <v>-1.0966666666671898E-2</v>
      </c>
      <c r="S208" s="9">
        <f>N208*O208</f>
        <v>-5.0528571428571862E-7</v>
      </c>
      <c r="T208" s="9">
        <f>N208*R208</f>
        <v>-9.8700000000047099E-7</v>
      </c>
      <c r="U208" s="9">
        <f>C208-S208</f>
        <v>-3.0051994947142857</v>
      </c>
      <c r="V208" s="9">
        <f>D208-T208</f>
        <v>6.6300986999999992E-2</v>
      </c>
    </row>
    <row r="209" spans="2:22" x14ac:dyDescent="0.3">
      <c r="B209" s="22"/>
      <c r="C209" s="16">
        <v>-3.0051999999999999</v>
      </c>
      <c r="D209" s="10">
        <v>6.6299999999999998E-2</v>
      </c>
      <c r="E209" s="9">
        <v>21</v>
      </c>
      <c r="F209" s="9">
        <v>70</v>
      </c>
      <c r="G209" s="9">
        <v>1.68</v>
      </c>
      <c r="H209" s="9">
        <f t="shared" ref="H209:H228" si="36">C209+(D209*F209)</f>
        <v>1.6358000000000001</v>
      </c>
      <c r="I209" s="9">
        <f t="shared" ref="I209:I228" si="37">H209-G209</f>
        <v>-4.4199999999999795E-2</v>
      </c>
      <c r="J209" s="9">
        <f t="shared" ref="J209:J228" si="38">I209^2</f>
        <v>1.9536399999999818E-3</v>
      </c>
      <c r="K209" s="9"/>
      <c r="L209" s="9"/>
      <c r="M209" s="10"/>
      <c r="N209" s="9"/>
      <c r="O209" s="9"/>
      <c r="P209" s="9">
        <f t="shared" ref="P209:P228" si="39">I209*F209</f>
        <v>-3.0939999999999857</v>
      </c>
      <c r="Q209" s="9"/>
      <c r="R209" s="9"/>
      <c r="S209" s="9"/>
      <c r="T209" s="9"/>
      <c r="U209" s="9"/>
      <c r="V209" s="9"/>
    </row>
    <row r="210" spans="2:22" x14ac:dyDescent="0.3">
      <c r="B210" s="22"/>
      <c r="C210" s="16">
        <v>-3.0051999999999999</v>
      </c>
      <c r="D210" s="10">
        <v>6.6299999999999998E-2</v>
      </c>
      <c r="E210" s="9">
        <v>21</v>
      </c>
      <c r="F210" s="9">
        <v>73</v>
      </c>
      <c r="G210" s="9">
        <v>1.8</v>
      </c>
      <c r="H210" s="9">
        <f t="shared" si="36"/>
        <v>1.8347000000000002</v>
      </c>
      <c r="I210" s="9">
        <f t="shared" si="37"/>
        <v>3.4700000000000175E-2</v>
      </c>
      <c r="J210" s="9">
        <f t="shared" si="38"/>
        <v>1.2040900000000123E-3</v>
      </c>
      <c r="K210" s="9"/>
      <c r="L210" s="9"/>
      <c r="M210" s="10"/>
      <c r="N210" s="9"/>
      <c r="O210" s="9"/>
      <c r="P210" s="9">
        <f t="shared" si="39"/>
        <v>2.5331000000000126</v>
      </c>
      <c r="Q210" s="9"/>
      <c r="R210" s="9"/>
      <c r="S210" s="9"/>
      <c r="T210" s="9"/>
      <c r="U210" s="9"/>
      <c r="V210" s="9"/>
    </row>
    <row r="211" spans="2:22" x14ac:dyDescent="0.3">
      <c r="B211" s="22"/>
      <c r="C211" s="16">
        <v>-3.0051999999999999</v>
      </c>
      <c r="D211" s="10">
        <v>6.6299999999999998E-2</v>
      </c>
      <c r="E211" s="9">
        <v>21</v>
      </c>
      <c r="F211" s="9">
        <v>75</v>
      </c>
      <c r="G211" s="9">
        <v>2.0499999999999998</v>
      </c>
      <c r="H211" s="9">
        <f t="shared" si="36"/>
        <v>1.9673000000000003</v>
      </c>
      <c r="I211" s="9">
        <f t="shared" si="37"/>
        <v>-8.2699999999999552E-2</v>
      </c>
      <c r="J211" s="9">
        <f t="shared" si="38"/>
        <v>6.8392899999999259E-3</v>
      </c>
      <c r="K211" s="9"/>
      <c r="L211" s="9"/>
      <c r="M211" s="10"/>
      <c r="N211" s="9"/>
      <c r="O211" s="9"/>
      <c r="P211" s="9">
        <f t="shared" si="39"/>
        <v>-6.2024999999999668</v>
      </c>
      <c r="Q211" s="9"/>
      <c r="R211" s="9"/>
      <c r="S211" s="9"/>
      <c r="T211" s="9"/>
      <c r="U211" s="9"/>
      <c r="V211" s="9"/>
    </row>
    <row r="212" spans="2:22" x14ac:dyDescent="0.3">
      <c r="B212" s="22"/>
      <c r="C212" s="16">
        <v>-3.0051999999999999</v>
      </c>
      <c r="D212" s="10">
        <v>6.6299999999999998E-2</v>
      </c>
      <c r="E212" s="9">
        <v>21</v>
      </c>
      <c r="F212" s="9">
        <v>80</v>
      </c>
      <c r="G212" s="9">
        <v>2.36</v>
      </c>
      <c r="H212" s="9">
        <f t="shared" si="36"/>
        <v>2.2988000000000004</v>
      </c>
      <c r="I212" s="9">
        <f t="shared" si="37"/>
        <v>-6.1199999999999477E-2</v>
      </c>
      <c r="J212" s="9">
        <f t="shared" si="38"/>
        <v>3.7454399999999359E-3</v>
      </c>
      <c r="K212" s="9"/>
      <c r="L212" s="9"/>
      <c r="M212" s="10"/>
      <c r="N212" s="9"/>
      <c r="O212" s="9"/>
      <c r="P212" s="9">
        <f t="shared" si="39"/>
        <v>-4.8959999999999582</v>
      </c>
      <c r="Q212" s="9"/>
      <c r="R212" s="9"/>
      <c r="S212" s="9"/>
      <c r="T212" s="9"/>
      <c r="U212" s="9"/>
      <c r="V212" s="9"/>
    </row>
    <row r="213" spans="2:22" x14ac:dyDescent="0.3">
      <c r="B213" s="22"/>
      <c r="C213" s="16">
        <v>-3.0051999999999999</v>
      </c>
      <c r="D213" s="10">
        <v>6.6299999999999998E-2</v>
      </c>
      <c r="E213" s="9">
        <v>21</v>
      </c>
      <c r="F213" s="9">
        <v>82</v>
      </c>
      <c r="G213" s="9">
        <v>2.25</v>
      </c>
      <c r="H213" s="9">
        <f t="shared" si="36"/>
        <v>2.4313999999999996</v>
      </c>
      <c r="I213" s="9">
        <f t="shared" si="37"/>
        <v>0.18139999999999956</v>
      </c>
      <c r="J213" s="9">
        <f t="shared" si="38"/>
        <v>3.2905959999999838E-2</v>
      </c>
      <c r="K213" s="9"/>
      <c r="L213" s="9"/>
      <c r="M213" s="10"/>
      <c r="N213" s="9"/>
      <c r="O213" s="9"/>
      <c r="P213" s="9">
        <f t="shared" si="39"/>
        <v>14.874799999999965</v>
      </c>
      <c r="Q213" s="9"/>
      <c r="R213" s="9"/>
      <c r="S213" s="9"/>
      <c r="T213" s="9"/>
      <c r="U213" s="9"/>
      <c r="V213" s="9"/>
    </row>
    <row r="214" spans="2:22" x14ac:dyDescent="0.3">
      <c r="B214" s="22"/>
      <c r="C214" s="16">
        <v>-3.0051999999999999</v>
      </c>
      <c r="D214" s="10">
        <v>6.6299999999999998E-2</v>
      </c>
      <c r="E214" s="9">
        <v>21</v>
      </c>
      <c r="F214" s="9">
        <v>85</v>
      </c>
      <c r="G214" s="9">
        <v>2.68</v>
      </c>
      <c r="H214" s="9">
        <f t="shared" si="36"/>
        <v>2.6302999999999996</v>
      </c>
      <c r="I214" s="9">
        <f t="shared" si="37"/>
        <v>-4.9700000000000522E-2</v>
      </c>
      <c r="J214" s="9">
        <f t="shared" si="38"/>
        <v>2.4700900000000519E-3</v>
      </c>
      <c r="K214" s="9"/>
      <c r="L214" s="9"/>
      <c r="M214" s="10"/>
      <c r="N214" s="9"/>
      <c r="O214" s="9"/>
      <c r="P214" s="9">
        <f t="shared" si="39"/>
        <v>-4.2245000000000443</v>
      </c>
      <c r="Q214" s="9"/>
      <c r="R214" s="9"/>
      <c r="S214" s="9"/>
      <c r="T214" s="9"/>
      <c r="U214" s="9"/>
      <c r="V214" s="9"/>
    </row>
    <row r="215" spans="2:22" x14ac:dyDescent="0.3">
      <c r="B215" s="22"/>
      <c r="C215" s="16">
        <v>-3.0051999999999999</v>
      </c>
      <c r="D215" s="10">
        <v>6.6299999999999998E-2</v>
      </c>
      <c r="E215" s="9">
        <v>21</v>
      </c>
      <c r="F215" s="9">
        <v>88</v>
      </c>
      <c r="G215" s="9">
        <v>2.9</v>
      </c>
      <c r="H215" s="9">
        <f t="shared" si="36"/>
        <v>2.8291999999999997</v>
      </c>
      <c r="I215" s="9">
        <f t="shared" si="37"/>
        <v>-7.0800000000000196E-2</v>
      </c>
      <c r="J215" s="9">
        <f t="shared" si="38"/>
        <v>5.0126400000000274E-3</v>
      </c>
      <c r="K215" s="9"/>
      <c r="L215" s="9"/>
      <c r="M215" s="10"/>
      <c r="N215" s="9"/>
      <c r="O215" s="9"/>
      <c r="P215" s="9">
        <f t="shared" si="39"/>
        <v>-6.2304000000000173</v>
      </c>
      <c r="Q215" s="9"/>
      <c r="R215" s="9"/>
      <c r="S215" s="9"/>
      <c r="T215" s="9"/>
      <c r="U215" s="9"/>
      <c r="V215" s="9"/>
    </row>
    <row r="216" spans="2:22" x14ac:dyDescent="0.3">
      <c r="B216" s="22"/>
      <c r="C216" s="16">
        <v>-3.0051999999999999</v>
      </c>
      <c r="D216" s="10">
        <v>6.6299999999999998E-2</v>
      </c>
      <c r="E216" s="9">
        <v>21</v>
      </c>
      <c r="F216" s="9">
        <v>90</v>
      </c>
      <c r="G216" s="9">
        <v>3.14</v>
      </c>
      <c r="H216" s="9">
        <f t="shared" si="36"/>
        <v>2.9617999999999998</v>
      </c>
      <c r="I216" s="9">
        <f t="shared" si="37"/>
        <v>-0.17820000000000036</v>
      </c>
      <c r="J216" s="9">
        <f t="shared" si="38"/>
        <v>3.1755240000000129E-2</v>
      </c>
      <c r="K216" s="9"/>
      <c r="L216" s="9"/>
      <c r="M216" s="10"/>
      <c r="N216" s="9"/>
      <c r="O216" s="9"/>
      <c r="P216" s="9">
        <f t="shared" si="39"/>
        <v>-16.038000000000032</v>
      </c>
      <c r="Q216" s="9"/>
      <c r="R216" s="9"/>
      <c r="S216" s="9"/>
      <c r="T216" s="9"/>
      <c r="U216" s="9"/>
      <c r="V216" s="9"/>
    </row>
    <row r="217" spans="2:22" x14ac:dyDescent="0.3">
      <c r="B217" s="22"/>
      <c r="C217" s="16">
        <v>-3.0051999999999999</v>
      </c>
      <c r="D217" s="10">
        <v>6.6299999999999998E-2</v>
      </c>
      <c r="E217" s="9">
        <v>21</v>
      </c>
      <c r="F217" s="9">
        <v>91</v>
      </c>
      <c r="G217" s="9">
        <v>3.06</v>
      </c>
      <c r="H217" s="9">
        <f t="shared" si="36"/>
        <v>3.0280999999999998</v>
      </c>
      <c r="I217" s="9">
        <f t="shared" si="37"/>
        <v>-3.1900000000000261E-2</v>
      </c>
      <c r="J217" s="9">
        <f t="shared" si="38"/>
        <v>1.0176100000000167E-3</v>
      </c>
      <c r="K217" s="9"/>
      <c r="L217" s="9"/>
      <c r="M217" s="10"/>
      <c r="N217" s="9"/>
      <c r="O217" s="9"/>
      <c r="P217" s="9">
        <f t="shared" si="39"/>
        <v>-2.9029000000000238</v>
      </c>
      <c r="Q217" s="9"/>
      <c r="R217" s="9"/>
      <c r="S217" s="9"/>
      <c r="T217" s="9"/>
      <c r="U217" s="9"/>
      <c r="V217" s="9"/>
    </row>
    <row r="218" spans="2:22" x14ac:dyDescent="0.3">
      <c r="B218" s="22"/>
      <c r="C218" s="16">
        <v>-3.0051999999999999</v>
      </c>
      <c r="D218" s="10">
        <v>6.6299999999999998E-2</v>
      </c>
      <c r="E218" s="9">
        <v>21</v>
      </c>
      <c r="F218" s="9">
        <v>92</v>
      </c>
      <c r="G218" s="9">
        <v>3.24</v>
      </c>
      <c r="H218" s="9">
        <f t="shared" si="36"/>
        <v>3.0943999999999998</v>
      </c>
      <c r="I218" s="9">
        <f t="shared" si="37"/>
        <v>-0.1456000000000004</v>
      </c>
      <c r="J218" s="9">
        <f t="shared" si="38"/>
        <v>2.1199360000000115E-2</v>
      </c>
      <c r="K218" s="9"/>
      <c r="L218" s="9"/>
      <c r="M218" s="10"/>
      <c r="N218" s="9"/>
      <c r="O218" s="9"/>
      <c r="P218" s="9">
        <f t="shared" si="39"/>
        <v>-13.395200000000036</v>
      </c>
      <c r="Q218" s="9"/>
      <c r="R218" s="9"/>
      <c r="S218" s="9"/>
      <c r="T218" s="9"/>
      <c r="U218" s="9"/>
      <c r="V218" s="9"/>
    </row>
    <row r="219" spans="2:22" x14ac:dyDescent="0.3">
      <c r="B219" s="22"/>
      <c r="C219" s="16">
        <v>-3.0051999999999999</v>
      </c>
      <c r="D219" s="10">
        <v>6.6299999999999998E-2</v>
      </c>
      <c r="E219" s="9">
        <v>21</v>
      </c>
      <c r="F219" s="9">
        <v>75</v>
      </c>
      <c r="G219" s="9">
        <v>1.92</v>
      </c>
      <c r="H219" s="9">
        <f t="shared" si="36"/>
        <v>1.9673000000000003</v>
      </c>
      <c r="I219" s="9">
        <f t="shared" si="37"/>
        <v>4.7300000000000342E-2</v>
      </c>
      <c r="J219" s="9">
        <f t="shared" si="38"/>
        <v>2.2372900000000324E-3</v>
      </c>
      <c r="K219" s="9"/>
      <c r="L219" s="9"/>
      <c r="M219" s="10"/>
      <c r="N219" s="9"/>
      <c r="O219" s="9"/>
      <c r="P219" s="9">
        <f t="shared" si="39"/>
        <v>3.5475000000000256</v>
      </c>
      <c r="Q219" s="9"/>
      <c r="R219" s="9"/>
      <c r="S219" s="9"/>
      <c r="T219" s="9"/>
      <c r="U219" s="9"/>
      <c r="V219" s="9"/>
    </row>
    <row r="220" spans="2:22" x14ac:dyDescent="0.3">
      <c r="B220" s="22"/>
      <c r="C220" s="16">
        <v>-3.0051999999999999</v>
      </c>
      <c r="D220" s="10">
        <v>6.6299999999999998E-2</v>
      </c>
      <c r="E220" s="9">
        <v>21</v>
      </c>
      <c r="F220" s="9">
        <v>98</v>
      </c>
      <c r="G220" s="9">
        <v>3.4</v>
      </c>
      <c r="H220" s="9">
        <f t="shared" si="36"/>
        <v>3.4922</v>
      </c>
      <c r="I220" s="9">
        <f t="shared" si="37"/>
        <v>9.220000000000006E-2</v>
      </c>
      <c r="J220" s="9">
        <f t="shared" si="38"/>
        <v>8.5008400000000112E-3</v>
      </c>
      <c r="K220" s="9"/>
      <c r="L220" s="9"/>
      <c r="M220" s="10"/>
      <c r="N220" s="9"/>
      <c r="O220" s="9"/>
      <c r="P220" s="9">
        <f t="shared" si="39"/>
        <v>9.0356000000000058</v>
      </c>
      <c r="Q220" s="9"/>
      <c r="R220" s="9"/>
      <c r="S220" s="9"/>
      <c r="T220" s="9"/>
      <c r="U220" s="9"/>
      <c r="V220" s="9"/>
    </row>
    <row r="221" spans="2:22" x14ac:dyDescent="0.3">
      <c r="B221" s="22"/>
      <c r="C221" s="16">
        <v>-3.0051999999999999</v>
      </c>
      <c r="D221" s="10">
        <v>6.6299999999999998E-2</v>
      </c>
      <c r="E221" s="9">
        <v>21</v>
      </c>
      <c r="F221" s="9">
        <v>100</v>
      </c>
      <c r="G221" s="9">
        <v>3.28</v>
      </c>
      <c r="H221" s="9">
        <f t="shared" si="36"/>
        <v>3.6248</v>
      </c>
      <c r="I221" s="9">
        <f t="shared" si="37"/>
        <v>0.34480000000000022</v>
      </c>
      <c r="J221" s="9">
        <f t="shared" si="38"/>
        <v>0.11888704000000015</v>
      </c>
      <c r="K221" s="9"/>
      <c r="L221" s="9"/>
      <c r="M221" s="10"/>
      <c r="N221" s="9"/>
      <c r="O221" s="9"/>
      <c r="P221" s="9">
        <f t="shared" si="39"/>
        <v>34.480000000000018</v>
      </c>
      <c r="Q221" s="9"/>
      <c r="R221" s="9"/>
      <c r="S221" s="9"/>
      <c r="T221" s="9"/>
      <c r="U221" s="9"/>
      <c r="V221" s="9"/>
    </row>
    <row r="222" spans="2:22" x14ac:dyDescent="0.3">
      <c r="B222" s="22"/>
      <c r="C222" s="16">
        <v>-3.0051999999999999</v>
      </c>
      <c r="D222" s="10">
        <v>6.6299999999999998E-2</v>
      </c>
      <c r="E222" s="9">
        <v>21</v>
      </c>
      <c r="F222" s="9">
        <v>92</v>
      </c>
      <c r="G222" s="9">
        <v>3.17</v>
      </c>
      <c r="H222" s="9">
        <f t="shared" si="36"/>
        <v>3.0943999999999998</v>
      </c>
      <c r="I222" s="9">
        <f t="shared" si="37"/>
        <v>-7.5600000000000112E-2</v>
      </c>
      <c r="J222" s="9">
        <f t="shared" si="38"/>
        <v>5.7153600000000165E-3</v>
      </c>
      <c r="K222" s="9"/>
      <c r="L222" s="9"/>
      <c r="M222" s="10"/>
      <c r="N222" s="9"/>
      <c r="O222" s="9"/>
      <c r="P222" s="9">
        <f t="shared" si="39"/>
        <v>-6.9552000000000103</v>
      </c>
      <c r="Q222" s="9"/>
      <c r="R222" s="9"/>
      <c r="S222" s="9"/>
      <c r="T222" s="9"/>
      <c r="U222" s="9"/>
      <c r="V222" s="9"/>
    </row>
    <row r="223" spans="2:22" x14ac:dyDescent="0.3">
      <c r="B223" s="22"/>
      <c r="C223" s="16">
        <v>-3.0051999999999999</v>
      </c>
      <c r="D223" s="10">
        <v>6.6299999999999998E-2</v>
      </c>
      <c r="E223" s="9">
        <v>21</v>
      </c>
      <c r="F223" s="9">
        <v>87</v>
      </c>
      <c r="G223" s="9">
        <v>2.83</v>
      </c>
      <c r="H223" s="9">
        <f t="shared" si="36"/>
        <v>2.7628999999999997</v>
      </c>
      <c r="I223" s="9">
        <f t="shared" si="37"/>
        <v>-6.7100000000000382E-2</v>
      </c>
      <c r="J223" s="9">
        <f t="shared" si="38"/>
        <v>4.5024100000000513E-3</v>
      </c>
      <c r="K223" s="9"/>
      <c r="L223" s="9"/>
      <c r="M223" s="10"/>
      <c r="N223" s="9"/>
      <c r="O223" s="9"/>
      <c r="P223" s="9">
        <f t="shared" si="39"/>
        <v>-5.8377000000000336</v>
      </c>
      <c r="Q223" s="9"/>
      <c r="R223" s="9"/>
      <c r="S223" s="9"/>
      <c r="T223" s="9"/>
      <c r="U223" s="9"/>
      <c r="V223" s="9"/>
    </row>
    <row r="224" spans="2:22" x14ac:dyDescent="0.3">
      <c r="B224" s="22"/>
      <c r="C224" s="16">
        <v>-3.0051999999999999</v>
      </c>
      <c r="D224" s="10">
        <v>6.6299999999999998E-2</v>
      </c>
      <c r="E224" s="9">
        <v>21</v>
      </c>
      <c r="F224" s="9">
        <v>84</v>
      </c>
      <c r="G224" s="9">
        <v>2.58</v>
      </c>
      <c r="H224" s="9">
        <f t="shared" si="36"/>
        <v>2.5639999999999996</v>
      </c>
      <c r="I224" s="9">
        <f t="shared" si="37"/>
        <v>-1.6000000000000458E-2</v>
      </c>
      <c r="J224" s="9">
        <f t="shared" si="38"/>
        <v>2.5600000000001468E-4</v>
      </c>
      <c r="K224" s="9"/>
      <c r="L224" s="9"/>
      <c r="M224" s="10"/>
      <c r="N224" s="9"/>
      <c r="O224" s="9"/>
      <c r="P224" s="9">
        <f t="shared" si="39"/>
        <v>-1.3440000000000385</v>
      </c>
      <c r="Q224" s="9"/>
      <c r="R224" s="9"/>
      <c r="S224" s="9"/>
      <c r="T224" s="9"/>
      <c r="U224" s="9"/>
      <c r="V224" s="9"/>
    </row>
    <row r="225" spans="2:22" x14ac:dyDescent="0.3">
      <c r="B225" s="22"/>
      <c r="C225" s="16">
        <v>-3.0051999999999999</v>
      </c>
      <c r="D225" s="10">
        <v>6.6299999999999998E-2</v>
      </c>
      <c r="E225" s="9">
        <v>21</v>
      </c>
      <c r="F225" s="9">
        <v>88</v>
      </c>
      <c r="G225" s="9">
        <v>2.86</v>
      </c>
      <c r="H225" s="9">
        <f t="shared" si="36"/>
        <v>2.8291999999999997</v>
      </c>
      <c r="I225" s="9">
        <f t="shared" si="37"/>
        <v>-3.0800000000000161E-2</v>
      </c>
      <c r="J225" s="9">
        <f t="shared" si="38"/>
        <v>9.4864000000000992E-4</v>
      </c>
      <c r="K225" s="9"/>
      <c r="L225" s="9"/>
      <c r="M225" s="10"/>
      <c r="N225" s="9"/>
      <c r="O225" s="9"/>
      <c r="P225" s="9">
        <f t="shared" si="39"/>
        <v>-2.7104000000000141</v>
      </c>
      <c r="Q225" s="9"/>
      <c r="R225" s="9"/>
      <c r="S225" s="9"/>
      <c r="T225" s="9"/>
      <c r="U225" s="9"/>
      <c r="V225" s="9"/>
    </row>
    <row r="226" spans="2:22" x14ac:dyDescent="0.3">
      <c r="B226" s="22"/>
      <c r="C226" s="16">
        <v>-3.0051999999999999</v>
      </c>
      <c r="D226" s="10">
        <v>6.6299999999999998E-2</v>
      </c>
      <c r="E226" s="9">
        <v>21</v>
      </c>
      <c r="F226" s="9">
        <v>80</v>
      </c>
      <c r="G226" s="9">
        <v>2.2599999999999998</v>
      </c>
      <c r="H226" s="9">
        <f t="shared" si="36"/>
        <v>2.2988000000000004</v>
      </c>
      <c r="I226" s="9">
        <f t="shared" si="37"/>
        <v>3.8800000000000612E-2</v>
      </c>
      <c r="J226" s="9">
        <f t="shared" si="38"/>
        <v>1.5054400000000475E-3</v>
      </c>
      <c r="K226" s="9"/>
      <c r="L226" s="9"/>
      <c r="M226" s="10"/>
      <c r="N226" s="9"/>
      <c r="O226" s="9"/>
      <c r="P226" s="9">
        <f t="shared" si="39"/>
        <v>3.1040000000000489</v>
      </c>
      <c r="Q226" s="9"/>
      <c r="R226" s="9"/>
      <c r="S226" s="9"/>
      <c r="T226" s="9"/>
      <c r="U226" s="9"/>
      <c r="V226" s="9"/>
    </row>
    <row r="227" spans="2:22" x14ac:dyDescent="0.3">
      <c r="B227" s="22"/>
      <c r="C227" s="16">
        <v>-3.0051999999999999</v>
      </c>
      <c r="D227" s="10">
        <v>6.6299999999999998E-2</v>
      </c>
      <c r="E227" s="9">
        <v>21</v>
      </c>
      <c r="F227" s="9">
        <v>82</v>
      </c>
      <c r="G227" s="9">
        <v>2.14</v>
      </c>
      <c r="H227" s="9">
        <f t="shared" si="36"/>
        <v>2.4313999999999996</v>
      </c>
      <c r="I227" s="9">
        <f t="shared" si="37"/>
        <v>0.29139999999999944</v>
      </c>
      <c r="J227" s="9">
        <f t="shared" si="38"/>
        <v>8.4913959999999677E-2</v>
      </c>
      <c r="K227" s="9"/>
      <c r="L227" s="9"/>
      <c r="M227" s="10"/>
      <c r="N227" s="9"/>
      <c r="O227" s="9"/>
      <c r="P227" s="9">
        <f t="shared" si="39"/>
        <v>23.894799999999954</v>
      </c>
      <c r="Q227" s="9"/>
      <c r="R227" s="9"/>
      <c r="S227" s="9"/>
      <c r="T227" s="9"/>
      <c r="U227" s="9"/>
      <c r="V227" s="9"/>
    </row>
    <row r="228" spans="2:22" x14ac:dyDescent="0.3">
      <c r="B228" s="22"/>
      <c r="C228" s="16">
        <v>-3.0051999999999999</v>
      </c>
      <c r="D228" s="10">
        <v>6.6299999999999998E-2</v>
      </c>
      <c r="E228" s="9">
        <v>21</v>
      </c>
      <c r="F228" s="9">
        <v>76</v>
      </c>
      <c r="G228" s="9">
        <v>1.98</v>
      </c>
      <c r="H228" s="9">
        <f t="shared" si="36"/>
        <v>2.0336000000000003</v>
      </c>
      <c r="I228" s="9">
        <f t="shared" si="37"/>
        <v>5.3600000000000314E-2</v>
      </c>
      <c r="J228" s="9">
        <f t="shared" si="38"/>
        <v>2.8729600000000338E-3</v>
      </c>
      <c r="K228" s="9"/>
      <c r="L228" s="9"/>
      <c r="M228" s="10"/>
      <c r="N228" s="9"/>
      <c r="O228" s="9"/>
      <c r="P228" s="9">
        <f t="shared" si="39"/>
        <v>4.0736000000000239</v>
      </c>
      <c r="Q228" s="9"/>
      <c r="R228" s="9"/>
      <c r="S228" s="9"/>
      <c r="T228" s="9"/>
      <c r="U228" s="9"/>
      <c r="V228" s="9"/>
    </row>
    <row r="229" spans="2:22" x14ac:dyDescent="0.3">
      <c r="B229" s="17"/>
      <c r="C229" s="15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2:22" x14ac:dyDescent="0.3">
      <c r="B230" s="22">
        <v>11</v>
      </c>
      <c r="C230" s="20">
        <v>-3.0051999999999999</v>
      </c>
      <c r="D230" s="21">
        <v>6.6299999999999998E-2</v>
      </c>
      <c r="E230" s="9">
        <v>21</v>
      </c>
      <c r="F230" s="9">
        <v>63</v>
      </c>
      <c r="G230" s="9">
        <v>1.52</v>
      </c>
      <c r="H230" s="9">
        <f>C230+(D230*F230)</f>
        <v>1.1717</v>
      </c>
      <c r="I230" s="9">
        <f>H230-G230</f>
        <v>-0.34830000000000005</v>
      </c>
      <c r="J230" s="9">
        <f>I230^2</f>
        <v>0.12131289000000003</v>
      </c>
      <c r="K230" s="9">
        <f>SUM(I230:I250)</f>
        <v>-0.117900000000001</v>
      </c>
      <c r="L230" s="9">
        <f>SUM(J230:J250)</f>
        <v>0.45975619000000012</v>
      </c>
      <c r="M230" s="19">
        <f>(1/(E230))*L230</f>
        <v>2.1893151904761911E-2</v>
      </c>
      <c r="N230" s="23" t="s">
        <v>22</v>
      </c>
      <c r="O230" s="24"/>
      <c r="P230" s="24"/>
      <c r="Q230" s="24"/>
      <c r="R230" s="24"/>
      <c r="S230" s="24"/>
      <c r="T230" s="24"/>
      <c r="U230" s="24"/>
      <c r="V230" s="25"/>
    </row>
    <row r="231" spans="2:22" x14ac:dyDescent="0.3">
      <c r="B231" s="22"/>
      <c r="C231" s="20">
        <v>-3.0051999999999999</v>
      </c>
      <c r="D231" s="21">
        <v>6.6299999999999998E-2</v>
      </c>
      <c r="E231" s="9">
        <v>21</v>
      </c>
      <c r="F231" s="9">
        <v>70</v>
      </c>
      <c r="G231" s="9">
        <v>1.68</v>
      </c>
      <c r="H231" s="9">
        <f t="shared" ref="H231:H250" si="40">C231+(D231*F231)</f>
        <v>1.6358000000000001</v>
      </c>
      <c r="I231" s="9">
        <f t="shared" ref="I231:I250" si="41">H231-G231</f>
        <v>-4.4199999999999795E-2</v>
      </c>
      <c r="J231" s="9">
        <f t="shared" ref="J231:J250" si="42">I231^2</f>
        <v>1.9536399999999818E-3</v>
      </c>
      <c r="K231" s="9"/>
      <c r="L231" s="9"/>
      <c r="M231" s="10"/>
      <c r="N231" s="26"/>
      <c r="O231" s="27"/>
      <c r="P231" s="27"/>
      <c r="Q231" s="27"/>
      <c r="R231" s="27"/>
      <c r="S231" s="27"/>
      <c r="T231" s="27"/>
      <c r="U231" s="27"/>
      <c r="V231" s="28"/>
    </row>
    <row r="232" spans="2:22" x14ac:dyDescent="0.3">
      <c r="B232" s="22"/>
      <c r="C232" s="20">
        <v>-3.0051999999999999</v>
      </c>
      <c r="D232" s="21">
        <v>6.6299999999999998E-2</v>
      </c>
      <c r="E232" s="9">
        <v>21</v>
      </c>
      <c r="F232" s="9">
        <v>73</v>
      </c>
      <c r="G232" s="9">
        <v>1.8</v>
      </c>
      <c r="H232" s="9">
        <f t="shared" si="40"/>
        <v>1.8347000000000002</v>
      </c>
      <c r="I232" s="9">
        <f t="shared" si="41"/>
        <v>3.4700000000000175E-2</v>
      </c>
      <c r="J232" s="9">
        <f t="shared" si="42"/>
        <v>1.2040900000000123E-3</v>
      </c>
      <c r="K232" s="9"/>
      <c r="L232" s="9"/>
      <c r="M232" s="10"/>
      <c r="N232" s="26"/>
      <c r="O232" s="27"/>
      <c r="P232" s="27"/>
      <c r="Q232" s="27"/>
      <c r="R232" s="27"/>
      <c r="S232" s="27"/>
      <c r="T232" s="27"/>
      <c r="U232" s="27"/>
      <c r="V232" s="28"/>
    </row>
    <row r="233" spans="2:22" x14ac:dyDescent="0.3">
      <c r="B233" s="22"/>
      <c r="C233" s="20">
        <v>-3.0051999999999999</v>
      </c>
      <c r="D233" s="21">
        <v>6.6299999999999998E-2</v>
      </c>
      <c r="E233" s="9">
        <v>21</v>
      </c>
      <c r="F233" s="9">
        <v>75</v>
      </c>
      <c r="G233" s="9">
        <v>2.0499999999999998</v>
      </c>
      <c r="H233" s="9">
        <f t="shared" si="40"/>
        <v>1.9673000000000003</v>
      </c>
      <c r="I233" s="9">
        <f t="shared" si="41"/>
        <v>-8.2699999999999552E-2</v>
      </c>
      <c r="J233" s="9">
        <f t="shared" si="42"/>
        <v>6.8392899999999259E-3</v>
      </c>
      <c r="K233" s="9"/>
      <c r="L233" s="9"/>
      <c r="M233" s="10"/>
      <c r="N233" s="26"/>
      <c r="O233" s="27"/>
      <c r="P233" s="27"/>
      <c r="Q233" s="27"/>
      <c r="R233" s="27"/>
      <c r="S233" s="27"/>
      <c r="T233" s="27"/>
      <c r="U233" s="27"/>
      <c r="V233" s="28"/>
    </row>
    <row r="234" spans="2:22" x14ac:dyDescent="0.3">
      <c r="B234" s="22"/>
      <c r="C234" s="20">
        <v>-3.0051999999999999</v>
      </c>
      <c r="D234" s="21">
        <v>6.6299999999999998E-2</v>
      </c>
      <c r="E234" s="9">
        <v>21</v>
      </c>
      <c r="F234" s="9">
        <v>80</v>
      </c>
      <c r="G234" s="9">
        <v>2.36</v>
      </c>
      <c r="H234" s="9">
        <f t="shared" si="40"/>
        <v>2.2988000000000004</v>
      </c>
      <c r="I234" s="9">
        <f t="shared" si="41"/>
        <v>-6.1199999999999477E-2</v>
      </c>
      <c r="J234" s="9">
        <f t="shared" si="42"/>
        <v>3.7454399999999359E-3</v>
      </c>
      <c r="K234" s="9"/>
      <c r="L234" s="9"/>
      <c r="M234" s="10"/>
      <c r="N234" s="26"/>
      <c r="O234" s="27"/>
      <c r="P234" s="27"/>
      <c r="Q234" s="27"/>
      <c r="R234" s="27"/>
      <c r="S234" s="27"/>
      <c r="T234" s="27"/>
      <c r="U234" s="27"/>
      <c r="V234" s="28"/>
    </row>
    <row r="235" spans="2:22" x14ac:dyDescent="0.3">
      <c r="B235" s="22"/>
      <c r="C235" s="20">
        <v>-3.0051999999999999</v>
      </c>
      <c r="D235" s="21">
        <v>6.6299999999999998E-2</v>
      </c>
      <c r="E235" s="9">
        <v>21</v>
      </c>
      <c r="F235" s="9">
        <v>82</v>
      </c>
      <c r="G235" s="9">
        <v>2.25</v>
      </c>
      <c r="H235" s="9">
        <f t="shared" si="40"/>
        <v>2.4313999999999996</v>
      </c>
      <c r="I235" s="9">
        <f t="shared" si="41"/>
        <v>0.18139999999999956</v>
      </c>
      <c r="J235" s="9">
        <f t="shared" si="42"/>
        <v>3.2905959999999838E-2</v>
      </c>
      <c r="K235" s="9"/>
      <c r="L235" s="9"/>
      <c r="M235" s="10"/>
      <c r="N235" s="26"/>
      <c r="O235" s="27"/>
      <c r="P235" s="27"/>
      <c r="Q235" s="27"/>
      <c r="R235" s="27"/>
      <c r="S235" s="27"/>
      <c r="T235" s="27"/>
      <c r="U235" s="27"/>
      <c r="V235" s="28"/>
    </row>
    <row r="236" spans="2:22" x14ac:dyDescent="0.3">
      <c r="B236" s="22"/>
      <c r="C236" s="20">
        <v>-3.0051999999999999</v>
      </c>
      <c r="D236" s="21">
        <v>6.6299999999999998E-2</v>
      </c>
      <c r="E236" s="9">
        <v>21</v>
      </c>
      <c r="F236" s="9">
        <v>85</v>
      </c>
      <c r="G236" s="9">
        <v>2.68</v>
      </c>
      <c r="H236" s="9">
        <f t="shared" si="40"/>
        <v>2.6302999999999996</v>
      </c>
      <c r="I236" s="9">
        <f t="shared" si="41"/>
        <v>-4.9700000000000522E-2</v>
      </c>
      <c r="J236" s="9">
        <f t="shared" si="42"/>
        <v>2.4700900000000519E-3</v>
      </c>
      <c r="K236" s="9"/>
      <c r="L236" s="9"/>
      <c r="M236" s="10"/>
      <c r="N236" s="26"/>
      <c r="O236" s="27"/>
      <c r="P236" s="27"/>
      <c r="Q236" s="27"/>
      <c r="R236" s="27"/>
      <c r="S236" s="27"/>
      <c r="T236" s="27"/>
      <c r="U236" s="27"/>
      <c r="V236" s="28"/>
    </row>
    <row r="237" spans="2:22" x14ac:dyDescent="0.3">
      <c r="B237" s="22"/>
      <c r="C237" s="20">
        <v>-3.0051999999999999</v>
      </c>
      <c r="D237" s="21">
        <v>6.6299999999999998E-2</v>
      </c>
      <c r="E237" s="9">
        <v>21</v>
      </c>
      <c r="F237" s="9">
        <v>88</v>
      </c>
      <c r="G237" s="9">
        <v>2.9</v>
      </c>
      <c r="H237" s="9">
        <f t="shared" si="40"/>
        <v>2.8291999999999997</v>
      </c>
      <c r="I237" s="9">
        <f t="shared" si="41"/>
        <v>-7.0800000000000196E-2</v>
      </c>
      <c r="J237" s="9">
        <f t="shared" si="42"/>
        <v>5.0126400000000274E-3</v>
      </c>
      <c r="K237" s="9"/>
      <c r="L237" s="9"/>
      <c r="M237" s="10"/>
      <c r="N237" s="26"/>
      <c r="O237" s="27"/>
      <c r="P237" s="27"/>
      <c r="Q237" s="27"/>
      <c r="R237" s="27"/>
      <c r="S237" s="27"/>
      <c r="T237" s="27"/>
      <c r="U237" s="27"/>
      <c r="V237" s="28"/>
    </row>
    <row r="238" spans="2:22" x14ac:dyDescent="0.3">
      <c r="B238" s="22"/>
      <c r="C238" s="20">
        <v>-3.0051999999999999</v>
      </c>
      <c r="D238" s="21">
        <v>6.6299999999999998E-2</v>
      </c>
      <c r="E238" s="9">
        <v>21</v>
      </c>
      <c r="F238" s="9">
        <v>90</v>
      </c>
      <c r="G238" s="9">
        <v>3.14</v>
      </c>
      <c r="H238" s="9">
        <f t="shared" si="40"/>
        <v>2.9617999999999998</v>
      </c>
      <c r="I238" s="9">
        <f t="shared" si="41"/>
        <v>-0.17820000000000036</v>
      </c>
      <c r="J238" s="9">
        <f t="shared" si="42"/>
        <v>3.1755240000000129E-2</v>
      </c>
      <c r="K238" s="9"/>
      <c r="L238" s="9"/>
      <c r="M238" s="10"/>
      <c r="N238" s="26"/>
      <c r="O238" s="27"/>
      <c r="P238" s="27"/>
      <c r="Q238" s="27"/>
      <c r="R238" s="27"/>
      <c r="S238" s="27"/>
      <c r="T238" s="27"/>
      <c r="U238" s="27"/>
      <c r="V238" s="28"/>
    </row>
    <row r="239" spans="2:22" x14ac:dyDescent="0.3">
      <c r="B239" s="22"/>
      <c r="C239" s="20">
        <v>-3.0051999999999999</v>
      </c>
      <c r="D239" s="21">
        <v>6.6299999999999998E-2</v>
      </c>
      <c r="E239" s="9">
        <v>21</v>
      </c>
      <c r="F239" s="9">
        <v>91</v>
      </c>
      <c r="G239" s="9">
        <v>3.06</v>
      </c>
      <c r="H239" s="9">
        <f t="shared" si="40"/>
        <v>3.0280999999999998</v>
      </c>
      <c r="I239" s="9">
        <f t="shared" si="41"/>
        <v>-3.1900000000000261E-2</v>
      </c>
      <c r="J239" s="9">
        <f t="shared" si="42"/>
        <v>1.0176100000000167E-3</v>
      </c>
      <c r="K239" s="9"/>
      <c r="L239" s="9"/>
      <c r="M239" s="10"/>
      <c r="N239" s="26"/>
      <c r="O239" s="27"/>
      <c r="P239" s="27"/>
      <c r="Q239" s="27"/>
      <c r="R239" s="27"/>
      <c r="S239" s="27"/>
      <c r="T239" s="27"/>
      <c r="U239" s="27"/>
      <c r="V239" s="28"/>
    </row>
    <row r="240" spans="2:22" x14ac:dyDescent="0.3">
      <c r="B240" s="22"/>
      <c r="C240" s="20">
        <v>-3.0051999999999999</v>
      </c>
      <c r="D240" s="21">
        <v>6.6299999999999998E-2</v>
      </c>
      <c r="E240" s="9">
        <v>21</v>
      </c>
      <c r="F240" s="9">
        <v>92</v>
      </c>
      <c r="G240" s="9">
        <v>3.24</v>
      </c>
      <c r="H240" s="9">
        <f t="shared" si="40"/>
        <v>3.0943999999999998</v>
      </c>
      <c r="I240" s="9">
        <f t="shared" si="41"/>
        <v>-0.1456000000000004</v>
      </c>
      <c r="J240" s="9">
        <f t="shared" si="42"/>
        <v>2.1199360000000115E-2</v>
      </c>
      <c r="K240" s="9"/>
      <c r="L240" s="9"/>
      <c r="M240" s="10"/>
      <c r="N240" s="26"/>
      <c r="O240" s="27"/>
      <c r="P240" s="27"/>
      <c r="Q240" s="27"/>
      <c r="R240" s="27"/>
      <c r="S240" s="27"/>
      <c r="T240" s="27"/>
      <c r="U240" s="27"/>
      <c r="V240" s="28"/>
    </row>
    <row r="241" spans="2:22" x14ac:dyDescent="0.3">
      <c r="B241" s="22"/>
      <c r="C241" s="20">
        <v>-3.0051999999999999</v>
      </c>
      <c r="D241" s="21">
        <v>6.6299999999999998E-2</v>
      </c>
      <c r="E241" s="9">
        <v>21</v>
      </c>
      <c r="F241" s="9">
        <v>75</v>
      </c>
      <c r="G241" s="9">
        <v>1.92</v>
      </c>
      <c r="H241" s="9">
        <f t="shared" si="40"/>
        <v>1.9673000000000003</v>
      </c>
      <c r="I241" s="9">
        <f t="shared" si="41"/>
        <v>4.7300000000000342E-2</v>
      </c>
      <c r="J241" s="9">
        <f t="shared" si="42"/>
        <v>2.2372900000000324E-3</v>
      </c>
      <c r="K241" s="9"/>
      <c r="L241" s="9"/>
      <c r="M241" s="10"/>
      <c r="N241" s="26"/>
      <c r="O241" s="27"/>
      <c r="P241" s="27"/>
      <c r="Q241" s="27"/>
      <c r="R241" s="27"/>
      <c r="S241" s="27"/>
      <c r="T241" s="27"/>
      <c r="U241" s="27"/>
      <c r="V241" s="28"/>
    </row>
    <row r="242" spans="2:22" x14ac:dyDescent="0.3">
      <c r="B242" s="22"/>
      <c r="C242" s="20">
        <v>-3.0051999999999999</v>
      </c>
      <c r="D242" s="21">
        <v>6.6299999999999998E-2</v>
      </c>
      <c r="E242" s="9">
        <v>21</v>
      </c>
      <c r="F242" s="9">
        <v>98</v>
      </c>
      <c r="G242" s="9">
        <v>3.4</v>
      </c>
      <c r="H242" s="9">
        <f t="shared" si="40"/>
        <v>3.4922</v>
      </c>
      <c r="I242" s="9">
        <f t="shared" si="41"/>
        <v>9.220000000000006E-2</v>
      </c>
      <c r="J242" s="9">
        <f t="shared" si="42"/>
        <v>8.5008400000000112E-3</v>
      </c>
      <c r="K242" s="9"/>
      <c r="L242" s="9"/>
      <c r="M242" s="10"/>
      <c r="N242" s="26"/>
      <c r="O242" s="27"/>
      <c r="P242" s="27"/>
      <c r="Q242" s="27"/>
      <c r="R242" s="27"/>
      <c r="S242" s="27"/>
      <c r="T242" s="27"/>
      <c r="U242" s="27"/>
      <c r="V242" s="28"/>
    </row>
    <row r="243" spans="2:22" x14ac:dyDescent="0.3">
      <c r="B243" s="22"/>
      <c r="C243" s="20">
        <v>-3.0051999999999999</v>
      </c>
      <c r="D243" s="21">
        <v>6.6299999999999998E-2</v>
      </c>
      <c r="E243" s="9">
        <v>21</v>
      </c>
      <c r="F243" s="9">
        <v>100</v>
      </c>
      <c r="G243" s="9">
        <v>3.28</v>
      </c>
      <c r="H243" s="9">
        <f t="shared" si="40"/>
        <v>3.6248</v>
      </c>
      <c r="I243" s="9">
        <f t="shared" si="41"/>
        <v>0.34480000000000022</v>
      </c>
      <c r="J243" s="9">
        <f t="shared" si="42"/>
        <v>0.11888704000000015</v>
      </c>
      <c r="K243" s="9"/>
      <c r="L243" s="9"/>
      <c r="M243" s="10"/>
      <c r="N243" s="26"/>
      <c r="O243" s="27"/>
      <c r="P243" s="27"/>
      <c r="Q243" s="27"/>
      <c r="R243" s="27"/>
      <c r="S243" s="27"/>
      <c r="T243" s="27"/>
      <c r="U243" s="27"/>
      <c r="V243" s="28"/>
    </row>
    <row r="244" spans="2:22" x14ac:dyDescent="0.3">
      <c r="B244" s="22"/>
      <c r="C244" s="20">
        <v>-3.0051999999999999</v>
      </c>
      <c r="D244" s="21">
        <v>6.6299999999999998E-2</v>
      </c>
      <c r="E244" s="9">
        <v>21</v>
      </c>
      <c r="F244" s="9">
        <v>92</v>
      </c>
      <c r="G244" s="9">
        <v>3.17</v>
      </c>
      <c r="H244" s="9">
        <f t="shared" si="40"/>
        <v>3.0943999999999998</v>
      </c>
      <c r="I244" s="9">
        <f t="shared" si="41"/>
        <v>-7.5600000000000112E-2</v>
      </c>
      <c r="J244" s="9">
        <f t="shared" si="42"/>
        <v>5.7153600000000165E-3</v>
      </c>
      <c r="K244" s="9"/>
      <c r="L244" s="9"/>
      <c r="M244" s="10"/>
      <c r="N244" s="26"/>
      <c r="O244" s="27"/>
      <c r="P244" s="27"/>
      <c r="Q244" s="27"/>
      <c r="R244" s="27"/>
      <c r="S244" s="27"/>
      <c r="T244" s="27"/>
      <c r="U244" s="27"/>
      <c r="V244" s="28"/>
    </row>
    <row r="245" spans="2:22" x14ac:dyDescent="0.3">
      <c r="B245" s="22"/>
      <c r="C245" s="20">
        <v>-3.0051999999999999</v>
      </c>
      <c r="D245" s="21">
        <v>6.6299999999999998E-2</v>
      </c>
      <c r="E245" s="9">
        <v>21</v>
      </c>
      <c r="F245" s="9">
        <v>87</v>
      </c>
      <c r="G245" s="9">
        <v>2.83</v>
      </c>
      <c r="H245" s="9">
        <f t="shared" si="40"/>
        <v>2.7628999999999997</v>
      </c>
      <c r="I245" s="9">
        <f t="shared" si="41"/>
        <v>-6.7100000000000382E-2</v>
      </c>
      <c r="J245" s="9">
        <f t="shared" si="42"/>
        <v>4.5024100000000513E-3</v>
      </c>
      <c r="K245" s="9"/>
      <c r="L245" s="9"/>
      <c r="M245" s="10"/>
      <c r="N245" s="26"/>
      <c r="O245" s="27"/>
      <c r="P245" s="27"/>
      <c r="Q245" s="27"/>
      <c r="R245" s="27"/>
      <c r="S245" s="27"/>
      <c r="T245" s="27"/>
      <c r="U245" s="27"/>
      <c r="V245" s="28"/>
    </row>
    <row r="246" spans="2:22" x14ac:dyDescent="0.3">
      <c r="B246" s="22"/>
      <c r="C246" s="20">
        <v>-3.0051999999999999</v>
      </c>
      <c r="D246" s="21">
        <v>6.6299999999999998E-2</v>
      </c>
      <c r="E246" s="9">
        <v>21</v>
      </c>
      <c r="F246" s="9">
        <v>84</v>
      </c>
      <c r="G246" s="9">
        <v>2.58</v>
      </c>
      <c r="H246" s="9">
        <f t="shared" si="40"/>
        <v>2.5639999999999996</v>
      </c>
      <c r="I246" s="9">
        <f t="shared" si="41"/>
        <v>-1.6000000000000458E-2</v>
      </c>
      <c r="J246" s="9">
        <f t="shared" si="42"/>
        <v>2.5600000000001468E-4</v>
      </c>
      <c r="K246" s="9"/>
      <c r="L246" s="9"/>
      <c r="M246" s="10"/>
      <c r="N246" s="26"/>
      <c r="O246" s="27"/>
      <c r="P246" s="27"/>
      <c r="Q246" s="27"/>
      <c r="R246" s="27"/>
      <c r="S246" s="27"/>
      <c r="T246" s="27"/>
      <c r="U246" s="27"/>
      <c r="V246" s="28"/>
    </row>
    <row r="247" spans="2:22" x14ac:dyDescent="0.3">
      <c r="B247" s="22"/>
      <c r="C247" s="20">
        <v>-3.0051999999999999</v>
      </c>
      <c r="D247" s="21">
        <v>6.6299999999999998E-2</v>
      </c>
      <c r="E247" s="9">
        <v>21</v>
      </c>
      <c r="F247" s="9">
        <v>88</v>
      </c>
      <c r="G247" s="9">
        <v>2.86</v>
      </c>
      <c r="H247" s="9">
        <f t="shared" si="40"/>
        <v>2.8291999999999997</v>
      </c>
      <c r="I247" s="9">
        <f t="shared" si="41"/>
        <v>-3.0800000000000161E-2</v>
      </c>
      <c r="J247" s="9">
        <f t="shared" si="42"/>
        <v>9.4864000000000992E-4</v>
      </c>
      <c r="K247" s="9"/>
      <c r="L247" s="9"/>
      <c r="M247" s="10"/>
      <c r="N247" s="26"/>
      <c r="O247" s="27"/>
      <c r="P247" s="27"/>
      <c r="Q247" s="27"/>
      <c r="R247" s="27"/>
      <c r="S247" s="27"/>
      <c r="T247" s="27"/>
      <c r="U247" s="27"/>
      <c r="V247" s="28"/>
    </row>
    <row r="248" spans="2:22" x14ac:dyDescent="0.3">
      <c r="B248" s="22"/>
      <c r="C248" s="20">
        <v>-3.0051999999999999</v>
      </c>
      <c r="D248" s="21">
        <v>6.6299999999999998E-2</v>
      </c>
      <c r="E248" s="9">
        <v>21</v>
      </c>
      <c r="F248" s="9">
        <v>80</v>
      </c>
      <c r="G248" s="9">
        <v>2.2599999999999998</v>
      </c>
      <c r="H248" s="9">
        <f t="shared" si="40"/>
        <v>2.2988000000000004</v>
      </c>
      <c r="I248" s="9">
        <f t="shared" si="41"/>
        <v>3.8800000000000612E-2</v>
      </c>
      <c r="J248" s="9">
        <f t="shared" si="42"/>
        <v>1.5054400000000475E-3</v>
      </c>
      <c r="K248" s="9"/>
      <c r="L248" s="9"/>
      <c r="M248" s="10"/>
      <c r="N248" s="26"/>
      <c r="O248" s="27"/>
      <c r="P248" s="27"/>
      <c r="Q248" s="27"/>
      <c r="R248" s="27"/>
      <c r="S248" s="27"/>
      <c r="T248" s="27"/>
      <c r="U248" s="27"/>
      <c r="V248" s="28"/>
    </row>
    <row r="249" spans="2:22" x14ac:dyDescent="0.3">
      <c r="B249" s="22"/>
      <c r="C249" s="20">
        <v>-3.0051999999999999</v>
      </c>
      <c r="D249" s="21">
        <v>6.6299999999999998E-2</v>
      </c>
      <c r="E249" s="9">
        <v>21</v>
      </c>
      <c r="F249" s="9">
        <v>82</v>
      </c>
      <c r="G249" s="9">
        <v>2.14</v>
      </c>
      <c r="H249" s="9">
        <f t="shared" si="40"/>
        <v>2.4313999999999996</v>
      </c>
      <c r="I249" s="9">
        <f t="shared" si="41"/>
        <v>0.29139999999999944</v>
      </c>
      <c r="J249" s="9">
        <f t="shared" si="42"/>
        <v>8.4913959999999677E-2</v>
      </c>
      <c r="K249" s="9"/>
      <c r="L249" s="9"/>
      <c r="M249" s="10"/>
      <c r="N249" s="26"/>
      <c r="O249" s="27"/>
      <c r="P249" s="27"/>
      <c r="Q249" s="27"/>
      <c r="R249" s="27"/>
      <c r="S249" s="27"/>
      <c r="T249" s="27"/>
      <c r="U249" s="27"/>
      <c r="V249" s="28"/>
    </row>
    <row r="250" spans="2:22" x14ac:dyDescent="0.3">
      <c r="B250" s="22"/>
      <c r="C250" s="20">
        <v>-3.0051999999999999</v>
      </c>
      <c r="D250" s="21">
        <v>6.6299999999999998E-2</v>
      </c>
      <c r="E250" s="9">
        <v>21</v>
      </c>
      <c r="F250" s="9">
        <v>76</v>
      </c>
      <c r="G250" s="9">
        <v>1.98</v>
      </c>
      <c r="H250" s="9">
        <f t="shared" si="40"/>
        <v>2.0336000000000003</v>
      </c>
      <c r="I250" s="9">
        <f t="shared" si="41"/>
        <v>5.3600000000000314E-2</v>
      </c>
      <c r="J250" s="9">
        <f t="shared" si="42"/>
        <v>2.8729600000000338E-3</v>
      </c>
      <c r="K250" s="9"/>
      <c r="L250" s="9"/>
      <c r="M250" s="10"/>
      <c r="N250" s="29"/>
      <c r="O250" s="30"/>
      <c r="P250" s="30"/>
      <c r="Q250" s="30"/>
      <c r="R250" s="30"/>
      <c r="S250" s="30"/>
      <c r="T250" s="30"/>
      <c r="U250" s="30"/>
      <c r="V250" s="31"/>
    </row>
  </sheetData>
  <mergeCells count="36">
    <mergeCell ref="R8:R9"/>
    <mergeCell ref="C3:U4"/>
    <mergeCell ref="C5:U5"/>
    <mergeCell ref="C6:U6"/>
    <mergeCell ref="B76:B96"/>
    <mergeCell ref="B98:B118"/>
    <mergeCell ref="B120:B140"/>
    <mergeCell ref="B142:B162"/>
    <mergeCell ref="U8:U9"/>
    <mergeCell ref="L8:L9"/>
    <mergeCell ref="E8:E9"/>
    <mergeCell ref="K8:K9"/>
    <mergeCell ref="P8:P9"/>
    <mergeCell ref="O8:O9"/>
    <mergeCell ref="B8:B9"/>
    <mergeCell ref="B10:B30"/>
    <mergeCell ref="B32:B52"/>
    <mergeCell ref="B54:B74"/>
    <mergeCell ref="I8:I9"/>
    <mergeCell ref="Q8:Q9"/>
    <mergeCell ref="B186:B206"/>
    <mergeCell ref="B208:B228"/>
    <mergeCell ref="B230:B250"/>
    <mergeCell ref="N230:V250"/>
    <mergeCell ref="S8:S9"/>
    <mergeCell ref="T8:T9"/>
    <mergeCell ref="C8:C9"/>
    <mergeCell ref="D8:D9"/>
    <mergeCell ref="F8:F9"/>
    <mergeCell ref="G8:G9"/>
    <mergeCell ref="H8:H9"/>
    <mergeCell ref="J8:J9"/>
    <mergeCell ref="M8:M9"/>
    <mergeCell ref="N8:N9"/>
    <mergeCell ref="B164:B184"/>
    <mergeCell ref="V8:V9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44"/>
  <sheetViews>
    <sheetView topLeftCell="A22" workbookViewId="0">
      <selection activeCell="D19" sqref="D19"/>
    </sheetView>
  </sheetViews>
  <sheetFormatPr defaultRowHeight="14.4" x14ac:dyDescent="0.3"/>
  <sheetData>
    <row r="1" spans="4:10" x14ac:dyDescent="0.3">
      <c r="J1" s="1"/>
    </row>
    <row r="2" spans="4:10" x14ac:dyDescent="0.3">
      <c r="D2" s="2" t="s">
        <v>0</v>
      </c>
      <c r="E2" s="2" t="s">
        <v>1</v>
      </c>
      <c r="J2" s="1"/>
    </row>
    <row r="3" spans="4:10" x14ac:dyDescent="0.3">
      <c r="D3" s="2">
        <v>63</v>
      </c>
      <c r="E3" s="2">
        <v>1.52</v>
      </c>
      <c r="J3" s="1"/>
    </row>
    <row r="4" spans="4:10" x14ac:dyDescent="0.3">
      <c r="D4" s="2">
        <v>70</v>
      </c>
      <c r="E4" s="2">
        <v>1.68</v>
      </c>
      <c r="J4" s="1"/>
    </row>
    <row r="5" spans="4:10" x14ac:dyDescent="0.3">
      <c r="D5" s="2">
        <v>73</v>
      </c>
      <c r="E5" s="2">
        <v>1.8</v>
      </c>
      <c r="J5" s="1"/>
    </row>
    <row r="6" spans="4:10" x14ac:dyDescent="0.3">
      <c r="D6" s="2">
        <v>75</v>
      </c>
      <c r="E6" s="2">
        <v>2.0499999999999998</v>
      </c>
      <c r="J6" s="1"/>
    </row>
    <row r="7" spans="4:10" x14ac:dyDescent="0.3">
      <c r="D7" s="2">
        <v>80</v>
      </c>
      <c r="E7" s="2">
        <v>2.36</v>
      </c>
      <c r="J7" s="1"/>
    </row>
    <row r="8" spans="4:10" x14ac:dyDescent="0.3">
      <c r="D8" s="2">
        <v>82</v>
      </c>
      <c r="E8" s="2">
        <v>2.25</v>
      </c>
      <c r="J8" s="1"/>
    </row>
    <row r="9" spans="4:10" x14ac:dyDescent="0.3">
      <c r="D9" s="2">
        <v>85</v>
      </c>
      <c r="E9" s="2">
        <v>2.68</v>
      </c>
      <c r="J9" s="1"/>
    </row>
    <row r="10" spans="4:10" x14ac:dyDescent="0.3">
      <c r="D10" s="2">
        <v>88</v>
      </c>
      <c r="E10" s="2">
        <v>2.9</v>
      </c>
      <c r="J10" s="1"/>
    </row>
    <row r="11" spans="4:10" x14ac:dyDescent="0.3">
      <c r="D11" s="2">
        <v>90</v>
      </c>
      <c r="E11" s="2">
        <v>3.14</v>
      </c>
      <c r="J11" s="1"/>
    </row>
    <row r="12" spans="4:10" x14ac:dyDescent="0.3">
      <c r="D12" s="2">
        <v>91</v>
      </c>
      <c r="E12" s="2">
        <v>3.06</v>
      </c>
      <c r="J12" s="1"/>
    </row>
    <row r="13" spans="4:10" x14ac:dyDescent="0.3">
      <c r="D13" s="2">
        <v>92</v>
      </c>
      <c r="E13" s="2">
        <v>3.24</v>
      </c>
      <c r="J13" s="1"/>
    </row>
    <row r="14" spans="4:10" x14ac:dyDescent="0.3">
      <c r="D14" s="2">
        <v>75</v>
      </c>
      <c r="E14" s="2">
        <v>1.92</v>
      </c>
      <c r="J14" s="1"/>
    </row>
    <row r="15" spans="4:10" x14ac:dyDescent="0.3">
      <c r="D15" s="2">
        <v>98</v>
      </c>
      <c r="E15" s="2">
        <v>3.4</v>
      </c>
      <c r="J15" s="1"/>
    </row>
    <row r="16" spans="4:10" x14ac:dyDescent="0.3">
      <c r="D16" s="2">
        <v>100</v>
      </c>
      <c r="E16" s="2">
        <v>3.28</v>
      </c>
      <c r="J16" s="1"/>
    </row>
    <row r="17" spans="4:10" x14ac:dyDescent="0.3">
      <c r="D17" s="2">
        <v>92</v>
      </c>
      <c r="E17" s="2">
        <v>3.17</v>
      </c>
      <c r="J17" s="1"/>
    </row>
    <row r="18" spans="4:10" x14ac:dyDescent="0.3">
      <c r="D18" s="2">
        <v>87</v>
      </c>
      <c r="E18" s="2">
        <v>2.83</v>
      </c>
      <c r="J18" s="1"/>
    </row>
    <row r="19" spans="4:10" x14ac:dyDescent="0.3">
      <c r="D19" s="2">
        <v>84</v>
      </c>
      <c r="E19" s="2">
        <v>2.58</v>
      </c>
      <c r="J19" s="1"/>
    </row>
    <row r="20" spans="4:10" x14ac:dyDescent="0.3">
      <c r="D20" s="2">
        <v>88</v>
      </c>
      <c r="E20" s="2">
        <v>2.86</v>
      </c>
      <c r="J20" s="1"/>
    </row>
    <row r="21" spans="4:10" x14ac:dyDescent="0.3">
      <c r="D21" s="2">
        <v>80</v>
      </c>
      <c r="E21" s="2">
        <v>2.2599999999999998</v>
      </c>
      <c r="J21" s="1"/>
    </row>
    <row r="22" spans="4:10" x14ac:dyDescent="0.3">
      <c r="D22" s="2">
        <v>82</v>
      </c>
      <c r="E22" s="2">
        <v>2.14</v>
      </c>
      <c r="J22" s="1"/>
    </row>
    <row r="23" spans="4:10" x14ac:dyDescent="0.3">
      <c r="D23" s="2">
        <v>76</v>
      </c>
      <c r="E23" s="2">
        <v>1.98</v>
      </c>
      <c r="J23" s="1"/>
    </row>
    <row r="24" spans="4:10" s="3" customFormat="1" x14ac:dyDescent="0.3">
      <c r="D24" s="2">
        <v>63</v>
      </c>
      <c r="E24" s="2">
        <v>1.52</v>
      </c>
      <c r="F24"/>
      <c r="G24"/>
      <c r="H24"/>
      <c r="I24"/>
      <c r="J24" s="1"/>
    </row>
    <row r="25" spans="4:10" x14ac:dyDescent="0.3">
      <c r="D25" s="2">
        <v>70</v>
      </c>
      <c r="E25" s="2">
        <v>1.68</v>
      </c>
      <c r="J25" s="1"/>
    </row>
    <row r="26" spans="4:10" x14ac:dyDescent="0.3">
      <c r="D26" s="2">
        <v>73</v>
      </c>
      <c r="E26" s="2">
        <v>1.8</v>
      </c>
      <c r="J26" s="1"/>
    </row>
    <row r="27" spans="4:10" x14ac:dyDescent="0.3">
      <c r="D27" s="2">
        <v>75</v>
      </c>
      <c r="E27" s="2">
        <v>2.0499999999999998</v>
      </c>
      <c r="J27" s="1"/>
    </row>
    <row r="28" spans="4:10" x14ac:dyDescent="0.3">
      <c r="D28" s="2">
        <v>80</v>
      </c>
      <c r="E28" s="2">
        <v>2.36</v>
      </c>
      <c r="J28" s="1"/>
    </row>
    <row r="29" spans="4:10" x14ac:dyDescent="0.3">
      <c r="D29" s="2">
        <v>82</v>
      </c>
      <c r="E29" s="2">
        <v>2.25</v>
      </c>
      <c r="J29" s="1"/>
    </row>
    <row r="30" spans="4:10" x14ac:dyDescent="0.3">
      <c r="D30" s="2">
        <v>85</v>
      </c>
      <c r="E30" s="2">
        <v>2.68</v>
      </c>
      <c r="J30" s="1"/>
    </row>
    <row r="31" spans="4:10" x14ac:dyDescent="0.3">
      <c r="D31" s="2">
        <v>88</v>
      </c>
      <c r="E31" s="2">
        <v>2.9</v>
      </c>
      <c r="J31" s="1"/>
    </row>
    <row r="32" spans="4:10" x14ac:dyDescent="0.3">
      <c r="D32" s="2">
        <v>90</v>
      </c>
      <c r="E32" s="2">
        <v>3.14</v>
      </c>
      <c r="J32" s="1"/>
    </row>
    <row r="33" spans="4:10" x14ac:dyDescent="0.3">
      <c r="D33" s="2">
        <v>91</v>
      </c>
      <c r="E33" s="2">
        <v>3.06</v>
      </c>
      <c r="J33" s="1"/>
    </row>
    <row r="34" spans="4:10" x14ac:dyDescent="0.3">
      <c r="D34" s="2">
        <v>92</v>
      </c>
      <c r="E34" s="2">
        <v>3.24</v>
      </c>
      <c r="J34" s="1"/>
    </row>
    <row r="35" spans="4:10" x14ac:dyDescent="0.3">
      <c r="D35" s="2">
        <v>75</v>
      </c>
      <c r="E35" s="2">
        <v>1.92</v>
      </c>
      <c r="J35" s="1"/>
    </row>
    <row r="36" spans="4:10" x14ac:dyDescent="0.3">
      <c r="D36" s="2">
        <v>98</v>
      </c>
      <c r="E36" s="2">
        <v>3.4</v>
      </c>
      <c r="J36" s="1"/>
    </row>
    <row r="37" spans="4:10" x14ac:dyDescent="0.3">
      <c r="D37" s="2">
        <v>100</v>
      </c>
      <c r="E37" s="2">
        <v>3.28</v>
      </c>
      <c r="J37" s="1"/>
    </row>
    <row r="38" spans="4:10" x14ac:dyDescent="0.3">
      <c r="D38" s="2">
        <v>92</v>
      </c>
      <c r="E38" s="2">
        <v>3.17</v>
      </c>
      <c r="J38" s="1"/>
    </row>
    <row r="39" spans="4:10" x14ac:dyDescent="0.3">
      <c r="D39" s="2">
        <v>87</v>
      </c>
      <c r="E39" s="2">
        <v>2.83</v>
      </c>
      <c r="J39" s="1"/>
    </row>
    <row r="40" spans="4:10" x14ac:dyDescent="0.3">
      <c r="D40" s="2">
        <v>84</v>
      </c>
      <c r="E40" s="2">
        <v>2.58</v>
      </c>
      <c r="J40" s="1"/>
    </row>
    <row r="41" spans="4:10" x14ac:dyDescent="0.3">
      <c r="D41" s="2">
        <v>88</v>
      </c>
      <c r="E41" s="2">
        <v>2.86</v>
      </c>
      <c r="J41" s="1"/>
    </row>
    <row r="42" spans="4:10" x14ac:dyDescent="0.3">
      <c r="D42" s="2">
        <v>80</v>
      </c>
      <c r="E42" s="2">
        <v>2.2599999999999998</v>
      </c>
      <c r="J42" s="1"/>
    </row>
    <row r="43" spans="4:10" x14ac:dyDescent="0.3">
      <c r="D43" s="2">
        <v>82</v>
      </c>
      <c r="E43" s="2">
        <v>2.14</v>
      </c>
      <c r="J43" s="1"/>
    </row>
    <row r="44" spans="4:10" x14ac:dyDescent="0.3">
      <c r="D44" s="2">
        <v>76</v>
      </c>
      <c r="E44" s="2">
        <v>1.98</v>
      </c>
      <c r="J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Azmi</dc:creator>
  <cp:lastModifiedBy>Windows User</cp:lastModifiedBy>
  <cp:lastPrinted>2020-11-30T12:11:29Z</cp:lastPrinted>
  <dcterms:created xsi:type="dcterms:W3CDTF">2020-11-09T07:52:19Z</dcterms:created>
  <dcterms:modified xsi:type="dcterms:W3CDTF">2021-01-19T20:26:43Z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8b904812-082d-4856-a245-05494a21980c</vt:lpwstr>
  </property>
</Properties>
</file>