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CSD\Exam 70-483\"/>
    </mc:Choice>
  </mc:AlternateContent>
  <bookViews>
    <workbookView xWindow="0" yWindow="900" windowWidth="20490" windowHeight="7755" activeTab="1"/>
  </bookViews>
  <sheets>
    <sheet name="Summary" sheetId="1" r:id="rId1"/>
    <sheet name="Details" sheetId="2" r:id="rId2"/>
    <sheet name="Progres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F34" i="1"/>
  <c r="F33" i="1" s="1"/>
  <c r="B16" i="1" l="1"/>
  <c r="B15" i="1"/>
  <c r="B14" i="1"/>
  <c r="B12" i="1"/>
  <c r="B13" i="1"/>
  <c r="B17" i="1"/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 l="1"/>
  <c r="D8" i="3" l="1"/>
  <c r="B5" i="1"/>
  <c r="B6" i="1"/>
  <c r="B7" i="1"/>
  <c r="B8" i="1"/>
  <c r="B9" i="1"/>
  <c r="B11" i="1"/>
  <c r="B19" i="1"/>
  <c r="B20" i="1"/>
  <c r="B21" i="1"/>
  <c r="B22" i="1"/>
  <c r="B23" i="1"/>
  <c r="B25" i="1"/>
  <c r="B26" i="1"/>
  <c r="B27" i="1"/>
  <c r="B28" i="1"/>
  <c r="B29" i="1"/>
  <c r="E8" i="3" l="1"/>
  <c r="F8" i="3" l="1"/>
  <c r="E166" i="2"/>
  <c r="B166" i="2"/>
  <c r="C166" i="2" s="1"/>
  <c r="E165" i="2"/>
  <c r="B165" i="2"/>
  <c r="C165" i="2" s="1"/>
  <c r="E164" i="2"/>
  <c r="B164" i="2"/>
  <c r="C164" i="2" s="1"/>
  <c r="E163" i="2"/>
  <c r="B163" i="2"/>
  <c r="C163" i="2" s="1"/>
  <c r="E162" i="2"/>
  <c r="B162" i="2"/>
  <c r="C162" i="2" s="1"/>
  <c r="E161" i="2"/>
  <c r="B161" i="2"/>
  <c r="C161" i="2" s="1"/>
  <c r="E160" i="2"/>
  <c r="B160" i="2"/>
  <c r="C160" i="2" s="1"/>
  <c r="E159" i="2"/>
  <c r="B159" i="2"/>
  <c r="C159" i="2" s="1"/>
  <c r="E158" i="2"/>
  <c r="B158" i="2"/>
  <c r="C158" i="2" s="1"/>
  <c r="E157" i="2"/>
  <c r="B157" i="2"/>
  <c r="C157" i="2" s="1"/>
  <c r="E156" i="2"/>
  <c r="B156" i="2"/>
  <c r="C156" i="2" s="1"/>
  <c r="E155" i="2"/>
  <c r="B155" i="2"/>
  <c r="C155" i="2" s="1"/>
  <c r="E154" i="2"/>
  <c r="B154" i="2"/>
  <c r="C154" i="2" s="1"/>
  <c r="E153" i="2"/>
  <c r="B153" i="2"/>
  <c r="C153" i="2" s="1"/>
  <c r="E152" i="2"/>
  <c r="B152" i="2"/>
  <c r="C152" i="2" s="1"/>
  <c r="E151" i="2"/>
  <c r="B151" i="2"/>
  <c r="C151" i="2" s="1"/>
  <c r="E150" i="2"/>
  <c r="B150" i="2"/>
  <c r="C150" i="2" s="1"/>
  <c r="E149" i="2"/>
  <c r="B149" i="2"/>
  <c r="C149" i="2" s="1"/>
  <c r="E148" i="2"/>
  <c r="B148" i="2"/>
  <c r="C148" i="2" s="1"/>
  <c r="E147" i="2"/>
  <c r="B147" i="2"/>
  <c r="C147" i="2" s="1"/>
  <c r="E146" i="2"/>
  <c r="B146" i="2"/>
  <c r="C146" i="2" s="1"/>
  <c r="E145" i="2"/>
  <c r="B145" i="2"/>
  <c r="C145" i="2" s="1"/>
  <c r="E144" i="2"/>
  <c r="B144" i="2"/>
  <c r="C144" i="2" s="1"/>
  <c r="E143" i="2"/>
  <c r="B143" i="2"/>
  <c r="C143" i="2" s="1"/>
  <c r="E142" i="2"/>
  <c r="B142" i="2"/>
  <c r="C142" i="2" s="1"/>
  <c r="E141" i="2"/>
  <c r="B141" i="2"/>
  <c r="C141" i="2" s="1"/>
  <c r="E140" i="2"/>
  <c r="B140" i="2"/>
  <c r="C140" i="2" s="1"/>
  <c r="E139" i="2"/>
  <c r="B139" i="2"/>
  <c r="C139" i="2" s="1"/>
  <c r="E138" i="2"/>
  <c r="B138" i="2"/>
  <c r="C138" i="2" s="1"/>
  <c r="E137" i="2"/>
  <c r="B137" i="2"/>
  <c r="C137" i="2" s="1"/>
  <c r="E136" i="2"/>
  <c r="B136" i="2"/>
  <c r="C136" i="2" s="1"/>
  <c r="E135" i="2"/>
  <c r="B135" i="2"/>
  <c r="C135" i="2" s="1"/>
  <c r="E134" i="2"/>
  <c r="B134" i="2"/>
  <c r="C134" i="2" s="1"/>
  <c r="E133" i="2"/>
  <c r="B133" i="2"/>
  <c r="C133" i="2" s="1"/>
  <c r="E132" i="2"/>
  <c r="B132" i="2"/>
  <c r="C132" i="2" s="1"/>
  <c r="E131" i="2"/>
  <c r="B131" i="2"/>
  <c r="C131" i="2" s="1"/>
  <c r="E130" i="2"/>
  <c r="B130" i="2"/>
  <c r="C130" i="2" s="1"/>
  <c r="E129" i="2"/>
  <c r="B129" i="2"/>
  <c r="C129" i="2" s="1"/>
  <c r="E128" i="2"/>
  <c r="B128" i="2"/>
  <c r="C128" i="2" s="1"/>
  <c r="E127" i="2"/>
  <c r="B127" i="2"/>
  <c r="C127" i="2" s="1"/>
  <c r="E126" i="2"/>
  <c r="B126" i="2"/>
  <c r="C126" i="2" s="1"/>
  <c r="E125" i="2"/>
  <c r="B125" i="2"/>
  <c r="C125" i="2" s="1"/>
  <c r="E124" i="2"/>
  <c r="B124" i="2"/>
  <c r="C124" i="2" s="1"/>
  <c r="E123" i="2"/>
  <c r="B123" i="2"/>
  <c r="C123" i="2" s="1"/>
  <c r="E122" i="2"/>
  <c r="B122" i="2"/>
  <c r="C122" i="2" s="1"/>
  <c r="E121" i="2"/>
  <c r="B121" i="2"/>
  <c r="C121" i="2" s="1"/>
  <c r="E120" i="2"/>
  <c r="B120" i="2"/>
  <c r="C120" i="2" s="1"/>
  <c r="E119" i="2"/>
  <c r="B119" i="2"/>
  <c r="C119" i="2" s="1"/>
  <c r="E118" i="2"/>
  <c r="B118" i="2"/>
  <c r="C118" i="2" s="1"/>
  <c r="E117" i="2"/>
  <c r="B117" i="2"/>
  <c r="C117" i="2" s="1"/>
  <c r="E116" i="2"/>
  <c r="B116" i="2"/>
  <c r="C116" i="2" s="1"/>
  <c r="E115" i="2"/>
  <c r="B115" i="2"/>
  <c r="C115" i="2" s="1"/>
  <c r="E114" i="2"/>
  <c r="B114" i="2"/>
  <c r="C114" i="2" s="1"/>
  <c r="E113" i="2"/>
  <c r="B113" i="2"/>
  <c r="C113" i="2" s="1"/>
  <c r="E112" i="2"/>
  <c r="B112" i="2"/>
  <c r="C112" i="2" s="1"/>
  <c r="E111" i="2"/>
  <c r="B111" i="2"/>
  <c r="C111" i="2" s="1"/>
  <c r="E110" i="2"/>
  <c r="B110" i="2"/>
  <c r="C110" i="2" s="1"/>
  <c r="E109" i="2"/>
  <c r="B109" i="2"/>
  <c r="C109" i="2" s="1"/>
  <c r="E108" i="2"/>
  <c r="B108" i="2"/>
  <c r="C108" i="2" s="1"/>
  <c r="E107" i="2"/>
  <c r="B107" i="2"/>
  <c r="C107" i="2" s="1"/>
  <c r="E106" i="2"/>
  <c r="B106" i="2"/>
  <c r="C106" i="2" s="1"/>
  <c r="E105" i="2"/>
  <c r="B105" i="2"/>
  <c r="C105" i="2" s="1"/>
  <c r="E104" i="2"/>
  <c r="B104" i="2"/>
  <c r="C104" i="2" s="1"/>
  <c r="E103" i="2"/>
  <c r="B103" i="2"/>
  <c r="C103" i="2" s="1"/>
  <c r="E102" i="2"/>
  <c r="B102" i="2"/>
  <c r="C102" i="2" s="1"/>
  <c r="E101" i="2"/>
  <c r="B101" i="2"/>
  <c r="C101" i="2" s="1"/>
  <c r="E100" i="2"/>
  <c r="B100" i="2"/>
  <c r="C100" i="2" s="1"/>
  <c r="E99" i="2"/>
  <c r="B99" i="2"/>
  <c r="C99" i="2" s="1"/>
  <c r="E98" i="2"/>
  <c r="B98" i="2"/>
  <c r="C98" i="2" s="1"/>
  <c r="E97" i="2"/>
  <c r="B97" i="2"/>
  <c r="C97" i="2" s="1"/>
  <c r="E96" i="2"/>
  <c r="B96" i="2"/>
  <c r="C96" i="2" s="1"/>
  <c r="E95" i="2"/>
  <c r="B95" i="2"/>
  <c r="C95" i="2" s="1"/>
  <c r="E94" i="2"/>
  <c r="B94" i="2"/>
  <c r="C94" i="2" s="1"/>
  <c r="E93" i="2"/>
  <c r="B93" i="2"/>
  <c r="C93" i="2" s="1"/>
  <c r="E92" i="2"/>
  <c r="B92" i="2"/>
  <c r="C92" i="2" s="1"/>
  <c r="E91" i="2"/>
  <c r="B91" i="2"/>
  <c r="C91" i="2" s="1"/>
  <c r="E90" i="2"/>
  <c r="B90" i="2"/>
  <c r="C90" i="2" s="1"/>
  <c r="E89" i="2"/>
  <c r="B89" i="2"/>
  <c r="C89" i="2" s="1"/>
  <c r="E88" i="2"/>
  <c r="B88" i="2"/>
  <c r="C88" i="2" s="1"/>
  <c r="E87" i="2"/>
  <c r="B87" i="2"/>
  <c r="C87" i="2" s="1"/>
  <c r="E86" i="2"/>
  <c r="B86" i="2"/>
  <c r="C86" i="2" s="1"/>
  <c r="E85" i="2"/>
  <c r="B85" i="2"/>
  <c r="C85" i="2" s="1"/>
  <c r="E84" i="2"/>
  <c r="B84" i="2"/>
  <c r="C84" i="2" s="1"/>
  <c r="E83" i="2"/>
  <c r="B83" i="2"/>
  <c r="C83" i="2" s="1"/>
  <c r="E82" i="2"/>
  <c r="B82" i="2"/>
  <c r="C82" i="2" s="1"/>
  <c r="E81" i="2"/>
  <c r="B81" i="2"/>
  <c r="C81" i="2" s="1"/>
  <c r="E80" i="2"/>
  <c r="B80" i="2"/>
  <c r="C80" i="2" s="1"/>
  <c r="E79" i="2"/>
  <c r="B79" i="2"/>
  <c r="C79" i="2" s="1"/>
  <c r="E78" i="2"/>
  <c r="B78" i="2"/>
  <c r="C78" i="2" s="1"/>
  <c r="E77" i="2"/>
  <c r="B77" i="2"/>
  <c r="C77" i="2" s="1"/>
  <c r="E76" i="2"/>
  <c r="B76" i="2"/>
  <c r="C76" i="2" s="1"/>
  <c r="E75" i="2"/>
  <c r="B75" i="2"/>
  <c r="C75" i="2" s="1"/>
  <c r="E74" i="2"/>
  <c r="B74" i="2"/>
  <c r="C74" i="2" s="1"/>
  <c r="E73" i="2"/>
  <c r="B73" i="2"/>
  <c r="C73" i="2" s="1"/>
  <c r="E72" i="2"/>
  <c r="B72" i="2"/>
  <c r="C72" i="2" s="1"/>
  <c r="E71" i="2"/>
  <c r="B71" i="2"/>
  <c r="C71" i="2" s="1"/>
  <c r="E70" i="2"/>
  <c r="B70" i="2"/>
  <c r="C70" i="2" s="1"/>
  <c r="E69" i="2"/>
  <c r="B69" i="2"/>
  <c r="C69" i="2" s="1"/>
  <c r="E68" i="2"/>
  <c r="B68" i="2"/>
  <c r="C68" i="2" s="1"/>
  <c r="E67" i="2"/>
  <c r="B67" i="2"/>
  <c r="C67" i="2" s="1"/>
  <c r="E66" i="2"/>
  <c r="B66" i="2"/>
  <c r="C66" i="2" s="1"/>
  <c r="E65" i="2"/>
  <c r="B65" i="2"/>
  <c r="C65" i="2" s="1"/>
  <c r="E64" i="2"/>
  <c r="B64" i="2"/>
  <c r="C64" i="2" s="1"/>
  <c r="E63" i="2"/>
  <c r="B63" i="2"/>
  <c r="C63" i="2" s="1"/>
  <c r="E62" i="2"/>
  <c r="B62" i="2"/>
  <c r="C62" i="2" s="1"/>
  <c r="E61" i="2"/>
  <c r="B61" i="2"/>
  <c r="C61" i="2" s="1"/>
  <c r="E60" i="2"/>
  <c r="B60" i="2"/>
  <c r="C60" i="2" s="1"/>
  <c r="E59" i="2"/>
  <c r="B59" i="2"/>
  <c r="C59" i="2" s="1"/>
  <c r="E58" i="2"/>
  <c r="B58" i="2"/>
  <c r="C58" i="2" s="1"/>
  <c r="E57" i="2"/>
  <c r="B57" i="2"/>
  <c r="C57" i="2" s="1"/>
  <c r="E56" i="2"/>
  <c r="B56" i="2"/>
  <c r="C56" i="2" s="1"/>
  <c r="E55" i="2"/>
  <c r="B55" i="2"/>
  <c r="C55" i="2" s="1"/>
  <c r="E54" i="2"/>
  <c r="B54" i="2"/>
  <c r="C54" i="2" s="1"/>
  <c r="E53" i="2"/>
  <c r="B53" i="2"/>
  <c r="C53" i="2" s="1"/>
  <c r="E52" i="2"/>
  <c r="B52" i="2"/>
  <c r="C52" i="2" s="1"/>
  <c r="E51" i="2"/>
  <c r="B51" i="2"/>
  <c r="C51" i="2" s="1"/>
  <c r="E50" i="2"/>
  <c r="B50" i="2"/>
  <c r="C50" i="2" s="1"/>
  <c r="E49" i="2"/>
  <c r="B49" i="2"/>
  <c r="C49" i="2" s="1"/>
  <c r="E48" i="2"/>
  <c r="B48" i="2"/>
  <c r="C48" i="2" s="1"/>
  <c r="E47" i="2"/>
  <c r="B47" i="2"/>
  <c r="C47" i="2" s="1"/>
  <c r="E46" i="2"/>
  <c r="B46" i="2"/>
  <c r="C46" i="2" s="1"/>
  <c r="E45" i="2"/>
  <c r="B45" i="2"/>
  <c r="C45" i="2" s="1"/>
  <c r="E44" i="2"/>
  <c r="B44" i="2"/>
  <c r="C44" i="2" s="1"/>
  <c r="E43" i="2"/>
  <c r="B43" i="2"/>
  <c r="C43" i="2" s="1"/>
  <c r="E42" i="2"/>
  <c r="B42" i="2"/>
  <c r="C42" i="2" s="1"/>
  <c r="E41" i="2"/>
  <c r="B41" i="2"/>
  <c r="C41" i="2" s="1"/>
  <c r="E40" i="2"/>
  <c r="B40" i="2"/>
  <c r="C40" i="2" s="1"/>
  <c r="E39" i="2"/>
  <c r="B39" i="2"/>
  <c r="C39" i="2" s="1"/>
  <c r="E38" i="2"/>
  <c r="B38" i="2"/>
  <c r="C38" i="2" s="1"/>
  <c r="E37" i="2"/>
  <c r="B37" i="2"/>
  <c r="C37" i="2" s="1"/>
  <c r="E36" i="2"/>
  <c r="B36" i="2"/>
  <c r="C36" i="2" s="1"/>
  <c r="E35" i="2"/>
  <c r="B35" i="2"/>
  <c r="C35" i="2" s="1"/>
  <c r="E34" i="2"/>
  <c r="B34" i="2"/>
  <c r="C34" i="2" s="1"/>
  <c r="E31" i="2"/>
  <c r="B31" i="2"/>
  <c r="C31" i="2" s="1"/>
  <c r="E30" i="2"/>
  <c r="B30" i="2"/>
  <c r="C30" i="2" s="1"/>
  <c r="E29" i="2"/>
  <c r="B29" i="2"/>
  <c r="C29" i="2" s="1"/>
  <c r="E28" i="2"/>
  <c r="B28" i="2"/>
  <c r="C28" i="2" s="1"/>
  <c r="E27" i="2"/>
  <c r="B27" i="2"/>
  <c r="C27" i="2" s="1"/>
  <c r="E25" i="2"/>
  <c r="C25" i="2"/>
  <c r="E24" i="2"/>
  <c r="B24" i="2"/>
  <c r="C24" i="2" s="1"/>
  <c r="E23" i="2"/>
  <c r="B23" i="2"/>
  <c r="C23" i="2" s="1"/>
  <c r="E22" i="2"/>
  <c r="B22" i="2"/>
  <c r="C22" i="2" s="1"/>
  <c r="E21" i="2"/>
  <c r="B21" i="2"/>
  <c r="C21" i="2" s="1"/>
  <c r="E20" i="2"/>
  <c r="B20" i="2"/>
  <c r="C20" i="2" s="1"/>
  <c r="E18" i="2"/>
  <c r="B18" i="2"/>
  <c r="C18" i="2" s="1"/>
  <c r="E17" i="2"/>
  <c r="B17" i="2"/>
  <c r="C17" i="2" s="1"/>
  <c r="E16" i="2"/>
  <c r="B16" i="2"/>
  <c r="C16" i="2" s="1"/>
  <c r="E15" i="2"/>
  <c r="B15" i="2"/>
  <c r="C15" i="2" s="1"/>
  <c r="E13" i="2"/>
  <c r="B13" i="2"/>
  <c r="C13" i="2" s="1"/>
  <c r="E12" i="2"/>
  <c r="B12" i="2"/>
  <c r="C12" i="2" s="1"/>
  <c r="E11" i="2"/>
  <c r="B11" i="2"/>
  <c r="C11" i="2" s="1"/>
  <c r="E10" i="2"/>
  <c r="B10" i="2"/>
  <c r="C10" i="2" s="1"/>
  <c r="E4" i="2"/>
  <c r="B4" i="2"/>
  <c r="C4" i="2" s="1"/>
  <c r="E3" i="2"/>
  <c r="B3" i="2"/>
  <c r="C3" i="2" s="1"/>
  <c r="C15" i="1" l="1"/>
  <c r="C8" i="1"/>
  <c r="C7" i="1"/>
  <c r="C14" i="1"/>
  <c r="G8" i="3"/>
  <c r="F23" i="2"/>
  <c r="F38" i="2"/>
  <c r="F46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8" i="2"/>
  <c r="F142" i="2"/>
  <c r="F146" i="2"/>
  <c r="F150" i="2"/>
  <c r="F154" i="2"/>
  <c r="F158" i="2"/>
  <c r="F162" i="2"/>
  <c r="F166" i="2"/>
  <c r="F28" i="2"/>
  <c r="F62" i="2"/>
  <c r="F24" i="2"/>
  <c r="F51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9" i="2"/>
  <c r="F143" i="2"/>
  <c r="F147" i="2"/>
  <c r="F151" i="2"/>
  <c r="F155" i="2"/>
  <c r="F159" i="2"/>
  <c r="F163" i="2"/>
  <c r="F34" i="2"/>
  <c r="F54" i="2"/>
  <c r="F15" i="2"/>
  <c r="F47" i="2"/>
  <c r="F59" i="2"/>
  <c r="C4" i="1"/>
  <c r="F16" i="2"/>
  <c r="F21" i="2"/>
  <c r="F25" i="2"/>
  <c r="F30" i="2"/>
  <c r="F36" i="2"/>
  <c r="F40" i="2"/>
  <c r="F44" i="2"/>
  <c r="F48" i="2"/>
  <c r="F52" i="2"/>
  <c r="F56" i="2"/>
  <c r="F60" i="2"/>
  <c r="F64" i="2"/>
  <c r="F68" i="2"/>
  <c r="F18" i="2"/>
  <c r="F42" i="2"/>
  <c r="F35" i="2"/>
  <c r="F63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8" i="2"/>
  <c r="F152" i="2"/>
  <c r="F156" i="2"/>
  <c r="F160" i="2"/>
  <c r="F164" i="2"/>
  <c r="F13" i="2"/>
  <c r="F50" i="2"/>
  <c r="F20" i="2"/>
  <c r="F39" i="2"/>
  <c r="F67" i="2"/>
  <c r="F3" i="2"/>
  <c r="F12" i="2"/>
  <c r="F22" i="2"/>
  <c r="F27" i="2"/>
  <c r="F31" i="2"/>
  <c r="C11" i="1"/>
  <c r="F41" i="2"/>
  <c r="F45" i="2"/>
  <c r="C13" i="1"/>
  <c r="F53" i="2"/>
  <c r="F57" i="2"/>
  <c r="F61" i="2"/>
  <c r="F65" i="2"/>
  <c r="F69" i="2"/>
  <c r="F4" i="2"/>
  <c r="C17" i="1"/>
  <c r="F10" i="2"/>
  <c r="F29" i="2"/>
  <c r="F43" i="2"/>
  <c r="F55" i="2"/>
  <c r="F73" i="2"/>
  <c r="F77" i="2"/>
  <c r="F85" i="2"/>
  <c r="F89" i="2"/>
  <c r="F93" i="2"/>
  <c r="F97" i="2"/>
  <c r="F101" i="2"/>
  <c r="F105" i="2"/>
  <c r="F109" i="2"/>
  <c r="C24" i="1"/>
  <c r="F117" i="2"/>
  <c r="F121" i="2"/>
  <c r="F125" i="2"/>
  <c r="F129" i="2"/>
  <c r="C29" i="1"/>
  <c r="F137" i="2"/>
  <c r="F141" i="2"/>
  <c r="F149" i="2"/>
  <c r="F153" i="2"/>
  <c r="F157" i="2"/>
  <c r="F161" i="2"/>
  <c r="F165" i="2"/>
  <c r="C9" i="1"/>
  <c r="C5" i="1"/>
  <c r="C16" i="1"/>
  <c r="C20" i="1"/>
  <c r="C10" i="1"/>
  <c r="C22" i="1"/>
  <c r="C28" i="1"/>
  <c r="C21" i="1"/>
  <c r="C19" i="1"/>
  <c r="C23" i="1"/>
  <c r="C25" i="1"/>
  <c r="C27" i="1"/>
  <c r="D8" i="1" l="1"/>
  <c r="H8" i="3"/>
  <c r="D22" i="1"/>
  <c r="D9" i="1"/>
  <c r="D12" i="1"/>
  <c r="D19" i="1"/>
  <c r="D5" i="1"/>
  <c r="D20" i="1"/>
  <c r="D16" i="1"/>
  <c r="D27" i="1"/>
  <c r="D21" i="1"/>
  <c r="D25" i="1"/>
  <c r="D28" i="1"/>
  <c r="D23" i="1"/>
  <c r="C12" i="1"/>
  <c r="F145" i="2"/>
  <c r="F113" i="2"/>
  <c r="F81" i="2"/>
  <c r="F49" i="2"/>
  <c r="D13" i="1" s="1"/>
  <c r="F17" i="2"/>
  <c r="D7" i="1" s="1"/>
  <c r="F144" i="2"/>
  <c r="F135" i="2"/>
  <c r="F134" i="2"/>
  <c r="C18" i="1"/>
  <c r="C30" i="1" s="1"/>
  <c r="F133" i="2"/>
  <c r="D29" i="1" s="1"/>
  <c r="F58" i="2"/>
  <c r="D17" i="1" s="1"/>
  <c r="F37" i="2"/>
  <c r="D11" i="1" s="1"/>
  <c r="F11" i="2"/>
  <c r="D6" i="1" s="1"/>
  <c r="C26" i="1"/>
  <c r="C6" i="1"/>
  <c r="D15" i="1" l="1"/>
  <c r="D14" i="1"/>
  <c r="I8" i="3"/>
  <c r="E12" i="1"/>
  <c r="F6" i="1"/>
  <c r="E19" i="1"/>
  <c r="F19" i="1"/>
  <c r="E5" i="1"/>
  <c r="F5" i="1"/>
  <c r="E21" i="1"/>
  <c r="F21" i="1"/>
  <c r="F12" i="1"/>
  <c r="E9" i="1"/>
  <c r="F9" i="1"/>
  <c r="E23" i="1"/>
  <c r="F23" i="1"/>
  <c r="E27" i="1"/>
  <c r="F27" i="1"/>
  <c r="E8" i="1"/>
  <c r="F8" i="1"/>
  <c r="E25" i="1"/>
  <c r="F25" i="1"/>
  <c r="E22" i="1"/>
  <c r="F22" i="1"/>
  <c r="E13" i="1"/>
  <c r="F13" i="1"/>
  <c r="E16" i="1"/>
  <c r="F16" i="1"/>
  <c r="E29" i="1"/>
  <c r="F29" i="1"/>
  <c r="E7" i="1"/>
  <c r="F7" i="1"/>
  <c r="E11" i="1"/>
  <c r="F11" i="1"/>
  <c r="E17" i="1"/>
  <c r="F17" i="1"/>
  <c r="E28" i="1"/>
  <c r="F28" i="1"/>
  <c r="E20" i="1"/>
  <c r="F20" i="1"/>
  <c r="E6" i="1"/>
  <c r="D24" i="1"/>
  <c r="D18" i="1"/>
  <c r="D10" i="1"/>
  <c r="D26" i="1"/>
  <c r="D4" i="1"/>
  <c r="F4" i="1" l="1"/>
  <c r="F31" i="1"/>
  <c r="D30" i="1"/>
  <c r="F14" i="1"/>
  <c r="E14" i="1"/>
  <c r="F15" i="1"/>
  <c r="E15" i="1"/>
  <c r="J8" i="3"/>
  <c r="E26" i="1"/>
  <c r="F26" i="1"/>
  <c r="E10" i="1"/>
  <c r="F10" i="1"/>
  <c r="E18" i="1"/>
  <c r="F18" i="1"/>
  <c r="E24" i="1"/>
  <c r="F24" i="1"/>
  <c r="E4" i="1"/>
  <c r="E30" i="1" l="1"/>
  <c r="F35" i="1" s="1"/>
  <c r="Q1" i="3"/>
  <c r="T1" i="3" s="1"/>
  <c r="K8" i="3"/>
  <c r="F32" i="1"/>
  <c r="F30" i="1"/>
  <c r="L8" i="3" l="1"/>
  <c r="M8" i="3" l="1"/>
  <c r="N8" i="3" l="1"/>
  <c r="O8" i="3" l="1"/>
  <c r="P8" i="3" l="1"/>
  <c r="Q8" i="3" l="1"/>
  <c r="R8" i="3" l="1"/>
  <c r="S8" i="3" l="1"/>
  <c r="T8" i="3" l="1"/>
  <c r="U8" i="3" l="1"/>
  <c r="V8" i="3" l="1"/>
</calcChain>
</file>

<file path=xl/sharedStrings.xml><?xml version="1.0" encoding="utf-8"?>
<sst xmlns="http://schemas.openxmlformats.org/spreadsheetml/2006/main" count="236" uniqueCount="205">
  <si>
    <t>Designing and Implementing WCF Services (19%)</t>
  </si>
  <si>
    <t>Creating and Consuming Web API-based services (18%)</t>
  </si>
  <si>
    <t>Deploying Web Applications and Services (19%)</t>
  </si>
  <si>
    <t>Query and manipulate data by using the Entity Framework.</t>
  </si>
  <si>
    <t>Query, update, and delete data by using DbContext</t>
  </si>
  <si>
    <t>Build a query that uses deferred execution</t>
  </si>
  <si>
    <t>Implement lazy loading and eager loading</t>
  </si>
  <si>
    <t>Create and run compiled queries</t>
  </si>
  <si>
    <t>Query data by using Entity SQL</t>
  </si>
  <si>
    <t>Query and manipulate data by using Data Provider for Entity Framework</t>
  </si>
  <si>
    <t>Query and manipulate data by using Connection, DataReader, Command from the System.Data.EntityClient namespace</t>
  </si>
  <si>
    <t>Perform synchronous and asynchronous operations</t>
  </si>
  <si>
    <t>Manage transactions (API)</t>
  </si>
  <si>
    <t>Query data by using LINQ to Entities.</t>
  </si>
  <si>
    <t>Query data by using LINQ operators (for example, project, skip, aggregate, filter, and join)</t>
  </si>
  <si>
    <t>Log queries</t>
  </si>
  <si>
    <t>Implement query boundaries (IQueryable vs. IEnumerable)</t>
  </si>
  <si>
    <t>Query and manipulate data by using ADO.NET</t>
  </si>
  <si>
    <t>Query and manipulate data by using Connection, DataReader, Command, DataAdapter, DataSet</t>
  </si>
  <si>
    <t>Create an Entity Framework data model. – Entity Framework and Data Models</t>
  </si>
  <si>
    <t>Structure the data model using Table per type, table per class, table per hierarchy</t>
  </si>
  <si>
    <t>Choose and implement an approach to manage a data model (code first vs. model first vs. database first)</t>
  </si>
  <si>
    <t>Implement POCO objects</t>
  </si>
  <si>
    <t>Describe a data model by using conceptual schema definitions, storage schema definition, and mapping language (CSDL, SSDL, MSL)</t>
  </si>
  <si>
    <t>Create a WCF service</t>
  </si>
  <si>
    <t>Create contracts (service, data, message, callback, and fault)</t>
  </si>
  <si>
    <t>Implement message inspectors</t>
  </si>
  <si>
    <t>Implement asynchronous operations in the service</t>
  </si>
  <si>
    <t>Configure WCF services by using configuration settings</t>
  </si>
  <si>
    <t>Configure service behaviors</t>
  </si>
  <si>
    <t>Configure service endpoints</t>
  </si>
  <si>
    <t>Configure bindings</t>
  </si>
  <si>
    <t>Specify a service contract</t>
  </si>
  <si>
    <t>Expose service metadata (XSDs, WSDL and metadata exchange endpoint)</t>
  </si>
  <si>
    <t>Configure WCF services by using the API</t>
  </si>
  <si>
    <t>WCF routing and discovery features</t>
  </si>
  <si>
    <t>Secure a WCF service</t>
  </si>
  <si>
    <t>Implement message level security</t>
  </si>
  <si>
    <t>Implement transport level security</t>
  </si>
  <si>
    <t>Implement certificates</t>
  </si>
  <si>
    <t>Consume WCF services</t>
  </si>
  <si>
    <t>Generate proxies by using SvcUtil;</t>
  </si>
  <si>
    <t>Generate proxies by creating a service reference;</t>
  </si>
  <si>
    <t>Create and implement channel factories</t>
  </si>
  <si>
    <t>Version a WCF service</t>
  </si>
  <si>
    <t>This objective may include but is not limited to: Version different types of contracts (message, service, data)</t>
  </si>
  <si>
    <t>Configure address, binding, and routing service versioning</t>
  </si>
  <si>
    <t>Create and configure a WCF service on Windows Azure</t>
  </si>
  <si>
    <t>Create and configure bindings for WCF services (Azure SDK-- extensions to WCF)</t>
  </si>
  <si>
    <t>Relay bindings to Azure using service bus endpoints</t>
  </si>
  <si>
    <t>Integrate with the Azure service bus relay</t>
  </si>
  <si>
    <t>Implement messaging patterns</t>
  </si>
  <si>
    <t>Implement one way, request/reply, streaming, and duplex communication</t>
  </si>
  <si>
    <t>Implement Windows Azure Service Bus and Windows Azure Queues</t>
  </si>
  <si>
    <t>Host and manage services</t>
  </si>
  <si>
    <t>Manage services concurrency (single, multiple, reentrant)</t>
  </si>
  <si>
    <t>Create service hosts</t>
  </si>
  <si>
    <t>Choose a hosting mechanism</t>
  </si>
  <si>
    <t>Choose an instancing mode (per call, per session, singleton)</t>
  </si>
  <si>
    <t>Activate and manage a service by using AppFabric</t>
  </si>
  <si>
    <t>Implement transactional services</t>
  </si>
  <si>
    <t>Host services in an Windows Azure worker role</t>
  </si>
  <si>
    <t>Design a Web API</t>
  </si>
  <si>
    <t>Define HTTP resources with HTTP actions</t>
  </si>
  <si>
    <t>Plan appropriate URI space, and map URI space using routing</t>
  </si>
  <si>
    <t>Choose appropriate HTTP method (get, put, post, delete) to meet requirements</t>
  </si>
  <si>
    <t>Choose appropriate format (Web API formats) for responses to meet requirements</t>
  </si>
  <si>
    <t>Plan when to make HTTP actions asynchronous</t>
  </si>
  <si>
    <t>Implement a Web API</t>
  </si>
  <si>
    <t>Accept data in JSON format (in JavaScript, in an AJAX callback)</t>
  </si>
  <si>
    <t>Use content negotiation to deliver different data formats to clients</t>
  </si>
  <si>
    <t>Define actions and parameters to handle data binding</t>
  </si>
  <si>
    <t>Use HttpMessageHandler to process client requests and server responses</t>
  </si>
  <si>
    <t>Implement dependency injection, along with the dependency resolver, to create more flexible applications</t>
  </si>
  <si>
    <t>Implement action filters and exception filters to manage controller execution</t>
  </si>
  <si>
    <t>Implement asynchronous and synchronous actions</t>
  </si>
  <si>
    <t>Implement streaming actions</t>
  </si>
  <si>
    <t>Secure a Web API</t>
  </si>
  <si>
    <t>Implement HTTPBasic authentication over SSL</t>
  </si>
  <si>
    <t>Implement Windows Auth</t>
  </si>
  <si>
    <t>Enable cross-domain requests</t>
  </si>
  <si>
    <t>Prevent cross-site request forgery (XSRF)</t>
  </si>
  <si>
    <t>Implement, and extend, authorization filters to control access to the application</t>
  </si>
  <si>
    <t>Host and manage Web API</t>
  </si>
  <si>
    <t>Host Web API in an ASP.NET app</t>
  </si>
  <si>
    <t>Self-host a Web API in your own process (a Windows service)</t>
  </si>
  <si>
    <t>Host services in a Windows Azure worker role</t>
  </si>
  <si>
    <t>Restricting message size</t>
  </si>
  <si>
    <t>Configure the host server for streaming</t>
  </si>
  <si>
    <t>Consume Web API web services</t>
  </si>
  <si>
    <t>Consume Web API services by using HttpClient synchronously and asynchronously</t>
  </si>
  <si>
    <t>Send and receive requests in different formats (JSON/HTML/etc.)</t>
  </si>
  <si>
    <t>Design a deployment strategy</t>
  </si>
  <si>
    <t>Create an IIS install package</t>
  </si>
  <si>
    <t>Deploy to web farms</t>
  </si>
  <si>
    <t>Deploy a web application by using XCopy</t>
  </si>
  <si>
    <t>Automate a deployment from TFS or Build Server</t>
  </si>
  <si>
    <t>Choose a deployment strategy for a Windows Azure web application</t>
  </si>
  <si>
    <t>Perform an in-place upgrade and VIP swap</t>
  </si>
  <si>
    <t>Configure an upgrade domain</t>
  </si>
  <si>
    <t>Create and configure input and internal endpoints</t>
  </si>
  <si>
    <t>Specify operating system configuration</t>
  </si>
  <si>
    <t>Configure a web application for deployment</t>
  </si>
  <si>
    <t>Switch from production/release mode to debug mode</t>
  </si>
  <si>
    <t>Use SetParameters to set up an IIS app pool, set permissions and passwords)</t>
  </si>
  <si>
    <t>Configure WCF endpoints, bindings, and behaviors</t>
  </si>
  <si>
    <t>Transform web.config by using XSLT (for example, across development, test, and production/release environments)</t>
  </si>
  <si>
    <t>Configure Azure configuration settings</t>
  </si>
  <si>
    <t>Manage packages by using NuGet</t>
  </si>
  <si>
    <t>Create and configure a NuGet package</t>
  </si>
  <si>
    <t>Connect to a local repository cache for NuGet, set up your own package repository</t>
  </si>
  <si>
    <t>Create, configure, and publish a web package</t>
  </si>
  <si>
    <t>Create an IIS InstallPackage</t>
  </si>
  <si>
    <t>Configure the build process to output a web package</t>
  </si>
  <si>
    <t>Apply pre- and post- condition actions to ensure that transformations are correctly applied</t>
  </si>
  <si>
    <t>Include appropriate assets (web content, certificates)</t>
  </si>
  <si>
    <t>Share assemblies between multiple applications and servers</t>
  </si>
  <si>
    <t>Prepare the environment for use of assemblies across multiple servers (interning)</t>
  </si>
  <si>
    <t>Sign assemblies by using a strong name</t>
  </si>
  <si>
    <t>Deploy assemblies to the global assembly cache</t>
  </si>
  <si>
    <t>Implement assembly versioning</t>
  </si>
  <si>
    <t>Create an assembly manifest</t>
  </si>
  <si>
    <t>Configure assembly binding redirects (for example, from MVC2 to MVC3)</t>
  </si>
  <si>
    <t>Points</t>
  </si>
  <si>
    <t>Weight</t>
  </si>
  <si>
    <t>Weighted Points</t>
  </si>
  <si>
    <t>Section</t>
  </si>
  <si>
    <t>Complete %</t>
  </si>
  <si>
    <t>Completed Weighted</t>
  </si>
  <si>
    <t>Completed</t>
  </si>
  <si>
    <t>Completed Raw</t>
  </si>
  <si>
    <t>Time Passed</t>
  </si>
  <si>
    <t>Days Remaining</t>
  </si>
  <si>
    <t>Complete</t>
  </si>
  <si>
    <t>Incomplete</t>
  </si>
  <si>
    <t>Points Needed / Day</t>
  </si>
  <si>
    <t>Remaining:</t>
  </si>
  <si>
    <t>Total:</t>
  </si>
  <si>
    <t>Target</t>
  </si>
  <si>
    <t>Advancement</t>
  </si>
  <si>
    <t>End of Day</t>
  </si>
  <si>
    <t>Difference</t>
  </si>
  <si>
    <t>Sun</t>
  </si>
  <si>
    <t>Mon</t>
  </si>
  <si>
    <t>Tue</t>
  </si>
  <si>
    <t>Wed</t>
  </si>
  <si>
    <t>Thu</t>
  </si>
  <si>
    <t>Fri</t>
  </si>
  <si>
    <t>Sat</t>
  </si>
  <si>
    <t>Install and update an existing NuGet package</t>
  </si>
  <si>
    <t>Backlog Details - Exam 70-483 - Programming in C#</t>
  </si>
  <si>
    <t>Backlog Progress - Exam 70-483 - Programming in C#</t>
  </si>
  <si>
    <t>Backlog Summary -Exam 70-483 - Programming in C#</t>
  </si>
  <si>
    <t>Manage program flow (25%)</t>
  </si>
  <si>
    <t>Implement multithreading and asynchronous processing</t>
  </si>
  <si>
    <t>Manage multithreading</t>
  </si>
  <si>
    <t>Implement program flow</t>
  </si>
  <si>
    <t>Create and implement events and callbacks</t>
  </si>
  <si>
    <t>Implement exception handling</t>
  </si>
  <si>
    <t>Create types</t>
  </si>
  <si>
    <t>Create and use types (24%)</t>
  </si>
  <si>
    <t>Consume types</t>
  </si>
  <si>
    <t>Enforce encapsulation</t>
  </si>
  <si>
    <t>Create and implement a class hierarchy</t>
  </si>
  <si>
    <t>Find, execute, and create types at runtime by using reflection</t>
  </si>
  <si>
    <t>Manage the object life cycle</t>
  </si>
  <si>
    <t xml:space="preserve"> Manipulate strings </t>
  </si>
  <si>
    <t>Debug applications and impelement security (25%)</t>
  </si>
  <si>
    <t>Validate application input</t>
  </si>
  <si>
    <t>Perform symmetric and asymmetric encryption</t>
  </si>
  <si>
    <t>Manage assemblies</t>
  </si>
  <si>
    <t>Debug an application</t>
  </si>
  <si>
    <t>Implement diagnostics in an application</t>
  </si>
  <si>
    <t>Implement data access (26%)</t>
  </si>
  <si>
    <t>Perform I/O operations</t>
  </si>
  <si>
    <t>Consume data</t>
  </si>
  <si>
    <t>Query and manipulate data and objects by using LINQ</t>
  </si>
  <si>
    <t>Serialize and deserialize data</t>
  </si>
  <si>
    <t>Store data in and retrieve data from collections</t>
  </si>
  <si>
    <t>Use the Task Parallel library (ParallelFor, Plinq, Tasks)</t>
  </si>
  <si>
    <t>create continuation tasks</t>
  </si>
  <si>
    <t>spawn threads by using ThreadPool</t>
  </si>
  <si>
    <t>unblock the UI</t>
  </si>
  <si>
    <t>use async and await keywords</t>
  </si>
  <si>
    <t>manage data by using concurrent collections</t>
  </si>
  <si>
    <t>Synchronize resources</t>
  </si>
  <si>
    <t>implement locking</t>
  </si>
  <si>
    <t>cancel a long-running task</t>
  </si>
  <si>
    <t>implement thread-safe methods to handle race conditions</t>
  </si>
  <si>
    <t>Iterate across collection and array items</t>
  </si>
  <si>
    <t>program decisions by using switch statements</t>
  </si>
  <si>
    <t>if/then, and operators</t>
  </si>
  <si>
    <t>evaluate expressions</t>
  </si>
  <si>
    <t>Create event handlers</t>
  </si>
  <si>
    <t>subscribe to and unsubscribe from events</t>
  </si>
  <si>
    <t>use built-in delegate types to create events</t>
  </si>
  <si>
    <t>create delegates</t>
  </si>
  <si>
    <t>lambda expressions</t>
  </si>
  <si>
    <t>anonymous methods</t>
  </si>
  <si>
    <t>Handle exception types (SQL exceptions, network exceptions, communication exceptions, network timeout exceptions)</t>
  </si>
  <si>
    <t>catch typed vs. base exceptions</t>
  </si>
  <si>
    <t>implement try-catch-finally blocks</t>
  </si>
  <si>
    <t>throw exceptions</t>
  </si>
  <si>
    <t>determine when to rethrow vs. throw</t>
  </si>
  <si>
    <t>create custom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</si>
</sst>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rgb="FF000000"/>
      <name val="Segoe UI"/>
      <family val="2"/>
    </font>
    <font>
      <strike/>
      <sz val="10"/>
      <color rgb="FF000000"/>
      <name val="Symbol"/>
      <family val="1"/>
      <charset val="2"/>
    </font>
    <font>
      <sz val="10"/>
      <color rgb="FF000000"/>
      <name val="Symbol"/>
      <family val="1"/>
      <charset val="2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 tint="0.499984740745262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10"/>
    </xf>
    <xf numFmtId="0" fontId="8" fillId="0" borderId="0" xfId="0" applyFont="1" applyAlignment="1">
      <alignment horizontal="left" vertical="center" indent="5"/>
    </xf>
    <xf numFmtId="0" fontId="8" fillId="0" borderId="0" xfId="0" applyFont="1" applyAlignment="1">
      <alignment horizontal="left" vertical="center" indent="10"/>
    </xf>
    <xf numFmtId="0" fontId="10" fillId="0" borderId="0" xfId="6" applyAlignment="1">
      <alignment horizontal="left" vertical="center" indent="15"/>
    </xf>
    <xf numFmtId="0" fontId="5" fillId="0" borderId="3" xfId="5" applyAlignment="1">
      <alignment vertical="center"/>
    </xf>
    <xf numFmtId="0" fontId="4" fillId="0" borderId="2" xfId="4" applyAlignment="1">
      <alignment vertical="center"/>
    </xf>
    <xf numFmtId="0" fontId="3" fillId="0" borderId="1" xfId="3"/>
    <xf numFmtId="9" fontId="0" fillId="0" borderId="0" xfId="0" applyNumberFormat="1"/>
    <xf numFmtId="9" fontId="0" fillId="0" borderId="0" xfId="1" applyFont="1"/>
    <xf numFmtId="0" fontId="5" fillId="0" borderId="3" xfId="5"/>
    <xf numFmtId="0" fontId="4" fillId="0" borderId="2" xfId="4"/>
    <xf numFmtId="9" fontId="4" fillId="0" borderId="2" xfId="4" applyNumberFormat="1"/>
    <xf numFmtId="0" fontId="0" fillId="0" borderId="4" xfId="0" applyBorder="1"/>
    <xf numFmtId="9" fontId="0" fillId="0" borderId="4" xfId="0" applyNumberFormat="1" applyBorder="1"/>
    <xf numFmtId="9" fontId="0" fillId="0" borderId="4" xfId="1" applyFont="1" applyBorder="1"/>
    <xf numFmtId="0" fontId="0" fillId="0" borderId="0" xfId="0" applyBorder="1"/>
    <xf numFmtId="9" fontId="0" fillId="0" borderId="0" xfId="0" applyNumberFormat="1" applyBorder="1"/>
    <xf numFmtId="9" fontId="5" fillId="0" borderId="3" xfId="5" applyNumberFormat="1"/>
    <xf numFmtId="9" fontId="4" fillId="0" borderId="2" xfId="1" applyFont="1" applyBorder="1"/>
    <xf numFmtId="0" fontId="3" fillId="0" borderId="1" xfId="3" applyFill="1"/>
    <xf numFmtId="0" fontId="3" fillId="0" borderId="1" xfId="3" applyNumberFormat="1"/>
    <xf numFmtId="164" fontId="4" fillId="0" borderId="2" xfId="4" applyNumberFormat="1"/>
    <xf numFmtId="164" fontId="5" fillId="0" borderId="3" xfId="5" applyNumberFormat="1"/>
    <xf numFmtId="164" fontId="0" fillId="0" borderId="0" xfId="0" applyNumberFormat="1"/>
    <xf numFmtId="164" fontId="0" fillId="0" borderId="0" xfId="0" applyNumberFormat="1" applyBorder="1"/>
    <xf numFmtId="164" fontId="0" fillId="0" borderId="4" xfId="0" applyNumberFormat="1" applyBorder="1"/>
    <xf numFmtId="9" fontId="3" fillId="0" borderId="1" xfId="1" applyFont="1" applyBorder="1"/>
    <xf numFmtId="164" fontId="3" fillId="0" borderId="1" xfId="3" applyNumberFormat="1"/>
    <xf numFmtId="14" fontId="0" fillId="0" borderId="0" xfId="0" applyNumberFormat="1"/>
    <xf numFmtId="0" fontId="2" fillId="0" borderId="0" xfId="2" applyAlignment="1">
      <alignment horizontal="center"/>
    </xf>
    <xf numFmtId="0" fontId="2" fillId="0" borderId="0" xfId="2" applyAlignment="1"/>
    <xf numFmtId="0" fontId="0" fillId="0" borderId="0" xfId="0" applyAlignment="1">
      <alignment horizontal="right"/>
    </xf>
    <xf numFmtId="0" fontId="9" fillId="0" borderId="5" xfId="0" applyFont="1" applyBorder="1" applyAlignment="1">
      <alignment vertical="center"/>
    </xf>
    <xf numFmtId="9" fontId="0" fillId="0" borderId="5" xfId="0" applyNumberFormat="1" applyBorder="1"/>
    <xf numFmtId="164" fontId="0" fillId="0" borderId="5" xfId="0" applyNumberFormat="1" applyBorder="1"/>
    <xf numFmtId="0" fontId="5" fillId="0" borderId="6" xfId="5" applyBorder="1" applyAlignment="1">
      <alignment vertical="center"/>
    </xf>
    <xf numFmtId="9" fontId="5" fillId="0" borderId="6" xfId="5" applyNumberFormat="1" applyBorder="1"/>
    <xf numFmtId="164" fontId="5" fillId="0" borderId="6" xfId="5" applyNumberFormat="1" applyBorder="1"/>
    <xf numFmtId="0" fontId="5" fillId="0" borderId="7" xfId="5" applyBorder="1" applyAlignment="1">
      <alignment vertical="center"/>
    </xf>
    <xf numFmtId="9" fontId="5" fillId="0" borderId="7" xfId="5" applyNumberFormat="1" applyBorder="1"/>
    <xf numFmtId="164" fontId="5" fillId="0" borderId="7" xfId="5" applyNumberFormat="1" applyBorder="1"/>
    <xf numFmtId="0" fontId="9" fillId="0" borderId="0" xfId="0" applyFont="1" applyBorder="1" applyAlignment="1">
      <alignment vertical="center"/>
    </xf>
    <xf numFmtId="0" fontId="5" fillId="0" borderId="3" xfId="5" applyBorder="1" applyAlignment="1">
      <alignment vertical="center"/>
    </xf>
    <xf numFmtId="9" fontId="5" fillId="0" borderId="3" xfId="5" applyNumberFormat="1" applyBorder="1"/>
    <xf numFmtId="164" fontId="5" fillId="0" borderId="3" xfId="5" applyNumberFormat="1" applyBorder="1"/>
    <xf numFmtId="9" fontId="3" fillId="0" borderId="1" xfId="3" applyNumberFormat="1"/>
    <xf numFmtId="0" fontId="4" fillId="0" borderId="2" xfId="4" applyBorder="1" applyAlignment="1">
      <alignment vertical="center"/>
    </xf>
    <xf numFmtId="9" fontId="4" fillId="0" borderId="2" xfId="4" applyNumberFormat="1" applyBorder="1"/>
    <xf numFmtId="164" fontId="4" fillId="0" borderId="2" xfId="4" applyNumberFormat="1" applyBorder="1"/>
    <xf numFmtId="0" fontId="9" fillId="0" borderId="4" xfId="0" applyFont="1" applyBorder="1" applyAlignment="1">
      <alignment vertical="center"/>
    </xf>
    <xf numFmtId="165" fontId="0" fillId="0" borderId="0" xfId="0" applyNumberFormat="1"/>
    <xf numFmtId="1" fontId="3" fillId="0" borderId="1" xfId="3" applyNumberFormat="1" applyAlignment="1">
      <alignment horizontal="right"/>
    </xf>
    <xf numFmtId="0" fontId="2" fillId="0" borderId="0" xfId="2" applyAlignment="1">
      <alignment horizontal="center"/>
    </xf>
    <xf numFmtId="0" fontId="0" fillId="0" borderId="0" xfId="0" applyAlignment="1">
      <alignment horizontal="center"/>
    </xf>
    <xf numFmtId="9" fontId="5" fillId="0" borderId="0" xfId="5" applyNumberFormat="1" applyBorder="1"/>
    <xf numFmtId="164" fontId="5" fillId="0" borderId="0" xfId="5" applyNumberFormat="1" applyBorder="1"/>
  </cellXfs>
  <cellStyles count="7">
    <cellStyle name="Heading 1" xfId="3" builtinId="16"/>
    <cellStyle name="Heading 2" xfId="4" builtinId="17"/>
    <cellStyle name="Heading 3" xfId="5" builtinId="18"/>
    <cellStyle name="Hyperlink" xfId="6" builtinId="8"/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Progress!$A$7</c:f>
              <c:strCache>
                <c:ptCount val="1"/>
                <c:pt idx="0">
                  <c:v>Advancement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Progress!$C$4:$AY$4</c:f>
              <c:numCache>
                <c:formatCode>d/m/yy;@</c:formatCode>
                <c:ptCount val="49"/>
                <c:pt idx="0">
                  <c:v>42450</c:v>
                </c:pt>
                <c:pt idx="1">
                  <c:v>42451</c:v>
                </c:pt>
                <c:pt idx="2">
                  <c:v>42452</c:v>
                </c:pt>
                <c:pt idx="3">
                  <c:v>42453</c:v>
                </c:pt>
                <c:pt idx="4">
                  <c:v>42454</c:v>
                </c:pt>
                <c:pt idx="5">
                  <c:v>42455</c:v>
                </c:pt>
                <c:pt idx="6">
                  <c:v>42456</c:v>
                </c:pt>
                <c:pt idx="7">
                  <c:v>42457</c:v>
                </c:pt>
                <c:pt idx="8">
                  <c:v>42458</c:v>
                </c:pt>
                <c:pt idx="9">
                  <c:v>42459</c:v>
                </c:pt>
                <c:pt idx="10">
                  <c:v>42460</c:v>
                </c:pt>
                <c:pt idx="11">
                  <c:v>42461</c:v>
                </c:pt>
                <c:pt idx="12">
                  <c:v>42462</c:v>
                </c:pt>
                <c:pt idx="13">
                  <c:v>42463</c:v>
                </c:pt>
                <c:pt idx="14">
                  <c:v>42464</c:v>
                </c:pt>
                <c:pt idx="15">
                  <c:v>42465</c:v>
                </c:pt>
                <c:pt idx="16">
                  <c:v>42466</c:v>
                </c:pt>
                <c:pt idx="17">
                  <c:v>42467</c:v>
                </c:pt>
                <c:pt idx="18">
                  <c:v>42468</c:v>
                </c:pt>
                <c:pt idx="19">
                  <c:v>42469</c:v>
                </c:pt>
              </c:numCache>
            </c:numRef>
          </c:cat>
          <c:val>
            <c:numRef>
              <c:f>Progress!$B$7:$AY$7</c:f>
              <c:numCache>
                <c:formatCode>0.0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381536"/>
        <c:axId val="1356383168"/>
      </c:barChart>
      <c:lineChart>
        <c:grouping val="standard"/>
        <c:varyColors val="0"/>
        <c:ser>
          <c:idx val="0"/>
          <c:order val="0"/>
          <c:tx>
            <c:strRef>
              <c:f>Progress!$A$5</c:f>
              <c:strCache>
                <c:ptCount val="1"/>
                <c:pt idx="0">
                  <c:v>End of Day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Progress!$B$4:$AY$4</c:f>
              <c:numCache>
                <c:formatCode>d/m/yy;@</c:formatCode>
                <c:ptCount val="50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</c:numCache>
            </c:numRef>
          </c:cat>
          <c:val>
            <c:numRef>
              <c:f>Progress!$B$5:$AY$5</c:f>
              <c:numCache>
                <c:formatCode>0.0</c:formatCode>
                <c:ptCount val="50"/>
                <c:pt idx="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Progress!$A$6</c:f>
              <c:strCache>
                <c:ptCount val="1"/>
                <c:pt idx="0">
                  <c:v>Target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Progress!$B$4:$AY$4</c:f>
              <c:numCache>
                <c:formatCode>d/m/yy;@</c:formatCode>
                <c:ptCount val="50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</c:numCache>
            </c:numRef>
          </c:cat>
          <c:val>
            <c:numRef>
              <c:f>Progress!$B$6:$AV$6</c:f>
              <c:numCache>
                <c:formatCode>0.0</c:formatCode>
                <c:ptCount val="4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391328"/>
        <c:axId val="1356380448"/>
      </c:lineChart>
      <c:dateAx>
        <c:axId val="1356391328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80448"/>
        <c:crosses val="autoZero"/>
        <c:auto val="1"/>
        <c:lblOffset val="100"/>
        <c:baseTimeUnit val="days"/>
      </c:dateAx>
      <c:valAx>
        <c:axId val="1356380448"/>
        <c:scaling>
          <c:orientation val="minMax"/>
          <c:min val="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91328"/>
        <c:crosses val="autoZero"/>
        <c:crossBetween val="between"/>
      </c:valAx>
      <c:valAx>
        <c:axId val="1356383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81536"/>
        <c:crosses val="max"/>
        <c:crossBetween val="between"/>
      </c:valAx>
      <c:dateAx>
        <c:axId val="1356381536"/>
        <c:scaling>
          <c:orientation val="minMax"/>
        </c:scaling>
        <c:delete val="1"/>
        <c:axPos val="b"/>
        <c:numFmt formatCode="d/m/yy;@" sourceLinked="1"/>
        <c:majorTickMark val="out"/>
        <c:minorTickMark val="none"/>
        <c:tickLblPos val="nextTo"/>
        <c:crossAx val="1356383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190499</xdr:rowOff>
    </xdr:from>
    <xdr:to>
      <xdr:col>22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workbookViewId="0">
      <selection activeCell="A10" sqref="A10"/>
    </sheetView>
  </sheetViews>
  <sheetFormatPr defaultRowHeight="15" x14ac:dyDescent="0.25"/>
  <cols>
    <col min="1" max="1" width="82.85546875" bestFit="1" customWidth="1"/>
    <col min="2" max="2" width="9.85546875" customWidth="1"/>
    <col min="3" max="3" width="9.140625" bestFit="1" customWidth="1"/>
    <col min="4" max="5" width="17.140625" bestFit="1" customWidth="1"/>
    <col min="6" max="6" width="26.140625" bestFit="1" customWidth="1"/>
    <col min="7" max="7" width="14.140625" bestFit="1" customWidth="1"/>
    <col min="8" max="8" width="10.7109375" bestFit="1" customWidth="1"/>
    <col min="9" max="9" width="7.42578125" bestFit="1" customWidth="1"/>
    <col min="10" max="10" width="15.85546875" bestFit="1" customWidth="1"/>
    <col min="11" max="11" width="19.140625" bestFit="1" customWidth="1"/>
    <col min="12" max="12" width="11.7109375" bestFit="1" customWidth="1"/>
  </cols>
  <sheetData>
    <row r="1" spans="1:6" ht="23.25" x14ac:dyDescent="0.35">
      <c r="A1" s="54" t="s">
        <v>152</v>
      </c>
      <c r="B1" s="54"/>
      <c r="C1" s="54"/>
    </row>
    <row r="3" spans="1:6" ht="20.25" thickBot="1" x14ac:dyDescent="0.35">
      <c r="A3" s="8" t="s">
        <v>126</v>
      </c>
      <c r="B3" s="8" t="s">
        <v>124</v>
      </c>
      <c r="C3" s="8" t="s">
        <v>123</v>
      </c>
      <c r="D3" s="8" t="s">
        <v>133</v>
      </c>
      <c r="E3" s="8" t="s">
        <v>134</v>
      </c>
      <c r="F3" s="8" t="s">
        <v>127</v>
      </c>
    </row>
    <row r="4" spans="1:6" s="17" customFormat="1" ht="18.75" thickTop="1" thickBot="1" x14ac:dyDescent="0.35">
      <c r="A4" s="12" t="s">
        <v>153</v>
      </c>
      <c r="B4" s="20">
        <v>0.25</v>
      </c>
      <c r="C4" s="23">
        <f>SUM(Details!C3:C34)</f>
        <v>211.53846153846152</v>
      </c>
      <c r="D4" s="23">
        <f>SUM(Details!F3:F34)</f>
        <v>0</v>
      </c>
      <c r="E4" s="23">
        <f t="shared" ref="E4:E29" si="0">C4-D4</f>
        <v>211.53846153846152</v>
      </c>
      <c r="F4" s="13">
        <f>D4/C4</f>
        <v>0</v>
      </c>
    </row>
    <row r="5" spans="1:6" ht="15.75" thickTop="1" x14ac:dyDescent="0.25">
      <c r="A5" t="s">
        <v>154</v>
      </c>
      <c r="B5" s="9">
        <f>B4</f>
        <v>0.25</v>
      </c>
      <c r="C5" s="25">
        <f>SUM(Details!C4:C10)</f>
        <v>19.23076923076923</v>
      </c>
      <c r="D5" s="25">
        <f>SUM(Details!F4:F10)</f>
        <v>0</v>
      </c>
      <c r="E5" s="25">
        <f t="shared" si="0"/>
        <v>19.23076923076923</v>
      </c>
      <c r="F5" s="10">
        <f t="shared" ref="F5:F30" si="1">D5/C5</f>
        <v>0</v>
      </c>
    </row>
    <row r="6" spans="1:6" x14ac:dyDescent="0.25">
      <c r="A6" t="s">
        <v>155</v>
      </c>
      <c r="B6" s="9">
        <f>B4</f>
        <v>0.25</v>
      </c>
      <c r="C6" s="25">
        <f>SUM(Details!C11:C15)</f>
        <v>38.46153846153846</v>
      </c>
      <c r="D6" s="25">
        <f>SUM(Details!F11:F15)</f>
        <v>0</v>
      </c>
      <c r="E6" s="25">
        <f t="shared" si="0"/>
        <v>38.46153846153846</v>
      </c>
      <c r="F6" s="10">
        <f t="shared" si="1"/>
        <v>0</v>
      </c>
    </row>
    <row r="7" spans="1:6" x14ac:dyDescent="0.25">
      <c r="A7" t="s">
        <v>156</v>
      </c>
      <c r="B7" s="9">
        <f>B4</f>
        <v>0.25</v>
      </c>
      <c r="C7" s="25">
        <f>SUM(Details!C16:C20)</f>
        <v>38.46153846153846</v>
      </c>
      <c r="D7" s="25">
        <f>SUM(Details!F16:F20)</f>
        <v>0</v>
      </c>
      <c r="E7" s="25">
        <f t="shared" si="0"/>
        <v>38.46153846153846</v>
      </c>
      <c r="F7" s="10">
        <f t="shared" si="1"/>
        <v>0</v>
      </c>
    </row>
    <row r="8" spans="1:6" x14ac:dyDescent="0.25">
      <c r="A8" t="s">
        <v>157</v>
      </c>
      <c r="B8" s="9">
        <f>B4</f>
        <v>0.25</v>
      </c>
      <c r="C8" s="25">
        <f>SUM(Details!C21:C27)</f>
        <v>57.692307692307686</v>
      </c>
      <c r="D8" s="25">
        <f>SUM(Details!F21:F27)</f>
        <v>0</v>
      </c>
      <c r="E8" s="25">
        <f t="shared" si="0"/>
        <v>57.692307692307686</v>
      </c>
      <c r="F8" s="10">
        <f t="shared" si="1"/>
        <v>0</v>
      </c>
    </row>
    <row r="9" spans="1:6" ht="15.75" thickBot="1" x14ac:dyDescent="0.3">
      <c r="A9" s="27" t="s">
        <v>158</v>
      </c>
      <c r="B9" s="27">
        <f>B4</f>
        <v>0.25</v>
      </c>
      <c r="C9" s="27">
        <f>SUM(Details!C28:C34)</f>
        <v>48.076923076923073</v>
      </c>
      <c r="D9" s="27">
        <f>SUM(Details!F28:F34)</f>
        <v>0</v>
      </c>
      <c r="E9" s="27">
        <f t="shared" si="0"/>
        <v>48.076923076923073</v>
      </c>
      <c r="F9" s="10">
        <f t="shared" si="1"/>
        <v>0</v>
      </c>
    </row>
    <row r="10" spans="1:6" s="17" customFormat="1" ht="18" thickBot="1" x14ac:dyDescent="0.35">
      <c r="A10" s="12" t="s">
        <v>160</v>
      </c>
      <c r="B10" s="13">
        <v>0.24</v>
      </c>
      <c r="C10" s="23">
        <f>SUM(Details!C35:C58)</f>
        <v>240</v>
      </c>
      <c r="D10" s="23">
        <f>SUM(Details!F35:F58)</f>
        <v>0</v>
      </c>
      <c r="E10" s="23">
        <f t="shared" si="0"/>
        <v>240</v>
      </c>
      <c r="F10" s="13">
        <f t="shared" si="1"/>
        <v>0</v>
      </c>
    </row>
    <row r="11" spans="1:6" ht="15.75" thickTop="1" x14ac:dyDescent="0.25">
      <c r="A11" t="s">
        <v>159</v>
      </c>
      <c r="B11" s="9">
        <f>B10</f>
        <v>0.24</v>
      </c>
      <c r="C11" s="25">
        <f>SUM(Details!C36:C41)</f>
        <v>60</v>
      </c>
      <c r="D11" s="25">
        <f>SUM(Details!F36:F41)</f>
        <v>0</v>
      </c>
      <c r="E11" s="25">
        <f t="shared" si="0"/>
        <v>60</v>
      </c>
      <c r="F11" s="10">
        <f t="shared" si="1"/>
        <v>0</v>
      </c>
    </row>
    <row r="12" spans="1:6" x14ac:dyDescent="0.25">
      <c r="A12" t="s">
        <v>161</v>
      </c>
      <c r="B12" s="9">
        <f>B10</f>
        <v>0.24</v>
      </c>
      <c r="C12" s="25">
        <f>SUM(Details!C42:C45)</f>
        <v>40</v>
      </c>
      <c r="D12" s="25">
        <f>SUM(Details!F42:F45)</f>
        <v>0</v>
      </c>
      <c r="E12" s="25">
        <f t="shared" si="0"/>
        <v>40</v>
      </c>
      <c r="F12" s="10">
        <f t="shared" si="1"/>
        <v>0</v>
      </c>
    </row>
    <row r="13" spans="1:6" x14ac:dyDescent="0.25">
      <c r="A13" t="s">
        <v>162</v>
      </c>
      <c r="B13" s="9">
        <f>B10</f>
        <v>0.24</v>
      </c>
      <c r="C13" s="25">
        <f>SUM(Details!C46:C49)</f>
        <v>40</v>
      </c>
      <c r="D13" s="25">
        <f>SUM(Details!F46:F49)</f>
        <v>0</v>
      </c>
      <c r="E13" s="25">
        <f t="shared" si="0"/>
        <v>40</v>
      </c>
      <c r="F13" s="10">
        <f t="shared" si="1"/>
        <v>0</v>
      </c>
    </row>
    <row r="14" spans="1:6" x14ac:dyDescent="0.25">
      <c r="A14" t="s">
        <v>163</v>
      </c>
      <c r="B14" s="9">
        <f>B10</f>
        <v>0.24</v>
      </c>
      <c r="C14" s="25">
        <f>SUM(Details!C47:C50)</f>
        <v>40</v>
      </c>
      <c r="D14" s="25">
        <f>SUM(Details!F47:F50)</f>
        <v>0</v>
      </c>
      <c r="E14" s="25">
        <f t="shared" si="0"/>
        <v>40</v>
      </c>
      <c r="F14" s="10">
        <f t="shared" si="1"/>
        <v>0</v>
      </c>
    </row>
    <row r="15" spans="1:6" x14ac:dyDescent="0.25">
      <c r="A15" t="s">
        <v>164</v>
      </c>
      <c r="B15" s="9">
        <f>B10</f>
        <v>0.24</v>
      </c>
      <c r="C15" s="25">
        <f>SUM(Details!C48:C51)</f>
        <v>40</v>
      </c>
      <c r="D15" s="25">
        <f>SUM(Details!F48:F51)</f>
        <v>0</v>
      </c>
      <c r="E15" s="25">
        <f t="shared" si="0"/>
        <v>40</v>
      </c>
      <c r="F15" s="10">
        <f t="shared" si="1"/>
        <v>0</v>
      </c>
    </row>
    <row r="16" spans="1:6" x14ac:dyDescent="0.25">
      <c r="A16" t="s">
        <v>165</v>
      </c>
      <c r="B16" s="9">
        <f>B10</f>
        <v>0.24</v>
      </c>
      <c r="C16" s="25">
        <f>SUM(Details!C50:C53)</f>
        <v>40</v>
      </c>
      <c r="D16" s="25">
        <f>SUM(Details!F50:F53)</f>
        <v>0</v>
      </c>
      <c r="E16" s="25">
        <f t="shared" si="0"/>
        <v>40</v>
      </c>
      <c r="F16" s="10">
        <f t="shared" si="1"/>
        <v>0</v>
      </c>
    </row>
    <row r="17" spans="1:6" ht="15.75" thickBot="1" x14ac:dyDescent="0.3">
      <c r="A17" s="14" t="s">
        <v>166</v>
      </c>
      <c r="B17" s="15">
        <f>B10</f>
        <v>0.24</v>
      </c>
      <c r="C17" s="27">
        <f>SUM(Details!C54:C58)</f>
        <v>50</v>
      </c>
      <c r="D17" s="27">
        <f>SUM(Details!F54:F58)</f>
        <v>0</v>
      </c>
      <c r="E17" s="27">
        <f t="shared" si="0"/>
        <v>50</v>
      </c>
      <c r="F17" s="16">
        <f t="shared" si="1"/>
        <v>0</v>
      </c>
    </row>
    <row r="18" spans="1:6" s="17" customFormat="1" ht="18" thickBot="1" x14ac:dyDescent="0.35">
      <c r="A18" s="12" t="s">
        <v>167</v>
      </c>
      <c r="B18" s="13">
        <v>0.25</v>
      </c>
      <c r="C18" s="23">
        <f>SUM(Details!C59:C102)</f>
        <v>250.00000000000014</v>
      </c>
      <c r="D18" s="23">
        <f>SUM(Details!F59:F102)</f>
        <v>0</v>
      </c>
      <c r="E18" s="23">
        <f t="shared" si="0"/>
        <v>250.00000000000014</v>
      </c>
      <c r="F18" s="13">
        <f t="shared" si="1"/>
        <v>0</v>
      </c>
    </row>
    <row r="19" spans="1:6" ht="15.75" thickTop="1" x14ac:dyDescent="0.25">
      <c r="A19" t="s">
        <v>168</v>
      </c>
      <c r="B19" s="9">
        <f>B18</f>
        <v>0.25</v>
      </c>
      <c r="C19" s="25">
        <f>SUM(Details!C60:C63)</f>
        <v>22.727272727272727</v>
      </c>
      <c r="D19" s="25">
        <f>SUM(Details!F60:F63)</f>
        <v>0</v>
      </c>
      <c r="E19" s="25">
        <f t="shared" si="0"/>
        <v>22.727272727272727</v>
      </c>
      <c r="F19" s="10">
        <f t="shared" si="1"/>
        <v>0</v>
      </c>
    </row>
    <row r="20" spans="1:6" x14ac:dyDescent="0.25">
      <c r="A20" t="s">
        <v>169</v>
      </c>
      <c r="B20" s="9">
        <f>B18</f>
        <v>0.25</v>
      </c>
      <c r="C20" s="25">
        <f>SUM(Details!C64:C69)</f>
        <v>34.090909090909086</v>
      </c>
      <c r="D20" s="25">
        <f>SUM(Details!F64:F69)</f>
        <v>0</v>
      </c>
      <c r="E20" s="25">
        <f t="shared" si="0"/>
        <v>34.090909090909086</v>
      </c>
      <c r="F20" s="10">
        <f t="shared" si="1"/>
        <v>0</v>
      </c>
    </row>
    <row r="21" spans="1:6" x14ac:dyDescent="0.25">
      <c r="A21" t="s">
        <v>170</v>
      </c>
      <c r="B21" s="9">
        <f>B18</f>
        <v>0.25</v>
      </c>
      <c r="C21" s="25">
        <f>SUM(Details!C70:C76)</f>
        <v>39.772727272727266</v>
      </c>
      <c r="D21" s="25">
        <f>SUM(Details!F70:F76)</f>
        <v>0</v>
      </c>
      <c r="E21" s="25">
        <f t="shared" si="0"/>
        <v>39.772727272727266</v>
      </c>
      <c r="F21" s="10">
        <f t="shared" si="1"/>
        <v>0</v>
      </c>
    </row>
    <row r="22" spans="1:6" x14ac:dyDescent="0.25">
      <c r="A22" t="s">
        <v>171</v>
      </c>
      <c r="B22" s="9">
        <f>B18</f>
        <v>0.25</v>
      </c>
      <c r="C22" s="25">
        <f>SUM(Details!C77:C80)</f>
        <v>22.727272727272727</v>
      </c>
      <c r="D22" s="25">
        <f>SUM(Details!F77:F80)</f>
        <v>0</v>
      </c>
      <c r="E22" s="25">
        <f t="shared" si="0"/>
        <v>22.727272727272727</v>
      </c>
      <c r="F22" s="10">
        <f t="shared" si="1"/>
        <v>0</v>
      </c>
    </row>
    <row r="23" spans="1:6" ht="15.75" thickBot="1" x14ac:dyDescent="0.3">
      <c r="A23" s="27" t="s">
        <v>172</v>
      </c>
      <c r="B23" s="15">
        <f>B18</f>
        <v>0.25</v>
      </c>
      <c r="C23" s="27">
        <f>SUM(Details!C95:C102)</f>
        <v>45.454545454545446</v>
      </c>
      <c r="D23" s="27">
        <f>SUM(Details!F95:F102)</f>
        <v>0</v>
      </c>
      <c r="E23" s="27">
        <f t="shared" si="0"/>
        <v>45.454545454545446</v>
      </c>
      <c r="F23" s="16">
        <f t="shared" si="1"/>
        <v>0</v>
      </c>
    </row>
    <row r="24" spans="1:6" s="17" customFormat="1" ht="18" thickBot="1" x14ac:dyDescent="0.35">
      <c r="A24" s="12" t="s">
        <v>173</v>
      </c>
      <c r="B24" s="13">
        <v>0.26</v>
      </c>
      <c r="C24" s="23">
        <f>SUM(Details!C103:C133)</f>
        <v>259.99999999999989</v>
      </c>
      <c r="D24" s="23">
        <f>SUM(Details!F103:F133)</f>
        <v>0</v>
      </c>
      <c r="E24" s="23">
        <f t="shared" si="0"/>
        <v>259.99999999999989</v>
      </c>
      <c r="F24" s="13">
        <f t="shared" si="1"/>
        <v>0</v>
      </c>
    </row>
    <row r="25" spans="1:6" ht="15.75" thickTop="1" x14ac:dyDescent="0.25">
      <c r="A25" t="s">
        <v>174</v>
      </c>
      <c r="B25" s="9">
        <f>B24</f>
        <v>0.26</v>
      </c>
      <c r="C25" s="25">
        <f>SUM(Details!C104:C109)</f>
        <v>50.322580645161295</v>
      </c>
      <c r="D25" s="25">
        <f>SUM(Details!F104:F109)</f>
        <v>0</v>
      </c>
      <c r="E25" s="25">
        <f t="shared" si="0"/>
        <v>50.322580645161295</v>
      </c>
      <c r="F25" s="10">
        <f t="shared" si="1"/>
        <v>0</v>
      </c>
    </row>
    <row r="26" spans="1:6" x14ac:dyDescent="0.25">
      <c r="A26" t="s">
        <v>175</v>
      </c>
      <c r="B26" s="9">
        <f>B24</f>
        <v>0.26</v>
      </c>
      <c r="C26" s="25">
        <f>SUM(Details!C110:C118)</f>
        <v>75.48387096774195</v>
      </c>
      <c r="D26" s="25">
        <f>SUM(Details!F110:F118)</f>
        <v>0</v>
      </c>
      <c r="E26" s="25">
        <f t="shared" si="0"/>
        <v>75.48387096774195</v>
      </c>
      <c r="F26" s="10">
        <f t="shared" si="1"/>
        <v>0</v>
      </c>
    </row>
    <row r="27" spans="1:6" x14ac:dyDescent="0.25">
      <c r="A27" t="s">
        <v>176</v>
      </c>
      <c r="B27" s="9">
        <f>B24</f>
        <v>0.26</v>
      </c>
      <c r="C27" s="25">
        <f>SUM(Details!C119:C124)</f>
        <v>50.322580645161295</v>
      </c>
      <c r="D27" s="25">
        <f>SUM(Details!F119:F124)</f>
        <v>0</v>
      </c>
      <c r="E27" s="25">
        <f t="shared" si="0"/>
        <v>50.322580645161295</v>
      </c>
      <c r="F27" s="10">
        <f t="shared" si="1"/>
        <v>0</v>
      </c>
    </row>
    <row r="28" spans="1:6" x14ac:dyDescent="0.25">
      <c r="A28" t="s">
        <v>177</v>
      </c>
      <c r="B28" s="9">
        <f>B24</f>
        <v>0.26</v>
      </c>
      <c r="C28" s="25">
        <f>SUM(Details!C125:C130)</f>
        <v>50.322580645161295</v>
      </c>
      <c r="D28" s="25">
        <f>SUM(Details!F125:F130)</f>
        <v>0</v>
      </c>
      <c r="E28" s="25">
        <f t="shared" si="0"/>
        <v>50.322580645161295</v>
      </c>
      <c r="F28" s="10">
        <f t="shared" si="1"/>
        <v>0</v>
      </c>
    </row>
    <row r="29" spans="1:6" ht="15.75" thickBot="1" x14ac:dyDescent="0.3">
      <c r="A29" s="27" t="s">
        <v>178</v>
      </c>
      <c r="B29" s="15">
        <f>B24</f>
        <v>0.26</v>
      </c>
      <c r="C29" s="27">
        <f>SUM(Details!C131:C133)</f>
        <v>25.161290322580644</v>
      </c>
      <c r="D29" s="27">
        <f>SUM(Details!F131:F133)</f>
        <v>0</v>
      </c>
      <c r="E29" s="27">
        <f t="shared" si="0"/>
        <v>25.161290322580644</v>
      </c>
      <c r="F29" s="16">
        <f t="shared" si="1"/>
        <v>0</v>
      </c>
    </row>
    <row r="30" spans="1:6" ht="20.25" thickBot="1" x14ac:dyDescent="0.35">
      <c r="B30" s="8"/>
      <c r="C30" s="29">
        <f>SUM(C4,C10,C18,C24)</f>
        <v>961.53846153846155</v>
      </c>
      <c r="D30" s="29">
        <f>SUM(D4,D10,D18,D24)</f>
        <v>0</v>
      </c>
      <c r="E30" s="29">
        <f>SUM(E4,E10,E18,E24)</f>
        <v>961.53846153846155</v>
      </c>
      <c r="F30">
        <f t="shared" si="1"/>
        <v>0</v>
      </c>
    </row>
    <row r="31" spans="1:6" ht="21" thickTop="1" thickBot="1" x14ac:dyDescent="0.35">
      <c r="A31" s="8" t="s">
        <v>133</v>
      </c>
      <c r="B31" s="8"/>
      <c r="C31" s="8"/>
      <c r="D31" s="8"/>
      <c r="E31" s="8"/>
      <c r="F31" s="29">
        <f>SUM(D4,D10,D18,D24)</f>
        <v>0</v>
      </c>
    </row>
    <row r="32" spans="1:6" ht="21" thickTop="1" thickBot="1" x14ac:dyDescent="0.35">
      <c r="A32" s="8" t="s">
        <v>127</v>
      </c>
      <c r="B32" s="8"/>
      <c r="C32" s="8"/>
      <c r="D32" s="8"/>
      <c r="E32" s="8"/>
      <c r="F32" s="47">
        <f>D30/C30</f>
        <v>0</v>
      </c>
    </row>
    <row r="33" spans="1:6" ht="21" thickTop="1" thickBot="1" x14ac:dyDescent="0.35">
      <c r="A33" s="8" t="s">
        <v>131</v>
      </c>
      <c r="B33" s="8"/>
      <c r="C33" s="8"/>
      <c r="D33" s="8"/>
      <c r="E33" s="8"/>
      <c r="F33" s="28">
        <f ca="1">1 -F34/(DATE(2016,4,15)-DATE(2016,3,20))</f>
        <v>3.8461538461538436E-2</v>
      </c>
    </row>
    <row r="34" spans="1:6" ht="21" thickTop="1" thickBot="1" x14ac:dyDescent="0.35">
      <c r="A34" s="8" t="s">
        <v>132</v>
      </c>
      <c r="B34" s="8"/>
      <c r="C34" s="8"/>
      <c r="D34" s="8"/>
      <c r="E34" s="8"/>
      <c r="F34" s="22">
        <f ca="1">DATE(2016,4,15)-TODAY()</f>
        <v>25</v>
      </c>
    </row>
    <row r="35" spans="1:6" ht="21" thickTop="1" thickBot="1" x14ac:dyDescent="0.35">
      <c r="A35" s="21" t="s">
        <v>135</v>
      </c>
      <c r="B35" s="8"/>
      <c r="C35" s="8"/>
      <c r="D35" s="8"/>
      <c r="E35" s="8"/>
      <c r="F35" s="53">
        <f ca="1">IF(F34&lt;&gt;0, E30/F34, "N/A")</f>
        <v>38.46153846153846</v>
      </c>
    </row>
    <row r="36" spans="1:6" ht="15.75" thickTop="1" x14ac:dyDescent="0.25"/>
    <row r="150" spans="1:2" x14ac:dyDescent="0.25">
      <c r="A150" s="4"/>
      <c r="B150" s="9"/>
    </row>
    <row r="151" spans="1:2" x14ac:dyDescent="0.25">
      <c r="A151" s="4"/>
    </row>
    <row r="152" spans="1:2" x14ac:dyDescent="0.25">
      <c r="A152" s="3"/>
    </row>
    <row r="153" spans="1:2" x14ac:dyDescent="0.25">
      <c r="A153" s="4"/>
    </row>
    <row r="154" spans="1:2" x14ac:dyDescent="0.25">
      <c r="A154" s="4"/>
    </row>
    <row r="155" spans="1:2" x14ac:dyDescent="0.25">
      <c r="A155" s="2"/>
    </row>
    <row r="156" spans="1:2" x14ac:dyDescent="0.25">
      <c r="A156" s="4"/>
    </row>
    <row r="157" spans="1:2" x14ac:dyDescent="0.25">
      <c r="A157" s="4"/>
    </row>
    <row r="158" spans="1:2" x14ac:dyDescent="0.25">
      <c r="A158" s="4"/>
    </row>
    <row r="159" spans="1:2" x14ac:dyDescent="0.25">
      <c r="A159" s="4"/>
    </row>
    <row r="160" spans="1:2" x14ac:dyDescent="0.25">
      <c r="A160" s="4"/>
    </row>
    <row r="161" spans="1:1" x14ac:dyDescent="0.25">
      <c r="A161" s="3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3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3"/>
    </row>
    <row r="174" spans="1:1" x14ac:dyDescent="0.25">
      <c r="A174" s="4"/>
    </row>
    <row r="175" spans="1:1" x14ac:dyDescent="0.25">
      <c r="A175" s="4"/>
    </row>
    <row r="176" spans="1:1" x14ac:dyDescent="0.25">
      <c r="A176" s="1"/>
    </row>
    <row r="177" spans="1:1" x14ac:dyDescent="0.25">
      <c r="A177" s="3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3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3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3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3"/>
    </row>
    <row r="198" spans="1:1" x14ac:dyDescent="0.25">
      <c r="A198" s="4"/>
    </row>
    <row r="199" spans="1:1" x14ac:dyDescent="0.25">
      <c r="A199" s="5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3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</sheetData>
  <mergeCells count="1">
    <mergeCell ref="A1:C1"/>
  </mergeCells>
  <conditionalFormatting sqref="F4:F8 F10:F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abSelected="1" workbookViewId="0">
      <selection activeCell="A37" sqref="A37"/>
    </sheetView>
  </sheetViews>
  <sheetFormatPr defaultRowHeight="15" x14ac:dyDescent="0.25"/>
  <cols>
    <col min="1" max="1" width="115.42578125" bestFit="1" customWidth="1"/>
    <col min="2" max="2" width="9.85546875" customWidth="1"/>
    <col min="3" max="3" width="21.42578125" bestFit="1" customWidth="1"/>
    <col min="4" max="4" width="14.5703125" bestFit="1" customWidth="1"/>
    <col min="5" max="5" width="19.5703125" hidden="1" customWidth="1"/>
    <col min="6" max="6" width="23.140625" hidden="1" customWidth="1"/>
  </cols>
  <sheetData>
    <row r="1" spans="1:6" ht="23.25" x14ac:dyDescent="0.35">
      <c r="A1" s="31" t="s">
        <v>150</v>
      </c>
    </row>
    <row r="2" spans="1:6" ht="20.25" thickBot="1" x14ac:dyDescent="0.35">
      <c r="A2" s="8"/>
      <c r="B2" s="8" t="s">
        <v>124</v>
      </c>
      <c r="C2" s="8" t="s">
        <v>125</v>
      </c>
      <c r="D2" s="8" t="s">
        <v>129</v>
      </c>
      <c r="E2" s="8" t="s">
        <v>130</v>
      </c>
      <c r="F2" s="8" t="s">
        <v>128</v>
      </c>
    </row>
    <row r="3" spans="1:6" ht="18.75" thickTop="1" thickBot="1" x14ac:dyDescent="0.35">
      <c r="A3" s="7" t="s">
        <v>153</v>
      </c>
      <c r="B3" s="13">
        <f>Summary!B4</f>
        <v>0.25</v>
      </c>
      <c r="C3" s="23">
        <f>(B3*1000)/26</f>
        <v>9.615384615384615</v>
      </c>
      <c r="D3" s="12">
        <v>0</v>
      </c>
      <c r="E3" s="12" t="e">
        <f>#REF!*D3</f>
        <v>#REF!</v>
      </c>
      <c r="F3" s="12">
        <f t="shared" ref="F3:F40" si="0">C3*D3</f>
        <v>0</v>
      </c>
    </row>
    <row r="4" spans="1:6" ht="18.75" thickTop="1" thickBot="1" x14ac:dyDescent="0.35">
      <c r="A4" s="37" t="s">
        <v>154</v>
      </c>
      <c r="B4" s="38">
        <f>Summary!B4</f>
        <v>0.25</v>
      </c>
      <c r="C4" s="39">
        <f t="shared" ref="C4:C34" si="1">(B4*1000)/26</f>
        <v>9.615384615384615</v>
      </c>
      <c r="D4" s="12">
        <v>0</v>
      </c>
      <c r="E4" s="11" t="e">
        <f>#REF!*D4</f>
        <v>#REF!</v>
      </c>
      <c r="F4" s="11">
        <f t="shared" si="0"/>
        <v>0</v>
      </c>
    </row>
    <row r="5" spans="1:6" ht="18" thickBot="1" x14ac:dyDescent="0.35">
      <c r="A5" t="s">
        <v>179</v>
      </c>
      <c r="B5" s="56"/>
      <c r="C5" s="57"/>
      <c r="D5" s="12"/>
      <c r="E5" s="11"/>
      <c r="F5" s="11"/>
    </row>
    <row r="6" spans="1:6" ht="18.75" thickTop="1" thickBot="1" x14ac:dyDescent="0.35">
      <c r="A6" t="s">
        <v>180</v>
      </c>
      <c r="B6" s="56"/>
      <c r="C6" s="57"/>
      <c r="D6" s="12"/>
      <c r="E6" s="11"/>
      <c r="F6" s="11"/>
    </row>
    <row r="7" spans="1:6" ht="18.75" thickTop="1" thickBot="1" x14ac:dyDescent="0.35">
      <c r="A7" t="s">
        <v>181</v>
      </c>
      <c r="B7" s="56"/>
      <c r="C7" s="57"/>
      <c r="D7" s="12"/>
      <c r="E7" s="11"/>
      <c r="F7" s="11"/>
    </row>
    <row r="8" spans="1:6" ht="18.75" thickTop="1" thickBot="1" x14ac:dyDescent="0.35">
      <c r="A8" t="s">
        <v>182</v>
      </c>
      <c r="B8" s="56"/>
      <c r="C8" s="57"/>
      <c r="D8" s="12"/>
      <c r="E8" s="11"/>
      <c r="F8" s="11"/>
    </row>
    <row r="9" spans="1:6" ht="18.75" thickTop="1" thickBot="1" x14ac:dyDescent="0.35">
      <c r="A9" t="s">
        <v>183</v>
      </c>
      <c r="B9" s="56"/>
      <c r="C9" s="57"/>
      <c r="D9" s="12"/>
      <c r="E9" s="11"/>
      <c r="F9" s="11"/>
    </row>
    <row r="10" spans="1:6" ht="18.75" thickTop="1" thickBot="1" x14ac:dyDescent="0.35">
      <c r="A10" t="s">
        <v>184</v>
      </c>
      <c r="B10" s="35">
        <f>Summary!B4</f>
        <v>0.25</v>
      </c>
      <c r="C10" s="36">
        <f t="shared" si="1"/>
        <v>9.615384615384615</v>
      </c>
      <c r="D10" s="12">
        <v>0</v>
      </c>
      <c r="E10" t="e">
        <f>#REF!*D10</f>
        <v>#REF!</v>
      </c>
      <c r="F10">
        <f t="shared" si="0"/>
        <v>0</v>
      </c>
    </row>
    <row r="11" spans="1:6" ht="18.75" thickTop="1" thickBot="1" x14ac:dyDescent="0.35">
      <c r="A11" s="40" t="s">
        <v>155</v>
      </c>
      <c r="B11" s="41">
        <f>Summary!B4</f>
        <v>0.25</v>
      </c>
      <c r="C11" s="42">
        <f t="shared" si="1"/>
        <v>9.615384615384615</v>
      </c>
      <c r="D11" s="12">
        <v>0</v>
      </c>
      <c r="E11" s="11" t="e">
        <f>#REF!*D11</f>
        <v>#REF!</v>
      </c>
      <c r="F11" s="11">
        <f t="shared" si="0"/>
        <v>0</v>
      </c>
    </row>
    <row r="12" spans="1:6" ht="18" thickBot="1" x14ac:dyDescent="0.35">
      <c r="A12" t="s">
        <v>185</v>
      </c>
      <c r="B12" s="18">
        <f>Summary!B4</f>
        <v>0.25</v>
      </c>
      <c r="C12" s="26">
        <f t="shared" si="1"/>
        <v>9.615384615384615</v>
      </c>
      <c r="D12" s="12">
        <v>0</v>
      </c>
      <c r="E12" t="e">
        <f>#REF!*D12</f>
        <v>#REF!</v>
      </c>
      <c r="F12">
        <f t="shared" si="0"/>
        <v>0</v>
      </c>
    </row>
    <row r="13" spans="1:6" ht="18.75" thickTop="1" thickBot="1" x14ac:dyDescent="0.35">
      <c r="A13" t="s">
        <v>186</v>
      </c>
      <c r="B13" s="18">
        <f>Summary!B4</f>
        <v>0.25</v>
      </c>
      <c r="C13" s="26">
        <f t="shared" si="1"/>
        <v>9.615384615384615</v>
      </c>
      <c r="D13" s="12">
        <v>0</v>
      </c>
      <c r="E13" t="e">
        <f>#REF!*D13</f>
        <v>#REF!</v>
      </c>
      <c r="F13">
        <f t="shared" si="0"/>
        <v>0</v>
      </c>
    </row>
    <row r="14" spans="1:6" ht="18.75" thickTop="1" thickBot="1" x14ac:dyDescent="0.35">
      <c r="A14" t="s">
        <v>187</v>
      </c>
      <c r="B14" s="18"/>
      <c r="C14" s="26"/>
      <c r="D14" s="12"/>
    </row>
    <row r="15" spans="1:6" ht="18.75" thickTop="1" thickBot="1" x14ac:dyDescent="0.35">
      <c r="A15" t="s">
        <v>188</v>
      </c>
      <c r="B15" s="35">
        <f>Summary!B4</f>
        <v>0.25</v>
      </c>
      <c r="C15" s="36">
        <f t="shared" si="1"/>
        <v>9.615384615384615</v>
      </c>
      <c r="D15" s="12">
        <v>0</v>
      </c>
      <c r="E15" t="e">
        <f>#REF!*D15</f>
        <v>#REF!</v>
      </c>
      <c r="F15">
        <f t="shared" si="0"/>
        <v>0</v>
      </c>
    </row>
    <row r="16" spans="1:6" ht="18.75" thickTop="1" thickBot="1" x14ac:dyDescent="0.35">
      <c r="A16" s="40" t="s">
        <v>156</v>
      </c>
      <c r="B16" s="41">
        <f>Summary!B4</f>
        <v>0.25</v>
      </c>
      <c r="C16" s="42">
        <f t="shared" si="1"/>
        <v>9.615384615384615</v>
      </c>
      <c r="D16" s="12">
        <v>0</v>
      </c>
      <c r="E16" s="11" t="e">
        <f>#REF!*D16</f>
        <v>#REF!</v>
      </c>
      <c r="F16" s="11">
        <f t="shared" si="0"/>
        <v>0</v>
      </c>
    </row>
    <row r="17" spans="1:6" ht="18" thickBot="1" x14ac:dyDescent="0.35">
      <c r="A17" t="s">
        <v>189</v>
      </c>
      <c r="B17" s="18">
        <f>Summary!B4</f>
        <v>0.25</v>
      </c>
      <c r="C17" s="26">
        <f t="shared" si="1"/>
        <v>9.615384615384615</v>
      </c>
      <c r="D17" s="12">
        <v>0</v>
      </c>
      <c r="E17" t="e">
        <f>#REF!*D17</f>
        <v>#REF!</v>
      </c>
      <c r="F17">
        <f t="shared" si="0"/>
        <v>0</v>
      </c>
    </row>
    <row r="18" spans="1:6" ht="18.75" thickTop="1" thickBot="1" x14ac:dyDescent="0.35">
      <c r="A18" t="s">
        <v>190</v>
      </c>
      <c r="B18" s="18">
        <f>Summary!B4</f>
        <v>0.25</v>
      </c>
      <c r="C18" s="26">
        <f t="shared" si="1"/>
        <v>9.615384615384615</v>
      </c>
      <c r="D18" s="12">
        <v>0</v>
      </c>
      <c r="E18" t="e">
        <f>#REF!*D18</f>
        <v>#REF!</v>
      </c>
      <c r="F18">
        <f t="shared" si="0"/>
        <v>0</v>
      </c>
    </row>
    <row r="19" spans="1:6" ht="18.75" thickTop="1" thickBot="1" x14ac:dyDescent="0.35">
      <c r="A19" t="s">
        <v>191</v>
      </c>
      <c r="B19" s="18"/>
      <c r="C19" s="26"/>
      <c r="D19" s="12"/>
    </row>
    <row r="20" spans="1:6" ht="18.75" thickTop="1" thickBot="1" x14ac:dyDescent="0.35">
      <c r="A20" t="s">
        <v>192</v>
      </c>
      <c r="B20" s="35">
        <f>Summary!B4</f>
        <v>0.25</v>
      </c>
      <c r="C20" s="36">
        <f t="shared" si="1"/>
        <v>9.615384615384615</v>
      </c>
      <c r="D20" s="12">
        <v>0</v>
      </c>
      <c r="E20" t="e">
        <f>#REF!*D20</f>
        <v>#REF!</v>
      </c>
      <c r="F20">
        <f t="shared" si="0"/>
        <v>0</v>
      </c>
    </row>
    <row r="21" spans="1:6" ht="18.75" thickTop="1" thickBot="1" x14ac:dyDescent="0.35">
      <c r="A21" s="6" t="s">
        <v>157</v>
      </c>
      <c r="B21" s="19">
        <f>Summary!B4</f>
        <v>0.25</v>
      </c>
      <c r="C21" s="24">
        <f t="shared" si="1"/>
        <v>9.615384615384615</v>
      </c>
      <c r="D21" s="12">
        <v>0</v>
      </c>
      <c r="E21" t="e">
        <f>#REF!*D21</f>
        <v>#REF!</v>
      </c>
      <c r="F21">
        <f t="shared" si="0"/>
        <v>0</v>
      </c>
    </row>
    <row r="22" spans="1:6" ht="18" thickBot="1" x14ac:dyDescent="0.35">
      <c r="A22" t="s">
        <v>193</v>
      </c>
      <c r="B22">
        <f>Summary!B4</f>
        <v>0.25</v>
      </c>
      <c r="C22" s="25">
        <f t="shared" si="1"/>
        <v>9.615384615384615</v>
      </c>
      <c r="D22" s="12">
        <v>0</v>
      </c>
      <c r="E22" s="11" t="e">
        <f>#REF!*D22</f>
        <v>#REF!</v>
      </c>
      <c r="F22" s="11">
        <f t="shared" si="0"/>
        <v>0</v>
      </c>
    </row>
    <row r="23" spans="1:6" ht="18.75" thickTop="1" thickBot="1" x14ac:dyDescent="0.35">
      <c r="A23" t="s">
        <v>194</v>
      </c>
      <c r="B23" s="9">
        <f>Summary!B4</f>
        <v>0.25</v>
      </c>
      <c r="C23" s="25">
        <f t="shared" si="1"/>
        <v>9.615384615384615</v>
      </c>
      <c r="D23" s="12">
        <v>0</v>
      </c>
      <c r="E23" t="e">
        <f>#REF!*D23</f>
        <v>#REF!</v>
      </c>
      <c r="F23">
        <f t="shared" si="0"/>
        <v>0</v>
      </c>
    </row>
    <row r="24" spans="1:6" ht="18.75" thickTop="1" thickBot="1" x14ac:dyDescent="0.35">
      <c r="A24" t="s">
        <v>195</v>
      </c>
      <c r="B24" s="9">
        <f>Summary!B4</f>
        <v>0.25</v>
      </c>
      <c r="C24" s="25">
        <f t="shared" si="1"/>
        <v>9.615384615384615</v>
      </c>
      <c r="D24" s="12">
        <v>0</v>
      </c>
      <c r="E24" t="e">
        <f>#REF!*D24</f>
        <v>#REF!</v>
      </c>
      <c r="F24">
        <f t="shared" si="0"/>
        <v>0</v>
      </c>
    </row>
    <row r="25" spans="1:6" ht="18.75" thickTop="1" thickBot="1" x14ac:dyDescent="0.35">
      <c r="A25" t="s">
        <v>196</v>
      </c>
      <c r="B25" s="9">
        <f>Summary!B4</f>
        <v>0.25</v>
      </c>
      <c r="C25" s="25">
        <f t="shared" si="1"/>
        <v>9.615384615384615</v>
      </c>
      <c r="D25" s="12">
        <v>0</v>
      </c>
      <c r="E25" t="e">
        <f>#REF!*D25</f>
        <v>#REF!</v>
      </c>
      <c r="F25">
        <f t="shared" si="0"/>
        <v>0</v>
      </c>
    </row>
    <row r="26" spans="1:6" ht="18.75" thickTop="1" thickBot="1" x14ac:dyDescent="0.35">
      <c r="A26" t="s">
        <v>197</v>
      </c>
      <c r="B26" s="9"/>
      <c r="C26" s="25"/>
      <c r="D26" s="12"/>
    </row>
    <row r="27" spans="1:6" ht="18.75" thickTop="1" thickBot="1" x14ac:dyDescent="0.35">
      <c r="A27" t="s">
        <v>198</v>
      </c>
      <c r="B27" s="35">
        <f>Summary!B4</f>
        <v>0.25</v>
      </c>
      <c r="C27" s="36">
        <f t="shared" si="1"/>
        <v>9.615384615384615</v>
      </c>
      <c r="D27" s="12">
        <v>0</v>
      </c>
      <c r="E27" t="e">
        <f>#REF!*D27</f>
        <v>#REF!</v>
      </c>
      <c r="F27">
        <f t="shared" si="0"/>
        <v>0</v>
      </c>
    </row>
    <row r="28" spans="1:6" ht="18.75" thickTop="1" thickBot="1" x14ac:dyDescent="0.35">
      <c r="A28" s="6" t="s">
        <v>158</v>
      </c>
      <c r="B28" s="19">
        <f>Summary!B4</f>
        <v>0.25</v>
      </c>
      <c r="C28" s="24">
        <f t="shared" si="1"/>
        <v>9.615384615384615</v>
      </c>
      <c r="D28" s="12">
        <v>0</v>
      </c>
      <c r="E28" s="11" t="e">
        <f>#REF!*D28</f>
        <v>#REF!</v>
      </c>
      <c r="F28" s="11">
        <f t="shared" si="0"/>
        <v>0</v>
      </c>
    </row>
    <row r="29" spans="1:6" ht="18" thickBot="1" x14ac:dyDescent="0.35">
      <c r="A29" t="s">
        <v>199</v>
      </c>
      <c r="B29" s="9">
        <f>Summary!B4</f>
        <v>0.25</v>
      </c>
      <c r="C29" s="25">
        <f t="shared" si="1"/>
        <v>9.615384615384615</v>
      </c>
      <c r="D29" s="12">
        <v>0</v>
      </c>
      <c r="E29" t="e">
        <f>#REF!*D29</f>
        <v>#REF!</v>
      </c>
      <c r="F29">
        <f t="shared" si="0"/>
        <v>0</v>
      </c>
    </row>
    <row r="30" spans="1:6" ht="18.75" thickTop="1" thickBot="1" x14ac:dyDescent="0.35">
      <c r="A30" t="s">
        <v>200</v>
      </c>
      <c r="B30" s="9">
        <f>Summary!B4</f>
        <v>0.25</v>
      </c>
      <c r="C30" s="25">
        <f t="shared" si="1"/>
        <v>9.615384615384615</v>
      </c>
      <c r="D30" s="12">
        <v>0</v>
      </c>
      <c r="E30" t="e">
        <f>#REF!*D30</f>
        <v>#REF!</v>
      </c>
      <c r="F30">
        <f t="shared" si="0"/>
        <v>0</v>
      </c>
    </row>
    <row r="31" spans="1:6" ht="18.75" thickTop="1" thickBot="1" x14ac:dyDescent="0.35">
      <c r="A31" t="s">
        <v>201</v>
      </c>
      <c r="B31" s="9">
        <f>Summary!B4</f>
        <v>0.25</v>
      </c>
      <c r="C31" s="25">
        <f t="shared" si="1"/>
        <v>9.615384615384615</v>
      </c>
      <c r="D31" s="12">
        <v>0</v>
      </c>
      <c r="E31" t="e">
        <f>#REF!*D31</f>
        <v>#REF!</v>
      </c>
      <c r="F31">
        <f t="shared" si="0"/>
        <v>0</v>
      </c>
    </row>
    <row r="32" spans="1:6" ht="18.75" thickTop="1" thickBot="1" x14ac:dyDescent="0.35">
      <c r="A32" t="s">
        <v>202</v>
      </c>
      <c r="B32" s="9"/>
      <c r="C32" s="25"/>
      <c r="D32" s="12"/>
    </row>
    <row r="33" spans="1:6" ht="18.75" thickTop="1" thickBot="1" x14ac:dyDescent="0.35">
      <c r="A33" t="s">
        <v>203</v>
      </c>
      <c r="B33" s="9"/>
      <c r="C33" s="25"/>
      <c r="D33" s="12"/>
    </row>
    <row r="34" spans="1:6" ht="18.75" thickTop="1" thickBot="1" x14ac:dyDescent="0.35">
      <c r="A34" t="s">
        <v>204</v>
      </c>
      <c r="B34" s="35">
        <f>Summary!B4</f>
        <v>0.25</v>
      </c>
      <c r="C34" s="36">
        <f t="shared" si="1"/>
        <v>9.615384615384615</v>
      </c>
      <c r="D34" s="12">
        <v>0</v>
      </c>
      <c r="E34" t="e">
        <f>#REF!*D34</f>
        <v>#REF!</v>
      </c>
      <c r="F34">
        <f t="shared" si="0"/>
        <v>0</v>
      </c>
    </row>
    <row r="35" spans="1:6" ht="18.75" thickTop="1" thickBot="1" x14ac:dyDescent="0.35">
      <c r="A35" s="12" t="s">
        <v>160</v>
      </c>
      <c r="B35" s="49">
        <f>Summary!B10</f>
        <v>0.24</v>
      </c>
      <c r="C35" s="50">
        <f>(B35*1000)/24</f>
        <v>10</v>
      </c>
      <c r="D35" s="12">
        <v>0</v>
      </c>
      <c r="E35" s="12" t="e">
        <f>#REF!*D35</f>
        <v>#REF!</v>
      </c>
      <c r="F35" s="12">
        <f t="shared" si="0"/>
        <v>0</v>
      </c>
    </row>
    <row r="36" spans="1:6" ht="18.75" thickTop="1" thickBot="1" x14ac:dyDescent="0.35">
      <c r="A36" s="44" t="s">
        <v>3</v>
      </c>
      <c r="B36" s="45">
        <f>Summary!B10</f>
        <v>0.24</v>
      </c>
      <c r="C36" s="46">
        <f t="shared" ref="C36:C58" si="2">(B36*1000)/24</f>
        <v>10</v>
      </c>
      <c r="D36" s="12">
        <v>0</v>
      </c>
      <c r="E36" s="11" t="e">
        <f>#REF!*D36</f>
        <v>#REF!</v>
      </c>
      <c r="F36" s="11">
        <f t="shared" si="0"/>
        <v>0</v>
      </c>
    </row>
    <row r="37" spans="1:6" ht="18" thickBot="1" x14ac:dyDescent="0.35">
      <c r="A37" s="43" t="s">
        <v>4</v>
      </c>
      <c r="B37" s="18">
        <f>Summary!B10</f>
        <v>0.24</v>
      </c>
      <c r="C37" s="26">
        <f t="shared" si="2"/>
        <v>10</v>
      </c>
      <c r="D37" s="12">
        <v>0</v>
      </c>
      <c r="E37" t="e">
        <f>#REF!*D37</f>
        <v>#REF!</v>
      </c>
      <c r="F37">
        <f t="shared" si="0"/>
        <v>0</v>
      </c>
    </row>
    <row r="38" spans="1:6" ht="18.75" thickTop="1" thickBot="1" x14ac:dyDescent="0.35">
      <c r="A38" s="43" t="s">
        <v>5</v>
      </c>
      <c r="B38" s="18">
        <f>Summary!B10</f>
        <v>0.24</v>
      </c>
      <c r="C38" s="26">
        <f t="shared" si="2"/>
        <v>10</v>
      </c>
      <c r="D38" s="12">
        <v>0</v>
      </c>
      <c r="E38" t="e">
        <f>#REF!*D38</f>
        <v>#REF!</v>
      </c>
      <c r="F38">
        <f t="shared" si="0"/>
        <v>0</v>
      </c>
    </row>
    <row r="39" spans="1:6" ht="18.75" thickTop="1" thickBot="1" x14ac:dyDescent="0.35">
      <c r="A39" s="43" t="s">
        <v>6</v>
      </c>
      <c r="B39" s="18">
        <f>Summary!B10</f>
        <v>0.24</v>
      </c>
      <c r="C39" s="26">
        <f t="shared" si="2"/>
        <v>10</v>
      </c>
      <c r="D39" s="12">
        <v>0</v>
      </c>
      <c r="E39" t="e">
        <f>#REF!*D39</f>
        <v>#REF!</v>
      </c>
      <c r="F39">
        <f t="shared" si="0"/>
        <v>0</v>
      </c>
    </row>
    <row r="40" spans="1:6" ht="18.75" thickTop="1" thickBot="1" x14ac:dyDescent="0.35">
      <c r="A40" s="43" t="s">
        <v>7</v>
      </c>
      <c r="B40" s="18">
        <f>Summary!B10</f>
        <v>0.24</v>
      </c>
      <c r="C40" s="26">
        <f t="shared" si="2"/>
        <v>10</v>
      </c>
      <c r="D40" s="12">
        <v>0</v>
      </c>
      <c r="E40" t="e">
        <f>#REF!*D40</f>
        <v>#REF!</v>
      </c>
      <c r="F40">
        <f t="shared" si="0"/>
        <v>0</v>
      </c>
    </row>
    <row r="41" spans="1:6" ht="18.75" thickTop="1" thickBot="1" x14ac:dyDescent="0.35">
      <c r="A41" s="34" t="s">
        <v>8</v>
      </c>
      <c r="B41" s="35">
        <f>Summary!B10</f>
        <v>0.24</v>
      </c>
      <c r="C41" s="36">
        <f t="shared" si="2"/>
        <v>10</v>
      </c>
      <c r="D41" s="12">
        <v>0</v>
      </c>
      <c r="E41" t="e">
        <f>#REF!*D41</f>
        <v>#REF!</v>
      </c>
      <c r="F41">
        <f t="shared" ref="F41:F72" si="3">C41*D41</f>
        <v>0</v>
      </c>
    </row>
    <row r="42" spans="1:6" ht="18.75" thickTop="1" thickBot="1" x14ac:dyDescent="0.35">
      <c r="A42" s="40" t="s">
        <v>9</v>
      </c>
      <c r="B42" s="41">
        <f>Summary!B10</f>
        <v>0.24</v>
      </c>
      <c r="C42" s="42">
        <f t="shared" si="2"/>
        <v>10</v>
      </c>
      <c r="D42" s="12">
        <v>0</v>
      </c>
      <c r="E42" s="11" t="e">
        <f>#REF!*D42</f>
        <v>#REF!</v>
      </c>
      <c r="F42" s="11">
        <f t="shared" si="3"/>
        <v>0</v>
      </c>
    </row>
    <row r="43" spans="1:6" ht="18" thickBot="1" x14ac:dyDescent="0.35">
      <c r="A43" s="43" t="s">
        <v>10</v>
      </c>
      <c r="B43" s="18">
        <f>Summary!B10</f>
        <v>0.24</v>
      </c>
      <c r="C43" s="26">
        <f t="shared" si="2"/>
        <v>10</v>
      </c>
      <c r="D43" s="12">
        <v>0</v>
      </c>
      <c r="E43" t="e">
        <f>#REF!*D43</f>
        <v>#REF!</v>
      </c>
      <c r="F43">
        <f t="shared" si="3"/>
        <v>0</v>
      </c>
    </row>
    <row r="44" spans="1:6" ht="18.75" thickTop="1" thickBot="1" x14ac:dyDescent="0.35">
      <c r="A44" s="43" t="s">
        <v>11</v>
      </c>
      <c r="B44" s="18">
        <f>Summary!B10</f>
        <v>0.24</v>
      </c>
      <c r="C44" s="26">
        <f t="shared" si="2"/>
        <v>10</v>
      </c>
      <c r="D44" s="12">
        <v>0</v>
      </c>
      <c r="E44" t="e">
        <f>#REF!*D44</f>
        <v>#REF!</v>
      </c>
      <c r="F44">
        <f t="shared" si="3"/>
        <v>0</v>
      </c>
    </row>
    <row r="45" spans="1:6" ht="18.75" thickTop="1" thickBot="1" x14ac:dyDescent="0.35">
      <c r="A45" s="34" t="s">
        <v>12</v>
      </c>
      <c r="B45" s="35">
        <f>Summary!B10</f>
        <v>0.24</v>
      </c>
      <c r="C45" s="36">
        <f t="shared" si="2"/>
        <v>10</v>
      </c>
      <c r="D45" s="12">
        <v>0</v>
      </c>
      <c r="E45" t="e">
        <f>#REF!*D45</f>
        <v>#REF!</v>
      </c>
      <c r="F45">
        <f t="shared" si="3"/>
        <v>0</v>
      </c>
    </row>
    <row r="46" spans="1:6" ht="18.75" thickTop="1" thickBot="1" x14ac:dyDescent="0.35">
      <c r="A46" s="40" t="s">
        <v>13</v>
      </c>
      <c r="B46" s="41">
        <f>Summary!B10</f>
        <v>0.24</v>
      </c>
      <c r="C46" s="42">
        <f t="shared" si="2"/>
        <v>10</v>
      </c>
      <c r="D46" s="12">
        <v>0</v>
      </c>
      <c r="E46" s="11" t="e">
        <f>#REF!*D46</f>
        <v>#REF!</v>
      </c>
      <c r="F46" s="11">
        <f t="shared" si="3"/>
        <v>0</v>
      </c>
    </row>
    <row r="47" spans="1:6" ht="18" thickBot="1" x14ac:dyDescent="0.35">
      <c r="A47" s="43" t="s">
        <v>14</v>
      </c>
      <c r="B47" s="18">
        <f>Summary!B10</f>
        <v>0.24</v>
      </c>
      <c r="C47" s="26">
        <f t="shared" si="2"/>
        <v>10</v>
      </c>
      <c r="D47" s="12">
        <v>0</v>
      </c>
      <c r="E47" t="e">
        <f>#REF!*D47</f>
        <v>#REF!</v>
      </c>
      <c r="F47">
        <f t="shared" si="3"/>
        <v>0</v>
      </c>
    </row>
    <row r="48" spans="1:6" ht="18.75" thickTop="1" thickBot="1" x14ac:dyDescent="0.35">
      <c r="A48" s="43" t="s">
        <v>15</v>
      </c>
      <c r="B48" s="18">
        <f>Summary!B10</f>
        <v>0.24</v>
      </c>
      <c r="C48" s="26">
        <f t="shared" si="2"/>
        <v>10</v>
      </c>
      <c r="D48" s="12">
        <v>0</v>
      </c>
      <c r="E48" t="e">
        <f>#REF!*D48</f>
        <v>#REF!</v>
      </c>
      <c r="F48">
        <f t="shared" si="3"/>
        <v>0</v>
      </c>
    </row>
    <row r="49" spans="1:6" ht="18.75" thickTop="1" thickBot="1" x14ac:dyDescent="0.35">
      <c r="A49" s="34" t="s">
        <v>16</v>
      </c>
      <c r="B49" s="35">
        <f>Summary!B10</f>
        <v>0.24</v>
      </c>
      <c r="C49" s="36">
        <f t="shared" si="2"/>
        <v>10</v>
      </c>
      <c r="D49" s="12">
        <v>0</v>
      </c>
      <c r="E49" t="e">
        <f>#REF!*D49</f>
        <v>#REF!</v>
      </c>
      <c r="F49">
        <f t="shared" si="3"/>
        <v>0</v>
      </c>
    </row>
    <row r="50" spans="1:6" ht="18.75" thickTop="1" thickBot="1" x14ac:dyDescent="0.35">
      <c r="A50" s="40" t="s">
        <v>17</v>
      </c>
      <c r="B50" s="41">
        <f>Summary!B10</f>
        <v>0.24</v>
      </c>
      <c r="C50" s="42">
        <f t="shared" si="2"/>
        <v>10</v>
      </c>
      <c r="D50" s="12">
        <v>0</v>
      </c>
      <c r="E50" s="11" t="e">
        <f>#REF!*D50</f>
        <v>#REF!</v>
      </c>
      <c r="F50" s="11">
        <f t="shared" si="3"/>
        <v>0</v>
      </c>
    </row>
    <row r="51" spans="1:6" ht="18" thickBot="1" x14ac:dyDescent="0.35">
      <c r="A51" s="43" t="s">
        <v>18</v>
      </c>
      <c r="B51" s="18">
        <f>Summary!B10</f>
        <v>0.24</v>
      </c>
      <c r="C51" s="26">
        <f t="shared" si="2"/>
        <v>10</v>
      </c>
      <c r="D51" s="12">
        <v>0</v>
      </c>
      <c r="E51" t="e">
        <f>#REF!*D51</f>
        <v>#REF!</v>
      </c>
      <c r="F51">
        <f t="shared" si="3"/>
        <v>0</v>
      </c>
    </row>
    <row r="52" spans="1:6" ht="18.75" thickTop="1" thickBot="1" x14ac:dyDescent="0.35">
      <c r="A52" s="43" t="s">
        <v>11</v>
      </c>
      <c r="B52" s="18">
        <f>Summary!B10</f>
        <v>0.24</v>
      </c>
      <c r="C52" s="26">
        <f t="shared" si="2"/>
        <v>10</v>
      </c>
      <c r="D52" s="12">
        <v>0</v>
      </c>
      <c r="E52" t="e">
        <f>#REF!*D52</f>
        <v>#REF!</v>
      </c>
      <c r="F52">
        <f t="shared" si="3"/>
        <v>0</v>
      </c>
    </row>
    <row r="53" spans="1:6" ht="18.75" thickTop="1" thickBot="1" x14ac:dyDescent="0.35">
      <c r="A53" s="34" t="s">
        <v>12</v>
      </c>
      <c r="B53" s="35">
        <f>Summary!B10</f>
        <v>0.24</v>
      </c>
      <c r="C53" s="36">
        <f t="shared" si="2"/>
        <v>10</v>
      </c>
      <c r="D53" s="12">
        <v>0</v>
      </c>
      <c r="E53" t="e">
        <f>#REF!*D53</f>
        <v>#REF!</v>
      </c>
      <c r="F53">
        <f t="shared" si="3"/>
        <v>0</v>
      </c>
    </row>
    <row r="54" spans="1:6" ht="18.75" thickTop="1" thickBot="1" x14ac:dyDescent="0.35">
      <c r="A54" s="40" t="s">
        <v>19</v>
      </c>
      <c r="B54" s="41">
        <f>Summary!B10</f>
        <v>0.24</v>
      </c>
      <c r="C54" s="42">
        <f t="shared" si="2"/>
        <v>10</v>
      </c>
      <c r="D54" s="12">
        <v>0</v>
      </c>
      <c r="E54" s="11" t="e">
        <f>#REF!*D54</f>
        <v>#REF!</v>
      </c>
      <c r="F54" s="11">
        <f t="shared" si="3"/>
        <v>0</v>
      </c>
    </row>
    <row r="55" spans="1:6" ht="18" thickBot="1" x14ac:dyDescent="0.35">
      <c r="A55" s="43" t="s">
        <v>20</v>
      </c>
      <c r="B55" s="18">
        <f>Summary!B10</f>
        <v>0.24</v>
      </c>
      <c r="C55" s="26">
        <f t="shared" si="2"/>
        <v>10</v>
      </c>
      <c r="D55" s="12">
        <v>0</v>
      </c>
      <c r="E55" t="e">
        <f>#REF!*D55</f>
        <v>#REF!</v>
      </c>
      <c r="F55">
        <f t="shared" si="3"/>
        <v>0</v>
      </c>
    </row>
    <row r="56" spans="1:6" ht="18.75" thickTop="1" thickBot="1" x14ac:dyDescent="0.35">
      <c r="A56" s="43" t="s">
        <v>21</v>
      </c>
      <c r="B56" s="18">
        <f>Summary!B10</f>
        <v>0.24</v>
      </c>
      <c r="C56" s="26">
        <f t="shared" si="2"/>
        <v>10</v>
      </c>
      <c r="D56" s="12">
        <v>0</v>
      </c>
      <c r="E56" t="e">
        <f>#REF!*D56</f>
        <v>#REF!</v>
      </c>
      <c r="F56">
        <f t="shared" si="3"/>
        <v>0</v>
      </c>
    </row>
    <row r="57" spans="1:6" ht="18.75" thickTop="1" thickBot="1" x14ac:dyDescent="0.35">
      <c r="A57" s="43" t="s">
        <v>22</v>
      </c>
      <c r="B57" s="18">
        <f>Summary!B10</f>
        <v>0.24</v>
      </c>
      <c r="C57" s="26">
        <f t="shared" si="2"/>
        <v>10</v>
      </c>
      <c r="D57" s="12">
        <v>0</v>
      </c>
      <c r="E57" t="e">
        <f>#REF!*D57</f>
        <v>#REF!</v>
      </c>
      <c r="F57">
        <f t="shared" si="3"/>
        <v>0</v>
      </c>
    </row>
    <row r="58" spans="1:6" ht="18.75" thickTop="1" thickBot="1" x14ac:dyDescent="0.35">
      <c r="A58" s="51" t="s">
        <v>23</v>
      </c>
      <c r="B58" s="15">
        <f>Summary!B10</f>
        <v>0.24</v>
      </c>
      <c r="C58" s="27">
        <f t="shared" si="2"/>
        <v>10</v>
      </c>
      <c r="D58" s="12">
        <v>0</v>
      </c>
      <c r="E58" t="e">
        <f>#REF!*D58</f>
        <v>#REF!</v>
      </c>
      <c r="F58">
        <f t="shared" si="3"/>
        <v>0</v>
      </c>
    </row>
    <row r="59" spans="1:6" ht="18" thickBot="1" x14ac:dyDescent="0.35">
      <c r="A59" s="48" t="s">
        <v>0</v>
      </c>
      <c r="B59" s="49">
        <f>Summary!B18</f>
        <v>0.25</v>
      </c>
      <c r="C59" s="50">
        <f>(B59*1000)/44</f>
        <v>5.6818181818181817</v>
      </c>
      <c r="D59" s="12">
        <v>0</v>
      </c>
      <c r="E59" s="12" t="e">
        <f>#REF!*D59</f>
        <v>#REF!</v>
      </c>
      <c r="F59" s="12">
        <f t="shared" si="3"/>
        <v>0</v>
      </c>
    </row>
    <row r="60" spans="1:6" ht="18.75" thickTop="1" thickBot="1" x14ac:dyDescent="0.35">
      <c r="A60" s="44" t="s">
        <v>24</v>
      </c>
      <c r="B60" s="45">
        <f>Summary!B18</f>
        <v>0.25</v>
      </c>
      <c r="C60" s="46">
        <f t="shared" ref="C60:C102" si="4">(B60*1000)/44</f>
        <v>5.6818181818181817</v>
      </c>
      <c r="D60" s="12">
        <v>0</v>
      </c>
      <c r="E60" s="11" t="e">
        <f>#REF!*D60</f>
        <v>#REF!</v>
      </c>
      <c r="F60" s="11">
        <f t="shared" si="3"/>
        <v>0</v>
      </c>
    </row>
    <row r="61" spans="1:6" ht="18" thickBot="1" x14ac:dyDescent="0.35">
      <c r="A61" s="43" t="s">
        <v>25</v>
      </c>
      <c r="B61" s="18">
        <f>Summary!B18</f>
        <v>0.25</v>
      </c>
      <c r="C61" s="26">
        <f t="shared" si="4"/>
        <v>5.6818181818181817</v>
      </c>
      <c r="D61" s="12">
        <v>0</v>
      </c>
      <c r="E61" t="e">
        <f>#REF!*D61</f>
        <v>#REF!</v>
      </c>
      <c r="F61">
        <f t="shared" si="3"/>
        <v>0</v>
      </c>
    </row>
    <row r="62" spans="1:6" ht="18.75" thickTop="1" thickBot="1" x14ac:dyDescent="0.35">
      <c r="A62" s="43" t="s">
        <v>26</v>
      </c>
      <c r="B62" s="18">
        <f>Summary!B18</f>
        <v>0.25</v>
      </c>
      <c r="C62" s="26">
        <f t="shared" si="4"/>
        <v>5.6818181818181817</v>
      </c>
      <c r="D62" s="12">
        <v>0</v>
      </c>
      <c r="E62" t="e">
        <f>#REF!*D62</f>
        <v>#REF!</v>
      </c>
      <c r="F62">
        <f t="shared" si="3"/>
        <v>0</v>
      </c>
    </row>
    <row r="63" spans="1:6" ht="18.75" thickTop="1" thickBot="1" x14ac:dyDescent="0.35">
      <c r="A63" s="34" t="s">
        <v>27</v>
      </c>
      <c r="B63" s="35">
        <f>Summary!B18</f>
        <v>0.25</v>
      </c>
      <c r="C63" s="36">
        <f t="shared" si="4"/>
        <v>5.6818181818181817</v>
      </c>
      <c r="D63" s="12">
        <v>0</v>
      </c>
      <c r="E63" t="e">
        <f>#REF!*D63</f>
        <v>#REF!</v>
      </c>
      <c r="F63">
        <f t="shared" si="3"/>
        <v>0</v>
      </c>
    </row>
    <row r="64" spans="1:6" ht="18.75" thickTop="1" thickBot="1" x14ac:dyDescent="0.35">
      <c r="A64" s="40" t="s">
        <v>28</v>
      </c>
      <c r="B64" s="41">
        <f>Summary!B18</f>
        <v>0.25</v>
      </c>
      <c r="C64" s="42">
        <f t="shared" si="4"/>
        <v>5.6818181818181817</v>
      </c>
      <c r="D64" s="12">
        <v>0</v>
      </c>
      <c r="E64" s="11" t="e">
        <f>#REF!*D64</f>
        <v>#REF!</v>
      </c>
      <c r="F64" s="11">
        <f t="shared" si="3"/>
        <v>0</v>
      </c>
    </row>
    <row r="65" spans="1:6" ht="18" thickBot="1" x14ac:dyDescent="0.35">
      <c r="A65" s="43" t="s">
        <v>29</v>
      </c>
      <c r="B65" s="18">
        <f>Summary!B18</f>
        <v>0.25</v>
      </c>
      <c r="C65" s="26">
        <f t="shared" si="4"/>
        <v>5.6818181818181817</v>
      </c>
      <c r="D65" s="12">
        <v>0</v>
      </c>
      <c r="E65" t="e">
        <f>#REF!*D65</f>
        <v>#REF!</v>
      </c>
      <c r="F65">
        <f t="shared" si="3"/>
        <v>0</v>
      </c>
    </row>
    <row r="66" spans="1:6" ht="18.75" thickTop="1" thickBot="1" x14ac:dyDescent="0.35">
      <c r="A66" s="43" t="s">
        <v>30</v>
      </c>
      <c r="B66" s="18">
        <f>Summary!B18</f>
        <v>0.25</v>
      </c>
      <c r="C66" s="26">
        <f t="shared" si="4"/>
        <v>5.6818181818181817</v>
      </c>
      <c r="D66" s="12">
        <v>0</v>
      </c>
      <c r="E66" t="e">
        <f>#REF!*D66</f>
        <v>#REF!</v>
      </c>
      <c r="F66">
        <f t="shared" si="3"/>
        <v>0</v>
      </c>
    </row>
    <row r="67" spans="1:6" ht="18.75" thickTop="1" thickBot="1" x14ac:dyDescent="0.35">
      <c r="A67" s="43" t="s">
        <v>31</v>
      </c>
      <c r="B67" s="18">
        <f>Summary!B18</f>
        <v>0.25</v>
      </c>
      <c r="C67" s="26">
        <f t="shared" si="4"/>
        <v>5.6818181818181817</v>
      </c>
      <c r="D67" s="12">
        <v>0</v>
      </c>
      <c r="E67" t="e">
        <f>#REF!*D67</f>
        <v>#REF!</v>
      </c>
      <c r="F67">
        <f t="shared" si="3"/>
        <v>0</v>
      </c>
    </row>
    <row r="68" spans="1:6" ht="18.75" thickTop="1" thickBot="1" x14ac:dyDescent="0.35">
      <c r="A68" s="43" t="s">
        <v>32</v>
      </c>
      <c r="B68" s="18">
        <f>Summary!B18</f>
        <v>0.25</v>
      </c>
      <c r="C68" s="26">
        <f t="shared" si="4"/>
        <v>5.6818181818181817</v>
      </c>
      <c r="D68" s="12">
        <v>0</v>
      </c>
      <c r="E68" t="e">
        <f>#REF!*D68</f>
        <v>#REF!</v>
      </c>
      <c r="F68">
        <f t="shared" si="3"/>
        <v>0</v>
      </c>
    </row>
    <row r="69" spans="1:6" ht="18.75" thickTop="1" thickBot="1" x14ac:dyDescent="0.35">
      <c r="A69" s="34" t="s">
        <v>33</v>
      </c>
      <c r="B69" s="35">
        <f>Summary!B18</f>
        <v>0.25</v>
      </c>
      <c r="C69" s="36">
        <f t="shared" si="4"/>
        <v>5.6818181818181817</v>
      </c>
      <c r="D69" s="12">
        <v>0</v>
      </c>
      <c r="E69" t="e">
        <f>#REF!*D69</f>
        <v>#REF!</v>
      </c>
      <c r="F69">
        <f t="shared" si="3"/>
        <v>0</v>
      </c>
    </row>
    <row r="70" spans="1:6" ht="18.75" thickTop="1" thickBot="1" x14ac:dyDescent="0.35">
      <c r="A70" s="40" t="s">
        <v>34</v>
      </c>
      <c r="B70" s="41">
        <f>Summary!B18</f>
        <v>0.25</v>
      </c>
      <c r="C70" s="42">
        <f t="shared" si="4"/>
        <v>5.6818181818181817</v>
      </c>
      <c r="D70" s="12">
        <v>0</v>
      </c>
      <c r="E70" s="11" t="e">
        <f>#REF!*D70</f>
        <v>#REF!</v>
      </c>
      <c r="F70" s="11">
        <f t="shared" si="3"/>
        <v>0</v>
      </c>
    </row>
    <row r="71" spans="1:6" ht="18" thickBot="1" x14ac:dyDescent="0.35">
      <c r="A71" s="43" t="s">
        <v>29</v>
      </c>
      <c r="B71" s="18">
        <f>Summary!B18</f>
        <v>0.25</v>
      </c>
      <c r="C71" s="26">
        <f t="shared" si="4"/>
        <v>5.6818181818181817</v>
      </c>
      <c r="D71" s="12">
        <v>0</v>
      </c>
      <c r="E71" t="e">
        <f>#REF!*D71</f>
        <v>#REF!</v>
      </c>
      <c r="F71">
        <f t="shared" si="3"/>
        <v>0</v>
      </c>
    </row>
    <row r="72" spans="1:6" ht="18.75" thickTop="1" thickBot="1" x14ac:dyDescent="0.35">
      <c r="A72" s="43" t="s">
        <v>30</v>
      </c>
      <c r="B72" s="18">
        <f>Summary!B18</f>
        <v>0.25</v>
      </c>
      <c r="C72" s="26">
        <f t="shared" si="4"/>
        <v>5.6818181818181817</v>
      </c>
      <c r="D72" s="12">
        <v>0</v>
      </c>
      <c r="E72" t="e">
        <f>#REF!*D72</f>
        <v>#REF!</v>
      </c>
      <c r="F72">
        <f t="shared" si="3"/>
        <v>0</v>
      </c>
    </row>
    <row r="73" spans="1:6" ht="18.75" thickTop="1" thickBot="1" x14ac:dyDescent="0.35">
      <c r="A73" s="43" t="s">
        <v>31</v>
      </c>
      <c r="B73" s="18">
        <f>Summary!B18</f>
        <v>0.25</v>
      </c>
      <c r="C73" s="26">
        <f t="shared" si="4"/>
        <v>5.6818181818181817</v>
      </c>
      <c r="D73" s="12">
        <v>0</v>
      </c>
      <c r="E73" t="e">
        <f>#REF!*D73</f>
        <v>#REF!</v>
      </c>
      <c r="F73">
        <f t="shared" ref="F73:F104" si="5">C73*D73</f>
        <v>0</v>
      </c>
    </row>
    <row r="74" spans="1:6" ht="18.75" thickTop="1" thickBot="1" x14ac:dyDescent="0.35">
      <c r="A74" s="43" t="s">
        <v>32</v>
      </c>
      <c r="B74" s="18">
        <f>Summary!B18</f>
        <v>0.25</v>
      </c>
      <c r="C74" s="26">
        <f t="shared" si="4"/>
        <v>5.6818181818181817</v>
      </c>
      <c r="D74" s="12">
        <v>0</v>
      </c>
      <c r="E74" t="e">
        <f>#REF!*D74</f>
        <v>#REF!</v>
      </c>
      <c r="F74">
        <f t="shared" si="5"/>
        <v>0</v>
      </c>
    </row>
    <row r="75" spans="1:6" ht="18.75" thickTop="1" thickBot="1" x14ac:dyDescent="0.35">
      <c r="A75" s="43" t="s">
        <v>33</v>
      </c>
      <c r="B75" s="18">
        <f>Summary!B18</f>
        <v>0.25</v>
      </c>
      <c r="C75" s="26">
        <f t="shared" si="4"/>
        <v>5.6818181818181817</v>
      </c>
      <c r="D75" s="12">
        <v>0</v>
      </c>
      <c r="E75" t="e">
        <f>#REF!*D75</f>
        <v>#REF!</v>
      </c>
      <c r="F75">
        <f t="shared" si="5"/>
        <v>0</v>
      </c>
    </row>
    <row r="76" spans="1:6" ht="18.75" thickTop="1" thickBot="1" x14ac:dyDescent="0.35">
      <c r="A76" s="34" t="s">
        <v>35</v>
      </c>
      <c r="B76" s="35">
        <f>Summary!B18</f>
        <v>0.25</v>
      </c>
      <c r="C76" s="36">
        <f t="shared" si="4"/>
        <v>5.6818181818181817</v>
      </c>
      <c r="D76" s="12">
        <v>0</v>
      </c>
      <c r="E76" t="e">
        <f>#REF!*D76</f>
        <v>#REF!</v>
      </c>
      <c r="F76">
        <f t="shared" si="5"/>
        <v>0</v>
      </c>
    </row>
    <row r="77" spans="1:6" ht="18.75" thickTop="1" thickBot="1" x14ac:dyDescent="0.35">
      <c r="A77" s="40" t="s">
        <v>36</v>
      </c>
      <c r="B77" s="41">
        <f>Summary!B18</f>
        <v>0.25</v>
      </c>
      <c r="C77" s="42">
        <f t="shared" si="4"/>
        <v>5.6818181818181817</v>
      </c>
      <c r="D77" s="12">
        <v>0</v>
      </c>
      <c r="E77" s="11" t="e">
        <f>#REF!*D77</f>
        <v>#REF!</v>
      </c>
      <c r="F77" s="11">
        <f t="shared" si="5"/>
        <v>0</v>
      </c>
    </row>
    <row r="78" spans="1:6" ht="18" thickBot="1" x14ac:dyDescent="0.35">
      <c r="A78" s="43" t="s">
        <v>37</v>
      </c>
      <c r="B78" s="18">
        <f>Summary!B18</f>
        <v>0.25</v>
      </c>
      <c r="C78" s="26">
        <f t="shared" si="4"/>
        <v>5.6818181818181817</v>
      </c>
      <c r="D78" s="12">
        <v>0</v>
      </c>
      <c r="E78" t="e">
        <f>#REF!*D78</f>
        <v>#REF!</v>
      </c>
      <c r="F78">
        <f t="shared" si="5"/>
        <v>0</v>
      </c>
    </row>
    <row r="79" spans="1:6" ht="18.75" thickTop="1" thickBot="1" x14ac:dyDescent="0.35">
      <c r="A79" s="43" t="s">
        <v>38</v>
      </c>
      <c r="B79" s="18">
        <f>Summary!B18</f>
        <v>0.25</v>
      </c>
      <c r="C79" s="26">
        <f t="shared" si="4"/>
        <v>5.6818181818181817</v>
      </c>
      <c r="D79" s="12">
        <v>0</v>
      </c>
      <c r="E79" t="e">
        <f>#REF!*D79</f>
        <v>#REF!</v>
      </c>
      <c r="F79">
        <f t="shared" si="5"/>
        <v>0</v>
      </c>
    </row>
    <row r="80" spans="1:6" ht="18.75" thickTop="1" thickBot="1" x14ac:dyDescent="0.35">
      <c r="A80" s="34" t="s">
        <v>39</v>
      </c>
      <c r="B80" s="35">
        <f>Summary!B18</f>
        <v>0.25</v>
      </c>
      <c r="C80" s="36">
        <f t="shared" si="4"/>
        <v>5.6818181818181817</v>
      </c>
      <c r="D80" s="12">
        <v>0</v>
      </c>
      <c r="E80" t="e">
        <f>#REF!*D80</f>
        <v>#REF!</v>
      </c>
      <c r="F80">
        <f t="shared" si="5"/>
        <v>0</v>
      </c>
    </row>
    <row r="81" spans="1:6" ht="18.75" thickTop="1" thickBot="1" x14ac:dyDescent="0.35">
      <c r="A81" s="40" t="s">
        <v>40</v>
      </c>
      <c r="B81" s="41">
        <f>Summary!B18</f>
        <v>0.25</v>
      </c>
      <c r="C81" s="42">
        <f t="shared" si="4"/>
        <v>5.6818181818181817</v>
      </c>
      <c r="D81" s="12">
        <v>0</v>
      </c>
      <c r="E81" s="11" t="e">
        <f>#REF!*D81</f>
        <v>#REF!</v>
      </c>
      <c r="F81" s="11">
        <f t="shared" si="5"/>
        <v>0</v>
      </c>
    </row>
    <row r="82" spans="1:6" ht="18" thickBot="1" x14ac:dyDescent="0.35">
      <c r="A82" s="43" t="s">
        <v>41</v>
      </c>
      <c r="B82" s="18">
        <f>Summary!B18</f>
        <v>0.25</v>
      </c>
      <c r="C82" s="26">
        <f t="shared" si="4"/>
        <v>5.6818181818181817</v>
      </c>
      <c r="D82" s="12">
        <v>0</v>
      </c>
      <c r="E82" t="e">
        <f>#REF!*D82</f>
        <v>#REF!</v>
      </c>
      <c r="F82">
        <f t="shared" si="5"/>
        <v>0</v>
      </c>
    </row>
    <row r="83" spans="1:6" ht="18.75" thickTop="1" thickBot="1" x14ac:dyDescent="0.35">
      <c r="A83" s="43" t="s">
        <v>42</v>
      </c>
      <c r="B83" s="18">
        <f>Summary!B18</f>
        <v>0.25</v>
      </c>
      <c r="C83" s="26">
        <f t="shared" si="4"/>
        <v>5.6818181818181817</v>
      </c>
      <c r="D83" s="12">
        <v>0</v>
      </c>
      <c r="E83" t="e">
        <f>#REF!*D83</f>
        <v>#REF!</v>
      </c>
      <c r="F83">
        <f t="shared" si="5"/>
        <v>0</v>
      </c>
    </row>
    <row r="84" spans="1:6" ht="18.75" thickTop="1" thickBot="1" x14ac:dyDescent="0.35">
      <c r="A84" s="34" t="s">
        <v>43</v>
      </c>
      <c r="B84" s="35">
        <f>Summary!B18</f>
        <v>0.25</v>
      </c>
      <c r="C84" s="36">
        <f t="shared" si="4"/>
        <v>5.6818181818181817</v>
      </c>
      <c r="D84" s="12">
        <v>0</v>
      </c>
      <c r="E84" t="e">
        <f>#REF!*D84</f>
        <v>#REF!</v>
      </c>
      <c r="F84">
        <f t="shared" si="5"/>
        <v>0</v>
      </c>
    </row>
    <row r="85" spans="1:6" ht="18.75" thickTop="1" thickBot="1" x14ac:dyDescent="0.35">
      <c r="A85" s="40" t="s">
        <v>44</v>
      </c>
      <c r="B85" s="41">
        <f>Summary!B18</f>
        <v>0.25</v>
      </c>
      <c r="C85" s="42">
        <f t="shared" si="4"/>
        <v>5.6818181818181817</v>
      </c>
      <c r="D85" s="12">
        <v>0</v>
      </c>
      <c r="E85" s="11" t="e">
        <f>#REF!*D85</f>
        <v>#REF!</v>
      </c>
      <c r="F85" s="11">
        <f t="shared" si="5"/>
        <v>0</v>
      </c>
    </row>
    <row r="86" spans="1:6" ht="18" thickBot="1" x14ac:dyDescent="0.35">
      <c r="A86" s="43" t="s">
        <v>45</v>
      </c>
      <c r="B86" s="18">
        <f>Summary!B18</f>
        <v>0.25</v>
      </c>
      <c r="C86" s="26">
        <f t="shared" si="4"/>
        <v>5.6818181818181817</v>
      </c>
      <c r="D86" s="12">
        <v>0</v>
      </c>
      <c r="E86" t="e">
        <f>#REF!*D86</f>
        <v>#REF!</v>
      </c>
      <c r="F86">
        <f t="shared" si="5"/>
        <v>0</v>
      </c>
    </row>
    <row r="87" spans="1:6" ht="18.75" thickTop="1" thickBot="1" x14ac:dyDescent="0.35">
      <c r="A87" s="34" t="s">
        <v>46</v>
      </c>
      <c r="B87" s="35">
        <f>Summary!B18</f>
        <v>0.25</v>
      </c>
      <c r="C87" s="36">
        <f t="shared" si="4"/>
        <v>5.6818181818181817</v>
      </c>
      <c r="D87" s="12">
        <v>0</v>
      </c>
      <c r="E87" t="e">
        <f>#REF!*D87</f>
        <v>#REF!</v>
      </c>
      <c r="F87">
        <f t="shared" si="5"/>
        <v>0</v>
      </c>
    </row>
    <row r="88" spans="1:6" ht="18.75" thickTop="1" thickBot="1" x14ac:dyDescent="0.35">
      <c r="A88" s="40" t="s">
        <v>47</v>
      </c>
      <c r="B88" s="41">
        <f>Summary!B18</f>
        <v>0.25</v>
      </c>
      <c r="C88" s="42">
        <f t="shared" si="4"/>
        <v>5.6818181818181817</v>
      </c>
      <c r="D88" s="12">
        <v>0</v>
      </c>
      <c r="E88" s="11" t="e">
        <f>#REF!*D88</f>
        <v>#REF!</v>
      </c>
      <c r="F88" s="11">
        <f t="shared" si="5"/>
        <v>0</v>
      </c>
    </row>
    <row r="89" spans="1:6" ht="18" thickBot="1" x14ac:dyDescent="0.35">
      <c r="A89" s="43" t="s">
        <v>48</v>
      </c>
      <c r="B89" s="18">
        <f>Summary!B18</f>
        <v>0.25</v>
      </c>
      <c r="C89" s="26">
        <f t="shared" si="4"/>
        <v>5.6818181818181817</v>
      </c>
      <c r="D89" s="12">
        <v>0</v>
      </c>
      <c r="E89" t="e">
        <f>#REF!*D89</f>
        <v>#REF!</v>
      </c>
      <c r="F89">
        <f t="shared" si="5"/>
        <v>0</v>
      </c>
    </row>
    <row r="90" spans="1:6" ht="18.75" thickTop="1" thickBot="1" x14ac:dyDescent="0.35">
      <c r="A90" s="43" t="s">
        <v>49</v>
      </c>
      <c r="B90" s="18">
        <f>Summary!B18</f>
        <v>0.25</v>
      </c>
      <c r="C90" s="26">
        <f t="shared" si="4"/>
        <v>5.6818181818181817</v>
      </c>
      <c r="D90" s="12">
        <v>0</v>
      </c>
      <c r="E90" t="e">
        <f>#REF!*D90</f>
        <v>#REF!</v>
      </c>
      <c r="F90">
        <f t="shared" si="5"/>
        <v>0</v>
      </c>
    </row>
    <row r="91" spans="1:6" ht="18.75" thickTop="1" thickBot="1" x14ac:dyDescent="0.35">
      <c r="A91" s="34" t="s">
        <v>50</v>
      </c>
      <c r="B91" s="35">
        <f>Summary!B18</f>
        <v>0.25</v>
      </c>
      <c r="C91" s="36">
        <f t="shared" si="4"/>
        <v>5.6818181818181817</v>
      </c>
      <c r="D91" s="12">
        <v>0</v>
      </c>
      <c r="E91" t="e">
        <f>#REF!*D91</f>
        <v>#REF!</v>
      </c>
      <c r="F91">
        <f t="shared" si="5"/>
        <v>0</v>
      </c>
    </row>
    <row r="92" spans="1:6" ht="18.75" thickTop="1" thickBot="1" x14ac:dyDescent="0.35">
      <c r="A92" s="40" t="s">
        <v>51</v>
      </c>
      <c r="B92" s="41">
        <f>Summary!B18</f>
        <v>0.25</v>
      </c>
      <c r="C92" s="42">
        <f t="shared" si="4"/>
        <v>5.6818181818181817</v>
      </c>
      <c r="D92" s="12">
        <v>0</v>
      </c>
      <c r="E92" s="11" t="e">
        <f>#REF!*D92</f>
        <v>#REF!</v>
      </c>
      <c r="F92" s="11">
        <f t="shared" si="5"/>
        <v>0</v>
      </c>
    </row>
    <row r="93" spans="1:6" ht="18" thickBot="1" x14ac:dyDescent="0.35">
      <c r="A93" s="43" t="s">
        <v>52</v>
      </c>
      <c r="B93" s="18">
        <f>Summary!B18</f>
        <v>0.25</v>
      </c>
      <c r="C93" s="26">
        <f t="shared" si="4"/>
        <v>5.6818181818181817</v>
      </c>
      <c r="D93" s="12">
        <v>0</v>
      </c>
      <c r="E93" t="e">
        <f>#REF!*D93</f>
        <v>#REF!</v>
      </c>
      <c r="F93">
        <f t="shared" si="5"/>
        <v>0</v>
      </c>
    </row>
    <row r="94" spans="1:6" ht="18.75" thickTop="1" thickBot="1" x14ac:dyDescent="0.35">
      <c r="A94" s="34" t="s">
        <v>53</v>
      </c>
      <c r="B94" s="35">
        <f>Summary!B18</f>
        <v>0.25</v>
      </c>
      <c r="C94" s="36">
        <f t="shared" si="4"/>
        <v>5.6818181818181817</v>
      </c>
      <c r="D94" s="12">
        <v>0</v>
      </c>
      <c r="E94" t="e">
        <f>#REF!*D94</f>
        <v>#REF!</v>
      </c>
      <c r="F94">
        <f t="shared" si="5"/>
        <v>0</v>
      </c>
    </row>
    <row r="95" spans="1:6" ht="18.75" thickTop="1" thickBot="1" x14ac:dyDescent="0.35">
      <c r="A95" s="40" t="s">
        <v>54</v>
      </c>
      <c r="B95" s="41">
        <f>Summary!B18</f>
        <v>0.25</v>
      </c>
      <c r="C95" s="42">
        <f t="shared" si="4"/>
        <v>5.6818181818181817</v>
      </c>
      <c r="D95" s="12">
        <v>0</v>
      </c>
      <c r="E95" s="11" t="e">
        <f>#REF!*D95</f>
        <v>#REF!</v>
      </c>
      <c r="F95" s="11">
        <f t="shared" si="5"/>
        <v>0</v>
      </c>
    </row>
    <row r="96" spans="1:6" ht="18" thickBot="1" x14ac:dyDescent="0.35">
      <c r="A96" s="43" t="s">
        <v>55</v>
      </c>
      <c r="B96" s="18">
        <f>Summary!B18</f>
        <v>0.25</v>
      </c>
      <c r="C96" s="26">
        <f t="shared" si="4"/>
        <v>5.6818181818181817</v>
      </c>
      <c r="D96" s="12">
        <v>0</v>
      </c>
      <c r="E96" t="e">
        <f>#REF!*D96</f>
        <v>#REF!</v>
      </c>
      <c r="F96">
        <f t="shared" si="5"/>
        <v>0</v>
      </c>
    </row>
    <row r="97" spans="1:6" ht="18.75" thickTop="1" thickBot="1" x14ac:dyDescent="0.35">
      <c r="A97" s="43" t="s">
        <v>56</v>
      </c>
      <c r="B97" s="18">
        <f>Summary!B18</f>
        <v>0.25</v>
      </c>
      <c r="C97" s="26">
        <f t="shared" si="4"/>
        <v>5.6818181818181817</v>
      </c>
      <c r="D97" s="12">
        <v>0</v>
      </c>
      <c r="E97" t="e">
        <f>#REF!*D97</f>
        <v>#REF!</v>
      </c>
      <c r="F97">
        <f t="shared" si="5"/>
        <v>0</v>
      </c>
    </row>
    <row r="98" spans="1:6" ht="18.75" thickTop="1" thickBot="1" x14ac:dyDescent="0.35">
      <c r="A98" s="43" t="s">
        <v>57</v>
      </c>
      <c r="B98" s="18">
        <f>Summary!B18</f>
        <v>0.25</v>
      </c>
      <c r="C98" s="26">
        <f t="shared" si="4"/>
        <v>5.6818181818181817</v>
      </c>
      <c r="D98" s="12">
        <v>0</v>
      </c>
      <c r="E98" t="e">
        <f>#REF!*D98</f>
        <v>#REF!</v>
      </c>
      <c r="F98">
        <f t="shared" si="5"/>
        <v>0</v>
      </c>
    </row>
    <row r="99" spans="1:6" ht="18.75" thickTop="1" thickBot="1" x14ac:dyDescent="0.35">
      <c r="A99" s="43" t="s">
        <v>58</v>
      </c>
      <c r="B99" s="18">
        <f>Summary!B18</f>
        <v>0.25</v>
      </c>
      <c r="C99" s="26">
        <f t="shared" si="4"/>
        <v>5.6818181818181817</v>
      </c>
      <c r="D99" s="12">
        <v>0</v>
      </c>
      <c r="E99" t="e">
        <f>#REF!*D99</f>
        <v>#REF!</v>
      </c>
      <c r="F99">
        <f t="shared" si="5"/>
        <v>0</v>
      </c>
    </row>
    <row r="100" spans="1:6" ht="18.75" thickTop="1" thickBot="1" x14ac:dyDescent="0.35">
      <c r="A100" s="43" t="s">
        <v>59</v>
      </c>
      <c r="B100" s="18">
        <f>Summary!B18</f>
        <v>0.25</v>
      </c>
      <c r="C100" s="26">
        <f t="shared" si="4"/>
        <v>5.6818181818181817</v>
      </c>
      <c r="D100" s="12">
        <v>0</v>
      </c>
      <c r="E100" t="e">
        <f>#REF!*D100</f>
        <v>#REF!</v>
      </c>
      <c r="F100">
        <f t="shared" si="5"/>
        <v>0</v>
      </c>
    </row>
    <row r="101" spans="1:6" ht="18.75" thickTop="1" thickBot="1" x14ac:dyDescent="0.35">
      <c r="A101" s="43" t="s">
        <v>60</v>
      </c>
      <c r="B101" s="18">
        <f>Summary!B18</f>
        <v>0.25</v>
      </c>
      <c r="C101" s="26">
        <f t="shared" si="4"/>
        <v>5.6818181818181817</v>
      </c>
      <c r="D101" s="12">
        <v>0</v>
      </c>
      <c r="E101" t="e">
        <f>#REF!*D101</f>
        <v>#REF!</v>
      </c>
      <c r="F101">
        <f t="shared" si="5"/>
        <v>0</v>
      </c>
    </row>
    <row r="102" spans="1:6" ht="18.75" thickTop="1" thickBot="1" x14ac:dyDescent="0.35">
      <c r="A102" s="51" t="s">
        <v>61</v>
      </c>
      <c r="B102" s="15">
        <f>Summary!B18</f>
        <v>0.25</v>
      </c>
      <c r="C102" s="27">
        <f t="shared" si="4"/>
        <v>5.6818181818181817</v>
      </c>
      <c r="D102" s="12">
        <v>0</v>
      </c>
      <c r="E102" t="e">
        <f>#REF!*D102</f>
        <v>#REF!</v>
      </c>
      <c r="F102">
        <f t="shared" si="5"/>
        <v>0</v>
      </c>
    </row>
    <row r="103" spans="1:6" ht="18" thickBot="1" x14ac:dyDescent="0.35">
      <c r="A103" s="48" t="s">
        <v>1</v>
      </c>
      <c r="B103" s="49">
        <f>Summary!B24</f>
        <v>0.26</v>
      </c>
      <c r="C103" s="50">
        <f>(B103*1000)/31</f>
        <v>8.387096774193548</v>
      </c>
      <c r="D103" s="12">
        <v>0</v>
      </c>
      <c r="E103" s="12" t="e">
        <f>#REF!*D103</f>
        <v>#REF!</v>
      </c>
      <c r="F103" s="12">
        <f t="shared" si="5"/>
        <v>0</v>
      </c>
    </row>
    <row r="104" spans="1:6" ht="18.75" thickTop="1" thickBot="1" x14ac:dyDescent="0.35">
      <c r="A104" s="44" t="s">
        <v>62</v>
      </c>
      <c r="B104" s="45">
        <f>Summary!B24</f>
        <v>0.26</v>
      </c>
      <c r="C104" s="46">
        <f t="shared" ref="C104:C133" si="6">(B104*1000)/31</f>
        <v>8.387096774193548</v>
      </c>
      <c r="D104" s="12">
        <v>0</v>
      </c>
      <c r="E104" s="11" t="e">
        <f>#REF!*D104</f>
        <v>#REF!</v>
      </c>
      <c r="F104" s="11">
        <f t="shared" si="5"/>
        <v>0</v>
      </c>
    </row>
    <row r="105" spans="1:6" ht="18" thickBot="1" x14ac:dyDescent="0.35">
      <c r="A105" s="17" t="s">
        <v>63</v>
      </c>
      <c r="B105" s="17">
        <f>Summary!B24</f>
        <v>0.26</v>
      </c>
      <c r="C105" s="26">
        <f t="shared" si="6"/>
        <v>8.387096774193548</v>
      </c>
      <c r="D105" s="12">
        <v>0</v>
      </c>
      <c r="E105" t="e">
        <f>#REF!*D105</f>
        <v>#REF!</v>
      </c>
      <c r="F105">
        <f t="shared" ref="F105:F136" si="7">C105*D105</f>
        <v>0</v>
      </c>
    </row>
    <row r="106" spans="1:6" ht="18.75" thickTop="1" thickBot="1" x14ac:dyDescent="0.35">
      <c r="A106" s="17" t="s">
        <v>64</v>
      </c>
      <c r="B106" s="17">
        <f>Summary!B24</f>
        <v>0.26</v>
      </c>
      <c r="C106" s="26">
        <f t="shared" si="6"/>
        <v>8.387096774193548</v>
      </c>
      <c r="D106" s="12">
        <v>0</v>
      </c>
      <c r="E106" t="e">
        <f>#REF!*D106</f>
        <v>#REF!</v>
      </c>
      <c r="F106">
        <f t="shared" si="7"/>
        <v>0</v>
      </c>
    </row>
    <row r="107" spans="1:6" ht="18.75" thickTop="1" thickBot="1" x14ac:dyDescent="0.35">
      <c r="A107" s="43" t="s">
        <v>65</v>
      </c>
      <c r="B107" s="18">
        <f>Summary!B24</f>
        <v>0.26</v>
      </c>
      <c r="C107" s="26">
        <f t="shared" si="6"/>
        <v>8.387096774193548</v>
      </c>
      <c r="D107" s="12">
        <v>0</v>
      </c>
      <c r="E107" t="e">
        <f>#REF!*D107</f>
        <v>#REF!</v>
      </c>
      <c r="F107">
        <f t="shared" si="7"/>
        <v>0</v>
      </c>
    </row>
    <row r="108" spans="1:6" ht="18.75" thickTop="1" thickBot="1" x14ac:dyDescent="0.35">
      <c r="A108" s="43" t="s">
        <v>66</v>
      </c>
      <c r="B108" s="18">
        <f>Summary!B24</f>
        <v>0.26</v>
      </c>
      <c r="C108" s="26">
        <f t="shared" si="6"/>
        <v>8.387096774193548</v>
      </c>
      <c r="D108" s="12">
        <v>0</v>
      </c>
      <c r="E108" t="e">
        <f>#REF!*D108</f>
        <v>#REF!</v>
      </c>
      <c r="F108">
        <f t="shared" si="7"/>
        <v>0</v>
      </c>
    </row>
    <row r="109" spans="1:6" ht="18.75" thickTop="1" thickBot="1" x14ac:dyDescent="0.35">
      <c r="A109" s="34" t="s">
        <v>67</v>
      </c>
      <c r="B109" s="35">
        <f>Summary!B24</f>
        <v>0.26</v>
      </c>
      <c r="C109" s="36">
        <f t="shared" si="6"/>
        <v>8.387096774193548</v>
      </c>
      <c r="D109" s="12">
        <v>0</v>
      </c>
      <c r="E109" t="e">
        <f>#REF!*D109</f>
        <v>#REF!</v>
      </c>
      <c r="F109">
        <f t="shared" si="7"/>
        <v>0</v>
      </c>
    </row>
    <row r="110" spans="1:6" ht="18.75" thickTop="1" thickBot="1" x14ac:dyDescent="0.35">
      <c r="A110" s="40" t="s">
        <v>68</v>
      </c>
      <c r="B110" s="41">
        <f>Summary!B24</f>
        <v>0.26</v>
      </c>
      <c r="C110" s="42">
        <f t="shared" si="6"/>
        <v>8.387096774193548</v>
      </c>
      <c r="D110" s="12">
        <v>0</v>
      </c>
      <c r="E110" s="11" t="e">
        <f>#REF!*D110</f>
        <v>#REF!</v>
      </c>
      <c r="F110" s="11">
        <f t="shared" si="7"/>
        <v>0</v>
      </c>
    </row>
    <row r="111" spans="1:6" ht="18" thickBot="1" x14ac:dyDescent="0.35">
      <c r="A111" s="43" t="s">
        <v>69</v>
      </c>
      <c r="B111" s="18">
        <f>Summary!B24</f>
        <v>0.26</v>
      </c>
      <c r="C111" s="26">
        <f t="shared" si="6"/>
        <v>8.387096774193548</v>
      </c>
      <c r="D111" s="12">
        <v>0</v>
      </c>
      <c r="E111" t="e">
        <f>#REF!*D111</f>
        <v>#REF!</v>
      </c>
      <c r="F111">
        <f t="shared" si="7"/>
        <v>0</v>
      </c>
    </row>
    <row r="112" spans="1:6" ht="18.75" thickTop="1" thickBot="1" x14ac:dyDescent="0.35">
      <c r="A112" s="43" t="s">
        <v>70</v>
      </c>
      <c r="B112" s="18">
        <f>Summary!B24</f>
        <v>0.26</v>
      </c>
      <c r="C112" s="26">
        <f t="shared" si="6"/>
        <v>8.387096774193548</v>
      </c>
      <c r="D112" s="12">
        <v>0</v>
      </c>
      <c r="E112" t="e">
        <f>#REF!*D112</f>
        <v>#REF!</v>
      </c>
      <c r="F112">
        <f t="shared" si="7"/>
        <v>0</v>
      </c>
    </row>
    <row r="113" spans="1:6" ht="18.75" thickTop="1" thickBot="1" x14ac:dyDescent="0.35">
      <c r="A113" s="43" t="s">
        <v>71</v>
      </c>
      <c r="B113" s="18">
        <f>Summary!B24</f>
        <v>0.26</v>
      </c>
      <c r="C113" s="26">
        <f t="shared" si="6"/>
        <v>8.387096774193548</v>
      </c>
      <c r="D113" s="12">
        <v>0</v>
      </c>
      <c r="E113" t="e">
        <f>#REF!*D113</f>
        <v>#REF!</v>
      </c>
      <c r="F113">
        <f t="shared" si="7"/>
        <v>0</v>
      </c>
    </row>
    <row r="114" spans="1:6" ht="18.75" thickTop="1" thickBot="1" x14ac:dyDescent="0.35">
      <c r="A114" s="43" t="s">
        <v>72</v>
      </c>
      <c r="B114" s="18">
        <f>Summary!B24</f>
        <v>0.26</v>
      </c>
      <c r="C114" s="26">
        <f t="shared" si="6"/>
        <v>8.387096774193548</v>
      </c>
      <c r="D114" s="12">
        <v>0</v>
      </c>
      <c r="E114" t="e">
        <f>#REF!*D114</f>
        <v>#REF!</v>
      </c>
      <c r="F114">
        <f t="shared" si="7"/>
        <v>0</v>
      </c>
    </row>
    <row r="115" spans="1:6" ht="18.75" thickTop="1" thickBot="1" x14ac:dyDescent="0.35">
      <c r="A115" s="43" t="s">
        <v>73</v>
      </c>
      <c r="B115" s="18">
        <f>Summary!B24</f>
        <v>0.26</v>
      </c>
      <c r="C115" s="26">
        <f t="shared" si="6"/>
        <v>8.387096774193548</v>
      </c>
      <c r="D115" s="12">
        <v>0</v>
      </c>
      <c r="E115" t="e">
        <f>#REF!*D115</f>
        <v>#REF!</v>
      </c>
      <c r="F115">
        <f t="shared" si="7"/>
        <v>0</v>
      </c>
    </row>
    <row r="116" spans="1:6" ht="18.75" thickTop="1" thickBot="1" x14ac:dyDescent="0.35">
      <c r="A116" s="43" t="s">
        <v>74</v>
      </c>
      <c r="B116" s="18">
        <f>Summary!B24</f>
        <v>0.26</v>
      </c>
      <c r="C116" s="26">
        <f t="shared" si="6"/>
        <v>8.387096774193548</v>
      </c>
      <c r="D116" s="12">
        <v>0</v>
      </c>
      <c r="E116" t="e">
        <f>#REF!*D116</f>
        <v>#REF!</v>
      </c>
      <c r="F116">
        <f t="shared" si="7"/>
        <v>0</v>
      </c>
    </row>
    <row r="117" spans="1:6" ht="18.75" thickTop="1" thickBot="1" x14ac:dyDescent="0.35">
      <c r="A117" s="43" t="s">
        <v>75</v>
      </c>
      <c r="B117" s="18">
        <f>Summary!B24</f>
        <v>0.26</v>
      </c>
      <c r="C117" s="26">
        <f t="shared" si="6"/>
        <v>8.387096774193548</v>
      </c>
      <c r="D117" s="12">
        <v>0</v>
      </c>
      <c r="E117" t="e">
        <f>#REF!*D117</f>
        <v>#REF!</v>
      </c>
      <c r="F117">
        <f t="shared" si="7"/>
        <v>0</v>
      </c>
    </row>
    <row r="118" spans="1:6" ht="18.75" thickTop="1" thickBot="1" x14ac:dyDescent="0.35">
      <c r="A118" s="34" t="s">
        <v>76</v>
      </c>
      <c r="B118" s="35">
        <f>Summary!B24</f>
        <v>0.26</v>
      </c>
      <c r="C118" s="36">
        <f t="shared" si="6"/>
        <v>8.387096774193548</v>
      </c>
      <c r="D118" s="12">
        <v>0</v>
      </c>
      <c r="E118" t="e">
        <f>#REF!*D118</f>
        <v>#REF!</v>
      </c>
      <c r="F118">
        <f t="shared" si="7"/>
        <v>0</v>
      </c>
    </row>
    <row r="119" spans="1:6" ht="18.75" thickTop="1" thickBot="1" x14ac:dyDescent="0.35">
      <c r="A119" s="40" t="s">
        <v>77</v>
      </c>
      <c r="B119" s="41">
        <f>Summary!B24</f>
        <v>0.26</v>
      </c>
      <c r="C119" s="42">
        <f t="shared" si="6"/>
        <v>8.387096774193548</v>
      </c>
      <c r="D119" s="12">
        <v>0</v>
      </c>
      <c r="E119" s="11" t="e">
        <f>#REF!*D119</f>
        <v>#REF!</v>
      </c>
      <c r="F119" s="11">
        <f t="shared" si="7"/>
        <v>0</v>
      </c>
    </row>
    <row r="120" spans="1:6" ht="18" thickBot="1" x14ac:dyDescent="0.35">
      <c r="A120" s="43" t="s">
        <v>78</v>
      </c>
      <c r="B120" s="18">
        <f>Summary!B24</f>
        <v>0.26</v>
      </c>
      <c r="C120" s="26">
        <f t="shared" si="6"/>
        <v>8.387096774193548</v>
      </c>
      <c r="D120" s="12">
        <v>0</v>
      </c>
      <c r="E120" t="e">
        <f>#REF!*D120</f>
        <v>#REF!</v>
      </c>
      <c r="F120">
        <f t="shared" si="7"/>
        <v>0</v>
      </c>
    </row>
    <row r="121" spans="1:6" ht="18.75" thickTop="1" thickBot="1" x14ac:dyDescent="0.35">
      <c r="A121" s="43" t="s">
        <v>79</v>
      </c>
      <c r="B121" s="18">
        <f>Summary!B24</f>
        <v>0.26</v>
      </c>
      <c r="C121" s="26">
        <f t="shared" si="6"/>
        <v>8.387096774193548</v>
      </c>
      <c r="D121" s="12">
        <v>0</v>
      </c>
      <c r="E121" t="e">
        <f>#REF!*D121</f>
        <v>#REF!</v>
      </c>
      <c r="F121">
        <f t="shared" si="7"/>
        <v>0</v>
      </c>
    </row>
    <row r="122" spans="1:6" ht="18.75" thickTop="1" thickBot="1" x14ac:dyDescent="0.35">
      <c r="A122" s="43" t="s">
        <v>80</v>
      </c>
      <c r="B122" s="18">
        <f>Summary!B24</f>
        <v>0.26</v>
      </c>
      <c r="C122" s="26">
        <f t="shared" si="6"/>
        <v>8.387096774193548</v>
      </c>
      <c r="D122" s="12">
        <v>0</v>
      </c>
      <c r="E122" t="e">
        <f>#REF!*D122</f>
        <v>#REF!</v>
      </c>
      <c r="F122">
        <f t="shared" si="7"/>
        <v>0</v>
      </c>
    </row>
    <row r="123" spans="1:6" ht="18.75" thickTop="1" thickBot="1" x14ac:dyDescent="0.35">
      <c r="A123" s="43" t="s">
        <v>81</v>
      </c>
      <c r="B123" s="18">
        <f>Summary!B24</f>
        <v>0.26</v>
      </c>
      <c r="C123" s="26">
        <f t="shared" si="6"/>
        <v>8.387096774193548</v>
      </c>
      <c r="D123" s="12">
        <v>0</v>
      </c>
      <c r="E123" t="e">
        <f>#REF!*D123</f>
        <v>#REF!</v>
      </c>
      <c r="F123">
        <f t="shared" si="7"/>
        <v>0</v>
      </c>
    </row>
    <row r="124" spans="1:6" ht="18.75" thickTop="1" thickBot="1" x14ac:dyDescent="0.35">
      <c r="A124" s="34" t="s">
        <v>82</v>
      </c>
      <c r="B124" s="35">
        <f>Summary!B24</f>
        <v>0.26</v>
      </c>
      <c r="C124" s="36">
        <f t="shared" si="6"/>
        <v>8.387096774193548</v>
      </c>
      <c r="D124" s="12">
        <v>0</v>
      </c>
      <c r="E124" t="e">
        <f>#REF!*D124</f>
        <v>#REF!</v>
      </c>
      <c r="F124">
        <f t="shared" si="7"/>
        <v>0</v>
      </c>
    </row>
    <row r="125" spans="1:6" ht="18.75" thickTop="1" thickBot="1" x14ac:dyDescent="0.35">
      <c r="A125" s="40" t="s">
        <v>83</v>
      </c>
      <c r="B125" s="41">
        <f>Summary!B24</f>
        <v>0.26</v>
      </c>
      <c r="C125" s="42">
        <f t="shared" si="6"/>
        <v>8.387096774193548</v>
      </c>
      <c r="D125" s="12">
        <v>0</v>
      </c>
      <c r="E125" s="11" t="e">
        <f>#REF!*D125</f>
        <v>#REF!</v>
      </c>
      <c r="F125" s="11">
        <f t="shared" si="7"/>
        <v>0</v>
      </c>
    </row>
    <row r="126" spans="1:6" ht="18" thickBot="1" x14ac:dyDescent="0.35">
      <c r="A126" s="43" t="s">
        <v>84</v>
      </c>
      <c r="B126" s="18">
        <f>Summary!B24</f>
        <v>0.26</v>
      </c>
      <c r="C126" s="26">
        <f t="shared" si="6"/>
        <v>8.387096774193548</v>
      </c>
      <c r="D126" s="12">
        <v>0</v>
      </c>
      <c r="E126" t="e">
        <f>#REF!*D126</f>
        <v>#REF!</v>
      </c>
      <c r="F126">
        <f t="shared" si="7"/>
        <v>0</v>
      </c>
    </row>
    <row r="127" spans="1:6" ht="18.75" thickTop="1" thickBot="1" x14ac:dyDescent="0.35">
      <c r="A127" s="43" t="s">
        <v>85</v>
      </c>
      <c r="B127" s="18">
        <f>Summary!B24</f>
        <v>0.26</v>
      </c>
      <c r="C127" s="26">
        <f t="shared" si="6"/>
        <v>8.387096774193548</v>
      </c>
      <c r="D127" s="12">
        <v>0</v>
      </c>
      <c r="E127" t="e">
        <f>#REF!*D127</f>
        <v>#REF!</v>
      </c>
      <c r="F127">
        <f t="shared" si="7"/>
        <v>0</v>
      </c>
    </row>
    <row r="128" spans="1:6" ht="18.75" thickTop="1" thickBot="1" x14ac:dyDescent="0.35">
      <c r="A128" s="43" t="s">
        <v>86</v>
      </c>
      <c r="B128" s="18">
        <f>Summary!B24</f>
        <v>0.26</v>
      </c>
      <c r="C128" s="26">
        <f t="shared" si="6"/>
        <v>8.387096774193548</v>
      </c>
      <c r="D128" s="12">
        <v>0</v>
      </c>
      <c r="E128" t="e">
        <f>#REF!*D128</f>
        <v>#REF!</v>
      </c>
      <c r="F128">
        <f t="shared" si="7"/>
        <v>0</v>
      </c>
    </row>
    <row r="129" spans="1:6" ht="18.75" thickTop="1" thickBot="1" x14ac:dyDescent="0.35">
      <c r="A129" s="43" t="s">
        <v>87</v>
      </c>
      <c r="B129" s="18">
        <f>Summary!B24</f>
        <v>0.26</v>
      </c>
      <c r="C129" s="26">
        <f t="shared" si="6"/>
        <v>8.387096774193548</v>
      </c>
      <c r="D129" s="12">
        <v>0</v>
      </c>
      <c r="E129" t="e">
        <f>#REF!*D129</f>
        <v>#REF!</v>
      </c>
      <c r="F129">
        <f t="shared" si="7"/>
        <v>0</v>
      </c>
    </row>
    <row r="130" spans="1:6" ht="18.75" thickTop="1" thickBot="1" x14ac:dyDescent="0.35">
      <c r="A130" s="34" t="s">
        <v>88</v>
      </c>
      <c r="B130" s="35">
        <f>Summary!B24</f>
        <v>0.26</v>
      </c>
      <c r="C130" s="36">
        <f t="shared" si="6"/>
        <v>8.387096774193548</v>
      </c>
      <c r="D130" s="12">
        <v>0</v>
      </c>
      <c r="E130" t="e">
        <f>#REF!*D130</f>
        <v>#REF!</v>
      </c>
      <c r="F130">
        <f t="shared" si="7"/>
        <v>0</v>
      </c>
    </row>
    <row r="131" spans="1:6" ht="18.75" thickTop="1" thickBot="1" x14ac:dyDescent="0.35">
      <c r="A131" s="40" t="s">
        <v>89</v>
      </c>
      <c r="B131" s="41">
        <f>Summary!B24</f>
        <v>0.26</v>
      </c>
      <c r="C131" s="42">
        <f t="shared" si="6"/>
        <v>8.387096774193548</v>
      </c>
      <c r="D131" s="12">
        <v>0</v>
      </c>
      <c r="E131" s="11" t="e">
        <f>#REF!*D131</f>
        <v>#REF!</v>
      </c>
      <c r="F131" s="11">
        <f t="shared" si="7"/>
        <v>0</v>
      </c>
    </row>
    <row r="132" spans="1:6" ht="18" thickBot="1" x14ac:dyDescent="0.35">
      <c r="A132" s="43" t="s">
        <v>90</v>
      </c>
      <c r="B132" s="18">
        <f>Summary!B24</f>
        <v>0.26</v>
      </c>
      <c r="C132" s="26">
        <f t="shared" si="6"/>
        <v>8.387096774193548</v>
      </c>
      <c r="D132" s="12">
        <v>0</v>
      </c>
      <c r="E132" t="e">
        <f>#REF!*D132</f>
        <v>#REF!</v>
      </c>
      <c r="F132">
        <f t="shared" si="7"/>
        <v>0</v>
      </c>
    </row>
    <row r="133" spans="1:6" ht="18.75" thickTop="1" thickBot="1" x14ac:dyDescent="0.35">
      <c r="A133" s="51" t="s">
        <v>91</v>
      </c>
      <c r="B133" s="15">
        <f>Summary!B24</f>
        <v>0.26</v>
      </c>
      <c r="C133" s="27">
        <f t="shared" si="6"/>
        <v>8.387096774193548</v>
      </c>
      <c r="D133" s="12">
        <v>0</v>
      </c>
      <c r="E133" t="e">
        <f>#REF!*D133</f>
        <v>#REF!</v>
      </c>
      <c r="F133">
        <f t="shared" si="7"/>
        <v>0</v>
      </c>
    </row>
    <row r="134" spans="1:6" ht="18" thickBot="1" x14ac:dyDescent="0.35">
      <c r="A134" s="48" t="s">
        <v>2</v>
      </c>
      <c r="B134" s="49" t="e">
        <f>Summary!#REF!</f>
        <v>#REF!</v>
      </c>
      <c r="C134" s="50" t="e">
        <f>(B134*1000)/33</f>
        <v>#REF!</v>
      </c>
      <c r="D134" s="12">
        <v>0</v>
      </c>
      <c r="E134" s="12" t="e">
        <f>#REF!*D134</f>
        <v>#REF!</v>
      </c>
      <c r="F134" s="12" t="e">
        <f t="shared" si="7"/>
        <v>#REF!</v>
      </c>
    </row>
    <row r="135" spans="1:6" ht="18.75" thickTop="1" thickBot="1" x14ac:dyDescent="0.35">
      <c r="A135" s="44" t="s">
        <v>92</v>
      </c>
      <c r="B135" s="45" t="e">
        <f>Summary!#REF!</f>
        <v>#REF!</v>
      </c>
      <c r="C135" s="46" t="e">
        <f t="shared" ref="C135:C166" si="8">(B135*1000)/33</f>
        <v>#REF!</v>
      </c>
      <c r="D135" s="12">
        <v>0</v>
      </c>
      <c r="E135" s="11" t="e">
        <f>#REF!*D135</f>
        <v>#REF!</v>
      </c>
      <c r="F135" s="11" t="e">
        <f t="shared" si="7"/>
        <v>#REF!</v>
      </c>
    </row>
    <row r="136" spans="1:6" ht="18" thickBot="1" x14ac:dyDescent="0.35">
      <c r="A136" s="43" t="s">
        <v>93</v>
      </c>
      <c r="B136" s="18" t="e">
        <f>Summary!#REF!</f>
        <v>#REF!</v>
      </c>
      <c r="C136" s="26" t="e">
        <f t="shared" si="8"/>
        <v>#REF!</v>
      </c>
      <c r="D136" s="12">
        <v>0</v>
      </c>
      <c r="E136" t="e">
        <f>#REF!*D136</f>
        <v>#REF!</v>
      </c>
      <c r="F136" t="e">
        <f t="shared" si="7"/>
        <v>#REF!</v>
      </c>
    </row>
    <row r="137" spans="1:6" ht="18.75" thickTop="1" thickBot="1" x14ac:dyDescent="0.35">
      <c r="A137" s="43" t="s">
        <v>94</v>
      </c>
      <c r="B137" s="18" t="e">
        <f>Summary!#REF!</f>
        <v>#REF!</v>
      </c>
      <c r="C137" s="26" t="e">
        <f t="shared" si="8"/>
        <v>#REF!</v>
      </c>
      <c r="D137" s="12">
        <v>0</v>
      </c>
      <c r="E137" t="e">
        <f>#REF!*D137</f>
        <v>#REF!</v>
      </c>
      <c r="F137" t="e">
        <f t="shared" ref="F137:F166" si="9">C137*D137</f>
        <v>#REF!</v>
      </c>
    </row>
    <row r="138" spans="1:6" ht="18.75" thickTop="1" thickBot="1" x14ac:dyDescent="0.35">
      <c r="A138" s="43" t="s">
        <v>95</v>
      </c>
      <c r="B138" s="18" t="e">
        <f>Summary!#REF!</f>
        <v>#REF!</v>
      </c>
      <c r="C138" s="26" t="e">
        <f t="shared" si="8"/>
        <v>#REF!</v>
      </c>
      <c r="D138" s="12">
        <v>0</v>
      </c>
      <c r="E138" t="e">
        <f>#REF!*D138</f>
        <v>#REF!</v>
      </c>
      <c r="F138" t="e">
        <f t="shared" si="9"/>
        <v>#REF!</v>
      </c>
    </row>
    <row r="139" spans="1:6" ht="18.75" thickTop="1" thickBot="1" x14ac:dyDescent="0.35">
      <c r="A139" s="34" t="s">
        <v>96</v>
      </c>
      <c r="B139" s="35" t="e">
        <f>Summary!#REF!</f>
        <v>#REF!</v>
      </c>
      <c r="C139" s="36" t="e">
        <f t="shared" si="8"/>
        <v>#REF!</v>
      </c>
      <c r="D139" s="12">
        <v>0</v>
      </c>
      <c r="E139" t="e">
        <f>#REF!*D139</f>
        <v>#REF!</v>
      </c>
      <c r="F139" t="e">
        <f t="shared" si="9"/>
        <v>#REF!</v>
      </c>
    </row>
    <row r="140" spans="1:6" ht="18.75" thickTop="1" thickBot="1" x14ac:dyDescent="0.35">
      <c r="A140" s="40" t="s">
        <v>97</v>
      </c>
      <c r="B140" s="41" t="e">
        <f>Summary!#REF!</f>
        <v>#REF!</v>
      </c>
      <c r="C140" s="42" t="e">
        <f t="shared" si="8"/>
        <v>#REF!</v>
      </c>
      <c r="D140" s="12">
        <v>0</v>
      </c>
      <c r="E140" s="11" t="e">
        <f>#REF!*D140</f>
        <v>#REF!</v>
      </c>
      <c r="F140" s="11" t="e">
        <f t="shared" si="9"/>
        <v>#REF!</v>
      </c>
    </row>
    <row r="141" spans="1:6" ht="18" thickBot="1" x14ac:dyDescent="0.35">
      <c r="A141" s="43" t="s">
        <v>98</v>
      </c>
      <c r="B141" s="18" t="e">
        <f>Summary!#REF!</f>
        <v>#REF!</v>
      </c>
      <c r="C141" s="26" t="e">
        <f t="shared" si="8"/>
        <v>#REF!</v>
      </c>
      <c r="D141" s="12">
        <v>0</v>
      </c>
      <c r="E141" t="e">
        <f>#REF!*D141</f>
        <v>#REF!</v>
      </c>
      <c r="F141" t="e">
        <f t="shared" si="9"/>
        <v>#REF!</v>
      </c>
    </row>
    <row r="142" spans="1:6" ht="18.75" thickTop="1" thickBot="1" x14ac:dyDescent="0.35">
      <c r="A142" s="43" t="s">
        <v>99</v>
      </c>
      <c r="B142" s="18" t="e">
        <f>Summary!#REF!</f>
        <v>#REF!</v>
      </c>
      <c r="C142" s="26" t="e">
        <f t="shared" si="8"/>
        <v>#REF!</v>
      </c>
      <c r="D142" s="12">
        <v>0</v>
      </c>
      <c r="E142" t="e">
        <f>#REF!*D142</f>
        <v>#REF!</v>
      </c>
      <c r="F142" t="e">
        <f t="shared" si="9"/>
        <v>#REF!</v>
      </c>
    </row>
    <row r="143" spans="1:6" ht="18.75" thickTop="1" thickBot="1" x14ac:dyDescent="0.35">
      <c r="A143" s="43" t="s">
        <v>100</v>
      </c>
      <c r="B143" s="18" t="e">
        <f>Summary!#REF!</f>
        <v>#REF!</v>
      </c>
      <c r="C143" s="26" t="e">
        <f t="shared" si="8"/>
        <v>#REF!</v>
      </c>
      <c r="D143" s="12">
        <v>0</v>
      </c>
      <c r="E143" t="e">
        <f>#REF!*D143</f>
        <v>#REF!</v>
      </c>
      <c r="F143" t="e">
        <f t="shared" si="9"/>
        <v>#REF!</v>
      </c>
    </row>
    <row r="144" spans="1:6" ht="18.75" thickTop="1" thickBot="1" x14ac:dyDescent="0.35">
      <c r="A144" s="34" t="s">
        <v>101</v>
      </c>
      <c r="B144" s="35" t="e">
        <f>Summary!#REF!</f>
        <v>#REF!</v>
      </c>
      <c r="C144" s="36" t="e">
        <f t="shared" si="8"/>
        <v>#REF!</v>
      </c>
      <c r="D144" s="12">
        <v>0</v>
      </c>
      <c r="E144" t="e">
        <f>#REF!*D144</f>
        <v>#REF!</v>
      </c>
      <c r="F144" t="e">
        <f t="shared" si="9"/>
        <v>#REF!</v>
      </c>
    </row>
    <row r="145" spans="1:6" ht="18.75" thickTop="1" thickBot="1" x14ac:dyDescent="0.35">
      <c r="A145" s="40" t="s">
        <v>102</v>
      </c>
      <c r="B145" s="41" t="e">
        <f>Summary!#REF!</f>
        <v>#REF!</v>
      </c>
      <c r="C145" s="42" t="e">
        <f t="shared" si="8"/>
        <v>#REF!</v>
      </c>
      <c r="D145" s="12">
        <v>0</v>
      </c>
      <c r="E145" s="11" t="e">
        <f>#REF!*D145</f>
        <v>#REF!</v>
      </c>
      <c r="F145" s="11" t="e">
        <f t="shared" si="9"/>
        <v>#REF!</v>
      </c>
    </row>
    <row r="146" spans="1:6" ht="18" thickBot="1" x14ac:dyDescent="0.35">
      <c r="A146" s="43" t="s">
        <v>103</v>
      </c>
      <c r="B146" s="18" t="e">
        <f>Summary!#REF!</f>
        <v>#REF!</v>
      </c>
      <c r="C146" s="26" t="e">
        <f t="shared" si="8"/>
        <v>#REF!</v>
      </c>
      <c r="D146" s="12">
        <v>0</v>
      </c>
      <c r="E146" t="e">
        <f>#REF!*D146</f>
        <v>#REF!</v>
      </c>
      <c r="F146" t="e">
        <f t="shared" si="9"/>
        <v>#REF!</v>
      </c>
    </row>
    <row r="147" spans="1:6" ht="18.75" thickTop="1" thickBot="1" x14ac:dyDescent="0.35">
      <c r="A147" s="43" t="s">
        <v>104</v>
      </c>
      <c r="B147" s="18" t="e">
        <f>Summary!#REF!</f>
        <v>#REF!</v>
      </c>
      <c r="C147" s="26" t="e">
        <f t="shared" si="8"/>
        <v>#REF!</v>
      </c>
      <c r="D147" s="12">
        <v>0</v>
      </c>
      <c r="E147" t="e">
        <f>#REF!*D147</f>
        <v>#REF!</v>
      </c>
      <c r="F147" t="e">
        <f t="shared" si="9"/>
        <v>#REF!</v>
      </c>
    </row>
    <row r="148" spans="1:6" ht="18.75" thickTop="1" thickBot="1" x14ac:dyDescent="0.35">
      <c r="A148" s="43" t="s">
        <v>105</v>
      </c>
      <c r="B148" s="18" t="e">
        <f>Summary!#REF!</f>
        <v>#REF!</v>
      </c>
      <c r="C148" s="26" t="e">
        <f t="shared" si="8"/>
        <v>#REF!</v>
      </c>
      <c r="D148" s="12">
        <v>0</v>
      </c>
      <c r="E148" t="e">
        <f>#REF!*D148</f>
        <v>#REF!</v>
      </c>
      <c r="F148" t="e">
        <f t="shared" si="9"/>
        <v>#REF!</v>
      </c>
    </row>
    <row r="149" spans="1:6" ht="18.75" thickTop="1" thickBot="1" x14ac:dyDescent="0.35">
      <c r="A149" s="43" t="s">
        <v>106</v>
      </c>
      <c r="B149" s="18" t="e">
        <f>Summary!#REF!</f>
        <v>#REF!</v>
      </c>
      <c r="C149" s="26" t="e">
        <f t="shared" si="8"/>
        <v>#REF!</v>
      </c>
      <c r="D149" s="12">
        <v>0</v>
      </c>
      <c r="E149" t="e">
        <f>#REF!*D149</f>
        <v>#REF!</v>
      </c>
      <c r="F149" t="e">
        <f t="shared" si="9"/>
        <v>#REF!</v>
      </c>
    </row>
    <row r="150" spans="1:6" ht="18.75" thickTop="1" thickBot="1" x14ac:dyDescent="0.35">
      <c r="A150" s="34" t="s">
        <v>107</v>
      </c>
      <c r="B150" s="35" t="e">
        <f>Summary!#REF!</f>
        <v>#REF!</v>
      </c>
      <c r="C150" s="36" t="e">
        <f t="shared" si="8"/>
        <v>#REF!</v>
      </c>
      <c r="D150" s="12">
        <v>0</v>
      </c>
      <c r="E150" t="e">
        <f>#REF!*D150</f>
        <v>#REF!</v>
      </c>
      <c r="F150" t="e">
        <f t="shared" si="9"/>
        <v>#REF!</v>
      </c>
    </row>
    <row r="151" spans="1:6" ht="18.75" thickTop="1" thickBot="1" x14ac:dyDescent="0.35">
      <c r="A151" s="40" t="s">
        <v>108</v>
      </c>
      <c r="B151" s="41" t="e">
        <f>Summary!#REF!</f>
        <v>#REF!</v>
      </c>
      <c r="C151" s="42" t="e">
        <f t="shared" si="8"/>
        <v>#REF!</v>
      </c>
      <c r="D151" s="12">
        <v>0</v>
      </c>
      <c r="E151" s="11" t="e">
        <f>#REF!*D151</f>
        <v>#REF!</v>
      </c>
      <c r="F151" s="11" t="e">
        <f t="shared" si="9"/>
        <v>#REF!</v>
      </c>
    </row>
    <row r="152" spans="1:6" ht="18" thickBot="1" x14ac:dyDescent="0.35">
      <c r="A152" s="43" t="s">
        <v>109</v>
      </c>
      <c r="B152" s="18" t="e">
        <f>Summary!#REF!</f>
        <v>#REF!</v>
      </c>
      <c r="C152" s="26" t="e">
        <f t="shared" si="8"/>
        <v>#REF!</v>
      </c>
      <c r="D152" s="12">
        <v>0</v>
      </c>
      <c r="E152" t="e">
        <f>#REF!*D152</f>
        <v>#REF!</v>
      </c>
      <c r="F152" t="e">
        <f t="shared" si="9"/>
        <v>#REF!</v>
      </c>
    </row>
    <row r="153" spans="1:6" ht="18.75" thickTop="1" thickBot="1" x14ac:dyDescent="0.35">
      <c r="A153" s="43" t="s">
        <v>149</v>
      </c>
      <c r="B153" s="18" t="e">
        <f>Summary!#REF!</f>
        <v>#REF!</v>
      </c>
      <c r="C153" s="26" t="e">
        <f t="shared" si="8"/>
        <v>#REF!</v>
      </c>
      <c r="D153" s="12">
        <v>0</v>
      </c>
      <c r="E153" t="e">
        <f>#REF!*D153</f>
        <v>#REF!</v>
      </c>
      <c r="F153" t="e">
        <f t="shared" si="9"/>
        <v>#REF!</v>
      </c>
    </row>
    <row r="154" spans="1:6" ht="18.75" thickTop="1" thickBot="1" x14ac:dyDescent="0.35">
      <c r="A154" s="34" t="s">
        <v>110</v>
      </c>
      <c r="B154" s="35" t="e">
        <f>Summary!#REF!</f>
        <v>#REF!</v>
      </c>
      <c r="C154" s="36" t="e">
        <f t="shared" si="8"/>
        <v>#REF!</v>
      </c>
      <c r="D154" s="12">
        <v>0</v>
      </c>
      <c r="E154" t="e">
        <f>#REF!*D154</f>
        <v>#REF!</v>
      </c>
      <c r="F154" t="e">
        <f t="shared" si="9"/>
        <v>#REF!</v>
      </c>
    </row>
    <row r="155" spans="1:6" ht="18.75" thickTop="1" thickBot="1" x14ac:dyDescent="0.35">
      <c r="A155" s="40" t="s">
        <v>111</v>
      </c>
      <c r="B155" s="41" t="e">
        <f>Summary!#REF!</f>
        <v>#REF!</v>
      </c>
      <c r="C155" s="42" t="e">
        <f t="shared" si="8"/>
        <v>#REF!</v>
      </c>
      <c r="D155" s="12">
        <v>0</v>
      </c>
      <c r="E155" s="11" t="e">
        <f>#REF!*D155</f>
        <v>#REF!</v>
      </c>
      <c r="F155" s="11" t="e">
        <f t="shared" si="9"/>
        <v>#REF!</v>
      </c>
    </row>
    <row r="156" spans="1:6" ht="18" thickBot="1" x14ac:dyDescent="0.35">
      <c r="A156" s="43" t="s">
        <v>112</v>
      </c>
      <c r="B156" s="18" t="e">
        <f>Summary!#REF!</f>
        <v>#REF!</v>
      </c>
      <c r="C156" s="26" t="e">
        <f t="shared" si="8"/>
        <v>#REF!</v>
      </c>
      <c r="D156" s="12">
        <v>0</v>
      </c>
      <c r="E156" t="e">
        <f>#REF!*D156</f>
        <v>#REF!</v>
      </c>
      <c r="F156" t="e">
        <f t="shared" si="9"/>
        <v>#REF!</v>
      </c>
    </row>
    <row r="157" spans="1:6" ht="18.75" thickTop="1" thickBot="1" x14ac:dyDescent="0.35">
      <c r="A157" s="43" t="s">
        <v>113</v>
      </c>
      <c r="B157" s="18" t="e">
        <f>Summary!#REF!</f>
        <v>#REF!</v>
      </c>
      <c r="C157" s="26" t="e">
        <f t="shared" si="8"/>
        <v>#REF!</v>
      </c>
      <c r="D157" s="12">
        <v>0</v>
      </c>
      <c r="E157" t="e">
        <f>#REF!*D157</f>
        <v>#REF!</v>
      </c>
      <c r="F157" t="e">
        <f t="shared" si="9"/>
        <v>#REF!</v>
      </c>
    </row>
    <row r="158" spans="1:6" ht="18.75" thickTop="1" thickBot="1" x14ac:dyDescent="0.35">
      <c r="A158" s="43" t="s">
        <v>114</v>
      </c>
      <c r="B158" s="18" t="e">
        <f>Summary!#REF!</f>
        <v>#REF!</v>
      </c>
      <c r="C158" s="26" t="e">
        <f t="shared" si="8"/>
        <v>#REF!</v>
      </c>
      <c r="D158" s="12">
        <v>0</v>
      </c>
      <c r="E158" t="e">
        <f>#REF!*D158</f>
        <v>#REF!</v>
      </c>
      <c r="F158" t="e">
        <f t="shared" si="9"/>
        <v>#REF!</v>
      </c>
    </row>
    <row r="159" spans="1:6" ht="18.75" thickTop="1" thickBot="1" x14ac:dyDescent="0.35">
      <c r="A159" s="34" t="s">
        <v>115</v>
      </c>
      <c r="B159" s="35" t="e">
        <f>Summary!#REF!</f>
        <v>#REF!</v>
      </c>
      <c r="C159" s="36" t="e">
        <f t="shared" si="8"/>
        <v>#REF!</v>
      </c>
      <c r="D159" s="12">
        <v>0</v>
      </c>
      <c r="E159" t="e">
        <f>#REF!*D159</f>
        <v>#REF!</v>
      </c>
      <c r="F159" t="e">
        <f t="shared" si="9"/>
        <v>#REF!</v>
      </c>
    </row>
    <row r="160" spans="1:6" ht="18.75" thickTop="1" thickBot="1" x14ac:dyDescent="0.35">
      <c r="A160" s="40" t="s">
        <v>116</v>
      </c>
      <c r="B160" s="41" t="e">
        <f>Summary!#REF!</f>
        <v>#REF!</v>
      </c>
      <c r="C160" s="42" t="e">
        <f t="shared" si="8"/>
        <v>#REF!</v>
      </c>
      <c r="D160" s="12">
        <v>0</v>
      </c>
      <c r="E160" s="11" t="e">
        <f>#REF!*D160</f>
        <v>#REF!</v>
      </c>
      <c r="F160" s="11" t="e">
        <f t="shared" si="9"/>
        <v>#REF!</v>
      </c>
    </row>
    <row r="161" spans="1:6" ht="18" thickBot="1" x14ac:dyDescent="0.35">
      <c r="A161" s="43" t="s">
        <v>117</v>
      </c>
      <c r="B161" s="18" t="e">
        <f>Summary!#REF!</f>
        <v>#REF!</v>
      </c>
      <c r="C161" s="26" t="e">
        <f t="shared" si="8"/>
        <v>#REF!</v>
      </c>
      <c r="D161" s="12">
        <v>0</v>
      </c>
      <c r="E161" t="e">
        <f>#REF!*D161</f>
        <v>#REF!</v>
      </c>
      <c r="F161" t="e">
        <f t="shared" si="9"/>
        <v>#REF!</v>
      </c>
    </row>
    <row r="162" spans="1:6" ht="18.75" thickTop="1" thickBot="1" x14ac:dyDescent="0.35">
      <c r="A162" s="43" t="s">
        <v>118</v>
      </c>
      <c r="B162" s="18" t="e">
        <f>Summary!#REF!</f>
        <v>#REF!</v>
      </c>
      <c r="C162" s="26" t="e">
        <f t="shared" si="8"/>
        <v>#REF!</v>
      </c>
      <c r="D162" s="12">
        <v>0</v>
      </c>
      <c r="E162" t="e">
        <f>#REF!*D162</f>
        <v>#REF!</v>
      </c>
      <c r="F162" t="e">
        <f t="shared" si="9"/>
        <v>#REF!</v>
      </c>
    </row>
    <row r="163" spans="1:6" ht="18.75" thickTop="1" thickBot="1" x14ac:dyDescent="0.35">
      <c r="A163" s="43" t="s">
        <v>119</v>
      </c>
      <c r="B163" s="18" t="e">
        <f>Summary!#REF!</f>
        <v>#REF!</v>
      </c>
      <c r="C163" s="26" t="e">
        <f t="shared" si="8"/>
        <v>#REF!</v>
      </c>
      <c r="D163" s="12">
        <v>0</v>
      </c>
      <c r="E163" t="e">
        <f>#REF!*D163</f>
        <v>#REF!</v>
      </c>
      <c r="F163" t="e">
        <f t="shared" si="9"/>
        <v>#REF!</v>
      </c>
    </row>
    <row r="164" spans="1:6" ht="18.75" thickTop="1" thickBot="1" x14ac:dyDescent="0.35">
      <c r="A164" s="43" t="s">
        <v>120</v>
      </c>
      <c r="B164" s="18" t="e">
        <f>Summary!#REF!</f>
        <v>#REF!</v>
      </c>
      <c r="C164" s="26" t="e">
        <f t="shared" si="8"/>
        <v>#REF!</v>
      </c>
      <c r="D164" s="12">
        <v>0</v>
      </c>
      <c r="E164" t="e">
        <f>#REF!*D164</f>
        <v>#REF!</v>
      </c>
      <c r="F164" t="e">
        <f t="shared" si="9"/>
        <v>#REF!</v>
      </c>
    </row>
    <row r="165" spans="1:6" ht="18.75" thickTop="1" thickBot="1" x14ac:dyDescent="0.35">
      <c r="A165" s="43" t="s">
        <v>121</v>
      </c>
      <c r="B165" s="18" t="e">
        <f>Summary!#REF!</f>
        <v>#REF!</v>
      </c>
      <c r="C165" s="26" t="e">
        <f t="shared" si="8"/>
        <v>#REF!</v>
      </c>
      <c r="D165" s="12">
        <v>0</v>
      </c>
      <c r="E165" t="e">
        <f>#REF!*D165</f>
        <v>#REF!</v>
      </c>
      <c r="F165" t="e">
        <f t="shared" si="9"/>
        <v>#REF!</v>
      </c>
    </row>
    <row r="166" spans="1:6" ht="18.75" thickTop="1" thickBot="1" x14ac:dyDescent="0.35">
      <c r="A166" s="34" t="s">
        <v>122</v>
      </c>
      <c r="B166" s="35" t="e">
        <f>Summary!#REF!</f>
        <v>#REF!</v>
      </c>
      <c r="C166" s="36" t="e">
        <f t="shared" si="8"/>
        <v>#REF!</v>
      </c>
      <c r="D166" s="12">
        <v>0</v>
      </c>
      <c r="E166" t="e">
        <f>#REF!*D166</f>
        <v>#REF!</v>
      </c>
      <c r="F166" t="e">
        <f t="shared" si="9"/>
        <v>#REF!</v>
      </c>
    </row>
    <row r="167" spans="1:6" ht="15.75" thickTop="1" x14ac:dyDescent="0.25"/>
  </sheetData>
  <conditionalFormatting sqref="D3:D16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7.7109375" bestFit="1" customWidth="1"/>
    <col min="3" max="6" width="7.42578125" bestFit="1" customWidth="1"/>
    <col min="7" max="7" width="11.140625" customWidth="1"/>
    <col min="8" max="8" width="7.5703125" customWidth="1"/>
    <col min="9" max="9" width="7.42578125" customWidth="1"/>
    <col min="10" max="10" width="8" customWidth="1"/>
    <col min="11" max="11" width="8.5703125" customWidth="1"/>
    <col min="12" max="12" width="9.5703125" customWidth="1"/>
    <col min="13" max="13" width="7.85546875" customWidth="1"/>
    <col min="14" max="15" width="6.42578125" bestFit="1" customWidth="1"/>
    <col min="16" max="37" width="7.42578125" bestFit="1" customWidth="1"/>
    <col min="38" max="46" width="6.42578125" bestFit="1" customWidth="1"/>
    <col min="47" max="51" width="7.42578125" bestFit="1" customWidth="1"/>
    <col min="52" max="54" width="10.7109375" bestFit="1" customWidth="1"/>
    <col min="55" max="55" width="10.85546875" bestFit="1" customWidth="1"/>
    <col min="56" max="56" width="12.7109375" bestFit="1" customWidth="1"/>
  </cols>
  <sheetData>
    <row r="1" spans="1:56" ht="23.25" x14ac:dyDescent="0.35">
      <c r="A1" s="54" t="s">
        <v>151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32"/>
      <c r="O1" s="32"/>
      <c r="P1" s="33" t="s">
        <v>137</v>
      </c>
      <c r="Q1" s="25">
        <f>Summary!F31</f>
        <v>0</v>
      </c>
      <c r="R1" s="55" t="s">
        <v>136</v>
      </c>
      <c r="S1" s="55"/>
      <c r="T1" s="25">
        <f>1000-Q1</f>
        <v>1000</v>
      </c>
    </row>
    <row r="3" spans="1:56" x14ac:dyDescent="0.25"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142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142</v>
      </c>
      <c r="Q3" t="s">
        <v>143</v>
      </c>
      <c r="R3" t="s">
        <v>144</v>
      </c>
      <c r="S3" t="s">
        <v>145</v>
      </c>
      <c r="T3" t="s">
        <v>146</v>
      </c>
      <c r="U3" t="s">
        <v>147</v>
      </c>
      <c r="V3" t="s">
        <v>148</v>
      </c>
    </row>
    <row r="4" spans="1:56" x14ac:dyDescent="0.25">
      <c r="B4" s="52">
        <v>42449</v>
      </c>
      <c r="C4" s="52">
        <v>42450</v>
      </c>
      <c r="D4" s="52">
        <v>42451</v>
      </c>
      <c r="E4" s="52">
        <v>42452</v>
      </c>
      <c r="F4" s="52">
        <v>42453</v>
      </c>
      <c r="G4" s="52">
        <v>42454</v>
      </c>
      <c r="H4" s="52">
        <v>42455</v>
      </c>
      <c r="I4" s="52">
        <v>42456</v>
      </c>
      <c r="J4" s="52">
        <v>42457</v>
      </c>
      <c r="K4" s="52">
        <v>42458</v>
      </c>
      <c r="L4" s="52">
        <v>42459</v>
      </c>
      <c r="M4" s="52">
        <v>42460</v>
      </c>
      <c r="N4" s="52">
        <v>42461</v>
      </c>
      <c r="O4" s="52">
        <v>42462</v>
      </c>
      <c r="P4" s="52">
        <v>42463</v>
      </c>
      <c r="Q4" s="52">
        <v>42464</v>
      </c>
      <c r="R4" s="52">
        <v>42465</v>
      </c>
      <c r="S4" s="52">
        <v>42466</v>
      </c>
      <c r="T4" s="52">
        <v>42467</v>
      </c>
      <c r="U4" s="52">
        <v>42468</v>
      </c>
      <c r="V4" s="52">
        <v>42469</v>
      </c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30"/>
      <c r="BA4" s="30"/>
      <c r="BB4" s="30"/>
      <c r="BC4" s="30"/>
      <c r="BD4" s="30"/>
    </row>
    <row r="5" spans="1:56" x14ac:dyDescent="0.25">
      <c r="A5" t="s">
        <v>140</v>
      </c>
      <c r="B5" s="25">
        <v>1000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</row>
    <row r="6" spans="1:56" x14ac:dyDescent="0.25">
      <c r="A6" t="s">
        <v>138</v>
      </c>
      <c r="B6" s="25">
        <v>1000</v>
      </c>
      <c r="C6" s="25">
        <v>1000</v>
      </c>
      <c r="D6" s="25">
        <v>1000</v>
      </c>
      <c r="E6" s="25">
        <v>1000</v>
      </c>
      <c r="F6" s="25">
        <v>1000</v>
      </c>
      <c r="G6" s="25">
        <v>1000</v>
      </c>
      <c r="H6" s="25">
        <v>1000</v>
      </c>
      <c r="I6" s="25">
        <v>1000</v>
      </c>
      <c r="J6" s="25">
        <v>1000</v>
      </c>
      <c r="K6" s="25">
        <v>1000</v>
      </c>
      <c r="L6" s="25">
        <v>1000</v>
      </c>
      <c r="M6" s="25">
        <v>1000</v>
      </c>
      <c r="N6" s="25">
        <v>1000</v>
      </c>
      <c r="O6" s="25">
        <v>1000</v>
      </c>
      <c r="P6" s="25">
        <v>1000</v>
      </c>
      <c r="Q6" s="25">
        <v>1000</v>
      </c>
      <c r="R6" s="25">
        <v>1000</v>
      </c>
      <c r="S6" s="25">
        <v>1000</v>
      </c>
      <c r="T6" s="25">
        <v>1000</v>
      </c>
      <c r="U6" s="25">
        <v>1000</v>
      </c>
      <c r="V6" s="25">
        <v>1000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x14ac:dyDescent="0.25">
      <c r="A7" t="s">
        <v>139</v>
      </c>
      <c r="B7" s="25">
        <v>0</v>
      </c>
      <c r="C7" s="25">
        <f t="shared" ref="C7:V7" si="0">B5-C5</f>
        <v>1000</v>
      </c>
      <c r="D7" s="25">
        <f t="shared" si="0"/>
        <v>0</v>
      </c>
      <c r="E7" s="25">
        <f t="shared" si="0"/>
        <v>0</v>
      </c>
      <c r="F7" s="25">
        <f t="shared" si="0"/>
        <v>0</v>
      </c>
      <c r="G7" s="25">
        <f t="shared" si="0"/>
        <v>0</v>
      </c>
      <c r="H7" s="25">
        <f t="shared" si="0"/>
        <v>0</v>
      </c>
      <c r="I7" s="25">
        <f t="shared" si="0"/>
        <v>0</v>
      </c>
      <c r="J7" s="25">
        <f t="shared" si="0"/>
        <v>0</v>
      </c>
      <c r="K7" s="25">
        <f t="shared" si="0"/>
        <v>0</v>
      </c>
      <c r="L7" s="25">
        <f t="shared" si="0"/>
        <v>0</v>
      </c>
      <c r="M7" s="25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5">
        <f t="shared" si="0"/>
        <v>0</v>
      </c>
      <c r="R7" s="25">
        <f t="shared" si="0"/>
        <v>0</v>
      </c>
      <c r="S7" s="25">
        <f t="shared" si="0"/>
        <v>0</v>
      </c>
      <c r="T7" s="25">
        <f t="shared" si="0"/>
        <v>0</v>
      </c>
      <c r="U7" s="25">
        <f t="shared" si="0"/>
        <v>0</v>
      </c>
      <c r="V7" s="25">
        <f t="shared" si="0"/>
        <v>0</v>
      </c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</row>
    <row r="8" spans="1:56" x14ac:dyDescent="0.25">
      <c r="A8" t="s">
        <v>141</v>
      </c>
      <c r="B8" s="25">
        <v>0</v>
      </c>
      <c r="C8" s="25">
        <f>C5-C6</f>
        <v>-1000</v>
      </c>
      <c r="D8" s="25">
        <f>D5-D6</f>
        <v>-1000</v>
      </c>
      <c r="E8" s="25">
        <f t="shared" ref="E8:V8" si="1">E5-E6</f>
        <v>-1000</v>
      </c>
      <c r="F8" s="25">
        <f t="shared" si="1"/>
        <v>-1000</v>
      </c>
      <c r="G8" s="25">
        <f t="shared" si="1"/>
        <v>-1000</v>
      </c>
      <c r="H8" s="25">
        <f t="shared" si="1"/>
        <v>-1000</v>
      </c>
      <c r="I8" s="25">
        <f t="shared" si="1"/>
        <v>-1000</v>
      </c>
      <c r="J8" s="25">
        <f t="shared" si="1"/>
        <v>-1000</v>
      </c>
      <c r="K8" s="25">
        <f t="shared" si="1"/>
        <v>-1000</v>
      </c>
      <c r="L8" s="25">
        <f t="shared" si="1"/>
        <v>-1000</v>
      </c>
      <c r="M8" s="25">
        <f t="shared" si="1"/>
        <v>-1000</v>
      </c>
      <c r="N8" s="25">
        <f t="shared" si="1"/>
        <v>-1000</v>
      </c>
      <c r="O8" s="25">
        <f t="shared" si="1"/>
        <v>-1000</v>
      </c>
      <c r="P8" s="25">
        <f t="shared" si="1"/>
        <v>-1000</v>
      </c>
      <c r="Q8" s="25">
        <f t="shared" si="1"/>
        <v>-1000</v>
      </c>
      <c r="R8" s="25">
        <f t="shared" si="1"/>
        <v>-1000</v>
      </c>
      <c r="S8" s="25">
        <f t="shared" si="1"/>
        <v>-1000</v>
      </c>
      <c r="T8" s="25">
        <f t="shared" si="1"/>
        <v>-1000</v>
      </c>
      <c r="U8" s="25">
        <f t="shared" si="1"/>
        <v>-1000</v>
      </c>
      <c r="V8" s="25">
        <f t="shared" si="1"/>
        <v>-1000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</row>
    <row r="13" spans="1:56" x14ac:dyDescent="0.25"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8" spans="3:16" x14ac:dyDescent="0.25"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</sheetData>
  <mergeCells count="2">
    <mergeCell ref="R1:S1"/>
    <mergeCell ref="A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Details</vt:lpstr>
      <vt:lpstr>Progress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Botelho; Gift Hlongoane</dc:creator>
  <cp:lastModifiedBy>dvt</cp:lastModifiedBy>
  <dcterms:created xsi:type="dcterms:W3CDTF">2013-02-24T18:00:40Z</dcterms:created>
  <dcterms:modified xsi:type="dcterms:W3CDTF">2016-03-21T18:49:21Z</dcterms:modified>
</cp:coreProperties>
</file>