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xr:revisionPtr revIDLastSave="152" documentId="11_232B41FA1F6DEC0BAFD6016F2BC2B5434E0BB053" xr6:coauthVersionLast="47" xr6:coauthVersionMax="47" xr10:uidLastSave="{8DE7C015-8C9D-4970-B384-20397E80A267}"/>
  <bookViews>
    <workbookView xWindow="0" yWindow="0" windowWidth="0" windowHeight="0" firstSheet="2" activeTab="2" xr2:uid="{00000000-000D-0000-FFFF-FFFF00000000}"/>
  </bookViews>
  <sheets>
    <sheet name="REMUNERACIONES" sheetId="1" r:id="rId1"/>
    <sheet name="SOFTWARE Y FUNGIBLES" sheetId="2" r:id="rId2"/>
    <sheet name="EQUIPOS E INFRAESTRUCTURA" sheetId="3" r:id="rId3"/>
    <sheet name="OTROS" sheetId="4" r:id="rId4"/>
    <sheet name="TOTAL" sheetId="5" r:id="rId5"/>
  </sheets>
  <definedNames>
    <definedName name="PRECIO">TOTAL!$F$3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DmKmg+1UtomArUEYrfrAsXk02+C5YpO+0Jeb+/ZzyLs="/>
    </ext>
  </extLst>
</workbook>
</file>

<file path=xl/calcChain.xml><?xml version="1.0" encoding="utf-8"?>
<calcChain xmlns="http://schemas.openxmlformats.org/spreadsheetml/2006/main">
  <c r="H6" i="1" l="1"/>
  <c r="H18" i="1"/>
  <c r="H16" i="1"/>
  <c r="H15" i="1"/>
  <c r="H14" i="1"/>
  <c r="H13" i="1"/>
  <c r="H11" i="1"/>
  <c r="H10" i="1"/>
  <c r="H9" i="1"/>
  <c r="H8" i="1"/>
  <c r="H7" i="1"/>
  <c r="E13" i="5"/>
  <c r="D13" i="5"/>
  <c r="H12" i="5"/>
  <c r="H5" i="5"/>
  <c r="B3" i="5"/>
  <c r="C39" i="4"/>
  <c r="F4" i="5" s="1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B21" i="4"/>
  <c r="D14" i="4"/>
  <c r="D13" i="4"/>
  <c r="D15" i="4" s="1"/>
  <c r="E11" i="5" s="1"/>
  <c r="D11" i="5" s="1"/>
  <c r="D6" i="4"/>
  <c r="E10" i="5" s="1"/>
  <c r="D10" i="5" s="1"/>
  <c r="F22" i="3"/>
  <c r="F21" i="3"/>
  <c r="F20" i="3"/>
  <c r="F19" i="3"/>
  <c r="F18" i="3"/>
  <c r="F23" i="3" s="1"/>
  <c r="E7" i="5" s="1"/>
  <c r="D7" i="5" s="1"/>
  <c r="F15" i="3"/>
  <c r="F10" i="3"/>
  <c r="F9" i="3"/>
  <c r="F8" i="3"/>
  <c r="F6" i="3"/>
  <c r="F5" i="3"/>
  <c r="F4" i="3"/>
  <c r="F11" i="3" s="1"/>
  <c r="E6" i="5" s="1"/>
  <c r="D6" i="5" s="1"/>
  <c r="F1" i="3"/>
  <c r="D17" i="2"/>
  <c r="D16" i="2"/>
  <c r="D15" i="2"/>
  <c r="D14" i="2"/>
  <c r="D18" i="2" s="1"/>
  <c r="E9" i="5" s="1"/>
  <c r="D9" i="5" s="1"/>
  <c r="D11" i="2"/>
  <c r="D6" i="2"/>
  <c r="D5" i="2"/>
  <c r="D4" i="2"/>
  <c r="D3" i="2"/>
  <c r="D7" i="2" s="1"/>
  <c r="E8" i="5" s="1"/>
  <c r="D8" i="5" s="1"/>
  <c r="D1" i="2"/>
  <c r="E5" i="1"/>
  <c r="H5" i="1" l="1"/>
  <c r="H20" i="1" s="1"/>
  <c r="E12" i="5"/>
  <c r="C30" i="4"/>
  <c r="B4" i="5"/>
  <c r="E5" i="5" l="1"/>
  <c r="H1" i="1"/>
  <c r="C37" i="4"/>
  <c r="C19" i="4"/>
  <c r="F12" i="5"/>
  <c r="D12" i="5"/>
  <c r="F5" i="5" l="1"/>
  <c r="B5" i="5" s="1"/>
  <c r="D5" i="5"/>
  <c r="B12" i="5"/>
  <c r="B14" i="5" s="1"/>
  <c r="F14" i="5"/>
</calcChain>
</file>

<file path=xl/sharedStrings.xml><?xml version="1.0" encoding="utf-8"?>
<sst xmlns="http://schemas.openxmlformats.org/spreadsheetml/2006/main" count="126" uniqueCount="91">
  <si>
    <t>REMUNERACIONES, HONORARIOS E INCENTIVOS</t>
  </si>
  <si>
    <t>ITEM</t>
  </si>
  <si>
    <t>HONORARIOS
J.COMPLETA
M$ / MES</t>
  </si>
  <si>
    <t>INCENTIVOS
J. COMPLETA
M$ / MES</t>
  </si>
  <si>
    <t>REMUNERACIONES
J. COMPLETA
M$ / MES2</t>
  </si>
  <si>
    <t>SUBTOTAL</t>
  </si>
  <si>
    <t>DEDICACION AL PROYECTO % JORNADA</t>
  </si>
  <si>
    <t>MESES A CONTRATAR N°</t>
  </si>
  <si>
    <t>TOTAL PROYECTO M$</t>
  </si>
  <si>
    <t>Profesionales</t>
  </si>
  <si>
    <t xml:space="preserve">Jefe de Proyecto </t>
  </si>
  <si>
    <t>Product Owner</t>
  </si>
  <si>
    <t>Scrum Master</t>
  </si>
  <si>
    <t>Analista de Sistemas</t>
  </si>
  <si>
    <t>Desarrollador Unity</t>
  </si>
  <si>
    <t>Desarrollador UI/UX</t>
  </si>
  <si>
    <t>Desarrollador VR</t>
  </si>
  <si>
    <t>Técnicos</t>
  </si>
  <si>
    <t>Técnico de Soporte de VR</t>
  </si>
  <si>
    <t>Programador Backend</t>
  </si>
  <si>
    <t>Programador Frontend</t>
  </si>
  <si>
    <t>QA Tester</t>
  </si>
  <si>
    <t>Personal de apoyo</t>
  </si>
  <si>
    <t>Soporte Técnico</t>
  </si>
  <si>
    <t>Consultora Legal</t>
  </si>
  <si>
    <t xml:space="preserve"> </t>
  </si>
  <si>
    <t>SOFTWARE</t>
  </si>
  <si>
    <t>DESCRIPCIÓN</t>
  </si>
  <si>
    <t>COSTO UNITARIO
M$ / UNIDAD</t>
  </si>
  <si>
    <t>CANTIDAD</t>
  </si>
  <si>
    <t>COSTO TOTAL M$</t>
  </si>
  <si>
    <t>MS Project</t>
  </si>
  <si>
    <t>Suite Office 365</t>
  </si>
  <si>
    <t>FUNGIBLES</t>
  </si>
  <si>
    <t>Rollos Térmicos</t>
  </si>
  <si>
    <t>Café</t>
  </si>
  <si>
    <t>Papel Higienico</t>
  </si>
  <si>
    <t>Cables de Red</t>
  </si>
  <si>
    <t>EQUIPOS</t>
  </si>
  <si>
    <t>NOMBRE DEL EQUIPO</t>
  </si>
  <si>
    <t>COSTO UNITARIO
CASO ADQUISICIONES
M$ / UNIDAD</t>
  </si>
  <si>
    <t>COSTO UNITARIO
CASO ARRIENDO O USO
M$ / MESES</t>
  </si>
  <si>
    <t>CANTIDAD
UNIDADES O MESES</t>
  </si>
  <si>
    <t>TOTAL
M$</t>
  </si>
  <si>
    <t>COMPUTADOR</t>
  </si>
  <si>
    <t>Equipo para administración del sistema</t>
  </si>
  <si>
    <t>IMPRESORA TÈRMICA</t>
  </si>
  <si>
    <t>Equipo para imprimir los comprobantes de las asistencias</t>
  </si>
  <si>
    <t>LECTOR BIOMÉTRICO</t>
  </si>
  <si>
    <t>Lector de huella digital para el ingreso</t>
  </si>
  <si>
    <t>CAMARA IA</t>
  </si>
  <si>
    <t>Monitoreo avanzado, detección y análisis en tiempo real</t>
  </si>
  <si>
    <t>LECTOR QR</t>
  </si>
  <si>
    <t>Para control de accesos, registros e interacción</t>
  </si>
  <si>
    <t>TOTAL</t>
  </si>
  <si>
    <t>INFRAESTRUCTURA</t>
  </si>
  <si>
    <t>NOMBRE DE LA INFRAESTRUCTURA</t>
  </si>
  <si>
    <t>Infraestructura Cloud para Camaras IA</t>
  </si>
  <si>
    <t xml:space="preserve">Sistema que usa servidores remotos (AWS/Google Cloud/Azure) para recibir procesar y almacenar grabaciones. </t>
  </si>
  <si>
    <t>Arriendo</t>
  </si>
  <si>
    <t>Arriendo del espacio de trabajo para el desarrollo del proyecto.</t>
  </si>
  <si>
    <t>PROPIEDAD INTELECTUAL (IGNORAR)</t>
  </si>
  <si>
    <t>COSTO UNITARIO M$ / UNIDAD</t>
  </si>
  <si>
    <t>GASTOS COMUNES</t>
  </si>
  <si>
    <t>Internet</t>
  </si>
  <si>
    <t>Servicios básicos (electricidad, agua, etc.)</t>
  </si>
  <si>
    <t>GESTION DE RIESGOS</t>
  </si>
  <si>
    <t>%</t>
  </si>
  <si>
    <t>MONTO
 M$</t>
  </si>
  <si>
    <t>Fondo de Reserva</t>
  </si>
  <si>
    <t>Plan de Tratamientos de Riesgos</t>
  </si>
  <si>
    <t>Tratamiento Desviación del presupuesto inicial por subestimación de costos</t>
  </si>
  <si>
    <t>Tratamiento Fuga de información personal de estudiantes/apoderados</t>
  </si>
  <si>
    <t>Tratamiento Almacenamiento inseguro de datos biométricos</t>
  </si>
  <si>
    <t>Tratamiento Gastos adicionales no contemplados inicialmente</t>
  </si>
  <si>
    <t>Tratamiento Inflación o variación de precios en insumos</t>
  </si>
  <si>
    <t>Tratamiento Incumplimiento de estándares técnicos</t>
  </si>
  <si>
    <t>Tratamiento Baja calidad en código fuente por prisa en desarrollo</t>
  </si>
  <si>
    <t>UTILIDAD</t>
  </si>
  <si>
    <t>DESCRIPCION</t>
  </si>
  <si>
    <t>MONTO
M$</t>
  </si>
  <si>
    <t>COSTO TOTAL DEL PROYECTO</t>
  </si>
  <si>
    <t>PRECIO</t>
  </si>
  <si>
    <t>Rangos aceptables</t>
  </si>
  <si>
    <t>20-30%</t>
  </si>
  <si>
    <t>PRESUPUESTO</t>
  </si>
  <si>
    <t>HONORARIOS, INCENTIVOS, REMUNERACIONES</t>
  </si>
  <si>
    <t>PROPIEDAD INTELECTUAL</t>
  </si>
  <si>
    <t>RIESGOS</t>
  </si>
  <si>
    <t>PLANES DE TRATAMIENTO</t>
  </si>
  <si>
    <t>FONDO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</si>
</sst>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_ ;_ * \-#,##0_ ;_ * &quot;-&quot;_ ;_ @_ "/>
    <numFmt numFmtId="165" formatCode="[$$]#,##0"/>
    <numFmt numFmtId="166" formatCode="_ &quot;$&quot;* #,##0_ ;_ &quot;$&quot;* \-#,##0_ ;_ &quot;$&quot;* &quot;-&quot;_ ;_ @_ "/>
  </numFmts>
  <fonts count="36">
    <font>
      <sz val="10"/>
      <color rgb="FF000000"/>
      <name val="Arial"/>
      <scheme val="minor"/>
    </font>
    <font>
      <b/>
      <sz val="12"/>
      <color theme="1"/>
      <name val="Arial"/>
    </font>
    <font>
      <b/>
      <sz val="8"/>
      <color theme="1"/>
      <name val="Arial"/>
    </font>
    <font>
      <b/>
      <sz val="12"/>
      <color theme="0"/>
      <name val="Arial"/>
    </font>
    <font>
      <b/>
      <sz val="10"/>
      <color theme="1"/>
      <name val="Arial"/>
    </font>
    <font>
      <b/>
      <sz val="8"/>
      <color theme="0"/>
      <name val="Arial"/>
    </font>
    <font>
      <b/>
      <sz val="10"/>
      <color theme="0"/>
      <name val="Arial"/>
    </font>
    <font>
      <b/>
      <sz val="6"/>
      <color theme="0"/>
      <name val="Arial"/>
    </font>
    <font>
      <b/>
      <sz val="6"/>
      <color rgb="FFFFFFFF"/>
      <name val="Arial"/>
    </font>
    <font>
      <sz val="10"/>
      <color theme="0"/>
      <name val="Arial"/>
      <scheme val="minor"/>
    </font>
    <font>
      <sz val="9"/>
      <color rgb="FF000000"/>
      <name val="&quot;Segoe UI&quot;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b/>
      <sz val="10"/>
      <color rgb="FF000000"/>
      <name val="Arial"/>
    </font>
    <font>
      <b/>
      <sz val="10"/>
      <color rgb="FF3366FF"/>
      <name val="Arial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  <font>
      <sz val="8"/>
      <color theme="0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FFFFFF"/>
      <name val="Arial"/>
    </font>
    <font>
      <sz val="10"/>
      <color theme="0"/>
      <name val="Arial"/>
    </font>
    <font>
      <b/>
      <sz val="10"/>
      <color rgb="FFFFFFFF"/>
      <name val="Arial"/>
    </font>
    <font>
      <b/>
      <sz val="10"/>
      <color rgb="FFF3F3F3"/>
      <name val="Arial"/>
      <scheme val="minor"/>
    </font>
    <font>
      <b/>
      <sz val="16"/>
      <color theme="1"/>
      <name val="Arial"/>
    </font>
    <font>
      <sz val="9"/>
      <color rgb="FF363636"/>
      <name val="&quot;Segoe UI&quot;"/>
    </font>
    <font>
      <b/>
      <sz val="14"/>
      <color theme="0"/>
      <name val="Arial"/>
    </font>
    <font>
      <b/>
      <sz val="14"/>
      <color rgb="FFFFFFFF"/>
      <name val="Arial"/>
    </font>
    <font>
      <sz val="11"/>
      <color theme="1"/>
      <name val="Calibri"/>
    </font>
    <font>
      <sz val="10"/>
      <name val="Arial"/>
    </font>
    <font>
      <b/>
      <sz val="10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C55A11"/>
        <bgColor rgb="FFC55A11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1" xfId="0" applyFont="1" applyBorder="1"/>
    <xf numFmtId="0" fontId="14" fillId="0" borderId="1" xfId="0" applyFont="1" applyBorder="1"/>
    <xf numFmtId="164" fontId="14" fillId="0" borderId="1" xfId="0" applyNumberFormat="1" applyFont="1" applyBorder="1"/>
    <xf numFmtId="0" fontId="15" fillId="0" borderId="0" xfId="0" applyFont="1" applyAlignment="1">
      <alignment horizontal="right"/>
    </xf>
    <xf numFmtId="0" fontId="12" fillId="0" borderId="0" xfId="0" applyFont="1"/>
    <xf numFmtId="164" fontId="12" fillId="0" borderId="0" xfId="0" applyNumberFormat="1" applyFont="1"/>
    <xf numFmtId="0" fontId="13" fillId="0" borderId="1" xfId="0" applyFont="1" applyBorder="1" applyAlignment="1">
      <alignment horizontal="right"/>
    </xf>
    <xf numFmtId="3" fontId="13" fillId="0" borderId="1" xfId="0" applyNumberFormat="1" applyFont="1" applyBorder="1"/>
    <xf numFmtId="9" fontId="13" fillId="0" borderId="1" xfId="0" applyNumberFormat="1" applyFont="1" applyBorder="1"/>
    <xf numFmtId="164" fontId="13" fillId="0" borderId="1" xfId="0" applyNumberFormat="1" applyFont="1" applyBorder="1"/>
    <xf numFmtId="0" fontId="14" fillId="0" borderId="1" xfId="0" applyFont="1" applyBorder="1" applyAlignment="1">
      <alignment horizontal="right"/>
    </xf>
    <xf numFmtId="3" fontId="14" fillId="0" borderId="1" xfId="0" applyNumberFormat="1" applyFont="1" applyBorder="1"/>
    <xf numFmtId="10" fontId="14" fillId="0" borderId="1" xfId="0" applyNumberFormat="1" applyFont="1" applyBorder="1"/>
    <xf numFmtId="9" fontId="14" fillId="0" borderId="1" xfId="0" applyNumberFormat="1" applyFont="1" applyBorder="1"/>
    <xf numFmtId="0" fontId="12" fillId="3" borderId="0" xfId="0" applyFont="1" applyFill="1"/>
    <xf numFmtId="164" fontId="12" fillId="3" borderId="0" xfId="0" applyNumberFormat="1" applyFont="1" applyFill="1"/>
    <xf numFmtId="0" fontId="15" fillId="0" borderId="0" xfId="0" applyFont="1"/>
    <xf numFmtId="0" fontId="12" fillId="0" borderId="1" xfId="0" applyFont="1" applyBorder="1" applyAlignment="1">
      <alignment horizontal="right"/>
    </xf>
    <xf numFmtId="0" fontId="13" fillId="0" borderId="2" xfId="0" applyFont="1" applyBorder="1"/>
    <xf numFmtId="164" fontId="14" fillId="0" borderId="2" xfId="0" applyNumberFormat="1" applyFont="1" applyBorder="1"/>
    <xf numFmtId="0" fontId="12" fillId="0" borderId="3" xfId="0" applyFont="1" applyBorder="1"/>
    <xf numFmtId="164" fontId="12" fillId="0" borderId="1" xfId="0" applyNumberFormat="1" applyFont="1" applyBorder="1"/>
    <xf numFmtId="0" fontId="9" fillId="4" borderId="0" xfId="0" applyFont="1" applyFill="1"/>
    <xf numFmtId="0" fontId="11" fillId="4" borderId="0" xfId="0" applyFont="1" applyFill="1"/>
    <xf numFmtId="0" fontId="16" fillId="0" borderId="0" xfId="0" applyFont="1"/>
    <xf numFmtId="0" fontId="17" fillId="0" borderId="0" xfId="0" applyFont="1"/>
    <xf numFmtId="0" fontId="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2" fillId="4" borderId="0" xfId="0" applyFont="1" applyFill="1"/>
    <xf numFmtId="0" fontId="20" fillId="0" borderId="1" xfId="0" applyFont="1" applyBorder="1"/>
    <xf numFmtId="3" fontId="20" fillId="0" borderId="1" xfId="0" applyNumberFormat="1" applyFont="1" applyBorder="1"/>
    <xf numFmtId="165" fontId="20" fillId="0" borderId="1" xfId="0" applyNumberFormat="1" applyFont="1" applyBorder="1"/>
    <xf numFmtId="0" fontId="19" fillId="0" borderId="0" xfId="0" applyFont="1"/>
    <xf numFmtId="0" fontId="19" fillId="4" borderId="0" xfId="0" applyFont="1" applyFill="1"/>
    <xf numFmtId="0" fontId="4" fillId="5" borderId="1" xfId="0" applyFont="1" applyFill="1" applyBorder="1"/>
    <xf numFmtId="0" fontId="19" fillId="5" borderId="1" xfId="0" applyFont="1" applyFill="1" applyBorder="1"/>
    <xf numFmtId="165" fontId="4" fillId="5" borderId="1" xfId="0" applyNumberFormat="1" applyFont="1" applyFill="1" applyBorder="1"/>
    <xf numFmtId="0" fontId="18" fillId="4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0" fillId="6" borderId="1" xfId="0" applyFont="1" applyFill="1" applyBorder="1"/>
    <xf numFmtId="165" fontId="20" fillId="6" borderId="1" xfId="0" applyNumberFormat="1" applyFont="1" applyFill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0" xfId="0" applyFont="1"/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22" fillId="0" borderId="1" xfId="0" applyFont="1" applyBorder="1"/>
    <xf numFmtId="165" fontId="2" fillId="0" borderId="1" xfId="0" applyNumberFormat="1" applyFont="1" applyBorder="1" applyAlignment="1">
      <alignment horizontal="right"/>
    </xf>
    <xf numFmtId="0" fontId="23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166" fontId="24" fillId="0" borderId="1" xfId="0" applyNumberFormat="1" applyFont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 wrapText="1"/>
    </xf>
    <xf numFmtId="0" fontId="6" fillId="7" borderId="1" xfId="0" applyFont="1" applyFill="1" applyBorder="1"/>
    <xf numFmtId="0" fontId="26" fillId="7" borderId="1" xfId="0" applyFont="1" applyFill="1" applyBorder="1"/>
    <xf numFmtId="165" fontId="6" fillId="7" borderId="1" xfId="0" applyNumberFormat="1" applyFont="1" applyFill="1" applyBorder="1"/>
    <xf numFmtId="0" fontId="6" fillId="7" borderId="0" xfId="0" applyFont="1" applyFill="1"/>
    <xf numFmtId="0" fontId="4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7" fillId="8" borderId="1" xfId="0" applyFont="1" applyFill="1" applyBorder="1"/>
    <xf numFmtId="0" fontId="26" fillId="8" borderId="1" xfId="0" applyFont="1" applyFill="1" applyBorder="1"/>
    <xf numFmtId="166" fontId="6" fillId="8" borderId="1" xfId="0" applyNumberFormat="1" applyFont="1" applyFill="1" applyBorder="1"/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2" fillId="0" borderId="1" xfId="0" applyFont="1" applyBorder="1"/>
    <xf numFmtId="0" fontId="28" fillId="9" borderId="1" xfId="0" applyFont="1" applyFill="1" applyBorder="1"/>
    <xf numFmtId="0" fontId="26" fillId="9" borderId="1" xfId="0" applyFont="1" applyFill="1" applyBorder="1"/>
    <xf numFmtId="166" fontId="6" fillId="9" borderId="1" xfId="0" applyNumberFormat="1" applyFont="1" applyFill="1" applyBorder="1"/>
    <xf numFmtId="10" fontId="6" fillId="8" borderId="4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right"/>
    </xf>
    <xf numFmtId="10" fontId="20" fillId="0" borderId="1" xfId="0" applyNumberFormat="1" applyFont="1" applyBorder="1" applyAlignment="1">
      <alignment horizontal="right"/>
    </xf>
    <xf numFmtId="0" fontId="6" fillId="8" borderId="1" xfId="0" applyFont="1" applyFill="1" applyBorder="1"/>
    <xf numFmtId="0" fontId="18" fillId="8" borderId="1" xfId="0" applyFont="1" applyFill="1" applyBorder="1"/>
    <xf numFmtId="164" fontId="26" fillId="8" borderId="1" xfId="0" applyNumberFormat="1" applyFont="1" applyFill="1" applyBorder="1"/>
    <xf numFmtId="0" fontId="4" fillId="11" borderId="0" xfId="0" applyFont="1" applyFill="1" applyAlignment="1">
      <alignment vertical="center"/>
    </xf>
    <xf numFmtId="0" fontId="18" fillId="11" borderId="0" xfId="0" applyFont="1" applyFill="1" applyAlignment="1">
      <alignment vertical="center"/>
    </xf>
    <xf numFmtId="9" fontId="6" fillId="8" borderId="5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/>
    </xf>
    <xf numFmtId="164" fontId="18" fillId="0" borderId="0" xfId="0" applyNumberFormat="1" applyFont="1"/>
    <xf numFmtId="0" fontId="29" fillId="0" borderId="0" xfId="0" applyFont="1"/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30" fillId="0" borderId="0" xfId="0" applyFont="1"/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right"/>
    </xf>
    <xf numFmtId="0" fontId="18" fillId="0" borderId="0" xfId="0" applyFont="1"/>
    <xf numFmtId="0" fontId="33" fillId="0" borderId="0" xfId="0" applyFont="1" applyAlignment="1">
      <alignment horizontal="right"/>
    </xf>
    <xf numFmtId="0" fontId="20" fillId="6" borderId="11" xfId="0" applyFont="1" applyFill="1" applyBorder="1" applyAlignment="1">
      <alignment horizontal="right"/>
    </xf>
    <xf numFmtId="10" fontId="20" fillId="6" borderId="11" xfId="0" applyNumberFormat="1" applyFont="1" applyFill="1" applyBorder="1" applyAlignment="1">
      <alignment horizontal="right" vertical="center"/>
    </xf>
    <xf numFmtId="166" fontId="24" fillId="6" borderId="11" xfId="0" applyNumberFormat="1" applyFont="1" applyFill="1" applyBorder="1"/>
    <xf numFmtId="0" fontId="21" fillId="15" borderId="11" xfId="0" applyFont="1" applyFill="1" applyBorder="1" applyAlignment="1">
      <alignment horizontal="right"/>
    </xf>
    <xf numFmtId="10" fontId="21" fillId="15" borderId="11" xfId="0" applyNumberFormat="1" applyFont="1" applyFill="1" applyBorder="1" applyAlignment="1">
      <alignment horizontal="right" vertical="center"/>
    </xf>
    <xf numFmtId="166" fontId="21" fillId="15" borderId="11" xfId="0" applyNumberFormat="1" applyFont="1" applyFill="1" applyBorder="1" applyAlignment="1">
      <alignment horizontal="right" vertical="center"/>
    </xf>
    <xf numFmtId="10" fontId="12" fillId="0" borderId="0" xfId="0" applyNumberFormat="1" applyFont="1"/>
    <xf numFmtId="0" fontId="4" fillId="0" borderId="0" xfId="0" applyFont="1" applyAlignment="1">
      <alignment horizontal="center" vertical="center"/>
    </xf>
    <xf numFmtId="9" fontId="19" fillId="0" borderId="0" xfId="0" applyNumberFormat="1" applyFont="1" applyAlignment="1">
      <alignment horizontal="right" vertical="center"/>
    </xf>
    <xf numFmtId="166" fontId="12" fillId="0" borderId="0" xfId="0" applyNumberFormat="1" applyFont="1"/>
    <xf numFmtId="0" fontId="35" fillId="0" borderId="0" xfId="0" applyFont="1"/>
    <xf numFmtId="0" fontId="35" fillId="0" borderId="0" xfId="0" applyFont="1" applyAlignment="1">
      <alignment horizontal="center" vertical="center"/>
    </xf>
    <xf numFmtId="3" fontId="33" fillId="0" borderId="0" xfId="0" applyNumberFormat="1" applyFont="1" applyAlignment="1">
      <alignment horizontal="right"/>
    </xf>
    <xf numFmtId="10" fontId="3" fillId="2" borderId="9" xfId="0" applyNumberFormat="1" applyFont="1" applyFill="1" applyBorder="1"/>
    <xf numFmtId="0" fontId="14" fillId="0" borderId="7" xfId="0" applyFont="1" applyBorder="1"/>
    <xf numFmtId="10" fontId="18" fillId="5" borderId="9" xfId="0" applyNumberFormat="1" applyFont="1" applyFill="1" applyBorder="1" applyAlignment="1">
      <alignment vertical="center"/>
    </xf>
    <xf numFmtId="10" fontId="3" fillId="7" borderId="9" xfId="0" applyNumberFormat="1" applyFont="1" applyFill="1" applyBorder="1"/>
    <xf numFmtId="3" fontId="19" fillId="10" borderId="1" xfId="0" applyNumberFormat="1" applyFont="1" applyFill="1" applyBorder="1" applyAlignment="1">
      <alignment horizontal="right" wrapText="1"/>
    </xf>
    <xf numFmtId="165" fontId="19" fillId="10" borderId="1" xfId="0" applyNumberFormat="1" applyFont="1" applyFill="1" applyBorder="1" applyAlignment="1">
      <alignment horizontal="right" wrapText="1"/>
    </xf>
    <xf numFmtId="0" fontId="31" fillId="13" borderId="6" xfId="0" applyFont="1" applyFill="1" applyBorder="1" applyAlignment="1">
      <alignment horizontal="center" vertical="center"/>
    </xf>
    <xf numFmtId="10" fontId="31" fillId="13" borderId="7" xfId="0" applyNumberFormat="1" applyFont="1" applyFill="1" applyBorder="1"/>
    <xf numFmtId="0" fontId="31" fillId="13" borderId="7" xfId="0" applyFont="1" applyFill="1" applyBorder="1" applyAlignment="1">
      <alignment horizontal="center" vertical="center"/>
    </xf>
    <xf numFmtId="165" fontId="32" fillId="13" borderId="8" xfId="0" applyNumberFormat="1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10" fontId="4" fillId="14" borderId="9" xfId="0" applyNumberFormat="1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9" fontId="19" fillId="14" borderId="9" xfId="0" applyNumberFormat="1" applyFont="1" applyFill="1" applyBorder="1" applyAlignment="1">
      <alignment horizontal="right" vertical="center"/>
    </xf>
    <xf numFmtId="166" fontId="16" fillId="14" borderId="14" xfId="0" applyNumberFormat="1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right"/>
    </xf>
    <xf numFmtId="10" fontId="20" fillId="6" borderId="7" xfId="0" applyNumberFormat="1" applyFont="1" applyFill="1" applyBorder="1" applyAlignment="1">
      <alignment horizontal="right" vertical="center"/>
    </xf>
    <xf numFmtId="166" fontId="20" fillId="6" borderId="7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right"/>
    </xf>
    <xf numFmtId="10" fontId="20" fillId="6" borderId="9" xfId="0" applyNumberFormat="1" applyFont="1" applyFill="1" applyBorder="1" applyAlignment="1">
      <alignment horizontal="right" vertical="center"/>
    </xf>
    <xf numFmtId="166" fontId="20" fillId="6" borderId="9" xfId="0" applyNumberFormat="1" applyFont="1" applyFill="1" applyBorder="1" applyAlignment="1">
      <alignment horizontal="right" vertical="center"/>
    </xf>
    <xf numFmtId="166" fontId="24" fillId="6" borderId="9" xfId="0" applyNumberFormat="1" applyFont="1" applyFill="1" applyBorder="1"/>
    <xf numFmtId="0" fontId="21" fillId="15" borderId="9" xfId="0" applyFont="1" applyFill="1" applyBorder="1" applyAlignment="1">
      <alignment horizontal="right"/>
    </xf>
    <xf numFmtId="10" fontId="21" fillId="15" borderId="9" xfId="0" applyNumberFormat="1" applyFont="1" applyFill="1" applyBorder="1" applyAlignment="1">
      <alignment horizontal="right" vertical="center"/>
    </xf>
    <xf numFmtId="166" fontId="21" fillId="15" borderId="9" xfId="0" applyNumberFormat="1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10" fontId="4" fillId="6" borderId="7" xfId="0" applyNumberFormat="1" applyFont="1" applyFill="1" applyBorder="1" applyAlignment="1">
      <alignment horizontal="center" vertical="center"/>
    </xf>
    <xf numFmtId="166" fontId="16" fillId="6" borderId="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15" borderId="13" xfId="0" applyFont="1" applyFill="1" applyBorder="1" applyAlignment="1">
      <alignment horizontal="center" vertical="center"/>
    </xf>
    <xf numFmtId="10" fontId="6" fillId="15" borderId="9" xfId="0" applyNumberFormat="1" applyFont="1" applyFill="1" applyBorder="1" applyAlignment="1">
      <alignment horizontal="center" vertical="center"/>
    </xf>
    <xf numFmtId="166" fontId="6" fillId="15" borderId="14" xfId="0" applyNumberFormat="1" applyFont="1" applyFill="1" applyBorder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0" fontId="34" fillId="0" borderId="13" xfId="0" applyFont="1" applyBorder="1" applyAlignment="1"/>
    <xf numFmtId="0" fontId="34" fillId="0" borderId="9" xfId="0" applyFont="1" applyBorder="1" applyAlignment="1"/>
    <xf numFmtId="0" fontId="34" fillId="0" borderId="14" xfId="0" applyFont="1" applyBorder="1" applyAlignment="1"/>
    <xf numFmtId="0" fontId="0" fillId="0" borderId="0" xfId="0" applyAlignment="1"/>
    <xf numFmtId="0" fontId="34" fillId="0" borderId="10" xfId="0" applyFont="1" applyBorder="1" applyAlignment="1"/>
    <xf numFmtId="0" fontId="34" fillId="0" borderId="11" xfId="0" applyFont="1" applyBorder="1" applyAlignment="1"/>
    <xf numFmtId="0" fontId="34" fillId="0" borderId="12" xfId="0" applyFont="1" applyBorder="1" applyAlignment="1"/>
  </cellXfs>
  <cellStyles count="1">
    <cellStyle name="Normal" xfId="0" builtinId="0"/>
  </cellStyles>
  <dxfs count="31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9">
    <tableStyle name="REMUNERACIONES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SOFTWARE Y FUNGIBLES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SOFTWARE Y FUNGIBLES-style 2" pivot="0" count="3" xr9:uid="{00000000-0011-0000-FFFF-FFFF02000000}">
      <tableStyleElement type="headerRow" dxfId="24"/>
      <tableStyleElement type="firstRowStripe" dxfId="23"/>
      <tableStyleElement type="secondRowStripe" dxfId="22"/>
    </tableStyle>
    <tableStyle name="EQUIPOS E INFRAESTRUCTURA-style" pivot="0" count="4" xr9:uid="{00000000-0011-0000-FFFF-FFFF03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EQUIPOS E INFRAESTRUCTURA-style 2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OTROS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OTROS-style 2" pivot="0" count="4" xr9:uid="{00000000-0011-0000-FFFF-FFFF06000000}">
      <tableStyleElement type="headerRow" dxfId="11"/>
      <tableStyleElement type="totalRow" dxfId="10"/>
      <tableStyleElement type="firstRowStripe" dxfId="9"/>
      <tableStyleElement type="secondRowStripe" dxfId="8"/>
    </tableStyle>
    <tableStyle name="OTROS-style 3" pivot="0" count="4" xr9:uid="{00000000-0011-0000-FFFF-FFFF07000000}">
      <tableStyleElement type="headerRow" dxfId="7"/>
      <tableStyleElement type="totalRow" dxfId="6"/>
      <tableStyleElement type="firstRowStripe" dxfId="5"/>
      <tableStyleElement type="secondRowStripe" dxfId="4"/>
    </tableStyle>
    <tableStyle name="OTROS-style 4" pivot="0" count="4" xr9:uid="{00000000-0011-0000-FFFF-FFFF08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H19">
  <tableColumns count="8">
    <tableColumn id="1" xr3:uid="{00000000-0010-0000-0000-000001000000}" name="ITEM"/>
    <tableColumn id="2" xr3:uid="{00000000-0010-0000-0000-000002000000}" name="HONORARIOS_x000a_J.COMPLETA_x000a_M$ / MES"/>
    <tableColumn id="3" xr3:uid="{00000000-0010-0000-0000-000003000000}" name="INCENTIVOS_x000a_J. COMPLETA_x000a_M$ / MES"/>
    <tableColumn id="4" xr3:uid="{00000000-0010-0000-0000-000004000000}" name="REMUNERACIONES_x000a_J. COMPLETA_x000a_M$ / MES2"/>
    <tableColumn id="5" xr3:uid="{00000000-0010-0000-0000-000005000000}" name="SUBTOTAL"/>
    <tableColumn id="6" xr3:uid="{00000000-0010-0000-0000-000006000000}" name="DEDICACION AL PROYECTO % JORNADA"/>
    <tableColumn id="7" xr3:uid="{00000000-0010-0000-0000-000007000000}" name="MESES A CONTRATAR N°"/>
    <tableColumn id="8" xr3:uid="{00000000-0010-0000-0000-000008000000}" name="TOTAL PROYECTO M$"/>
  </tableColumns>
  <tableStyleInfo name="REMUNERACI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D7">
  <tableColumns count="4">
    <tableColumn id="1" xr3:uid="{00000000-0010-0000-0100-000001000000}" name="DESCRIPCIÓN"/>
    <tableColumn id="2" xr3:uid="{00000000-0010-0000-0100-000002000000}" name="COSTO UNITARIO_x000a_M$ / UNIDAD"/>
    <tableColumn id="3" xr3:uid="{00000000-0010-0000-0100-000003000000}" name="CANTIDAD"/>
    <tableColumn id="4" xr3:uid="{00000000-0010-0000-0100-000004000000}" name="COSTO TOTAL M$"/>
  </tableColumns>
  <tableStyleInfo name="SOFTWARE Y FUNGIB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2:D18">
  <tableColumns count="4">
    <tableColumn id="1" xr3:uid="{00000000-0010-0000-0200-000001000000}" name="DESCRIPCIÓN"/>
    <tableColumn id="2" xr3:uid="{00000000-0010-0000-0200-000002000000}" name="COSTO UNITARIO_x000a_M$ / UNIDAD"/>
    <tableColumn id="3" xr3:uid="{00000000-0010-0000-0200-000003000000}" name="CANTIDAD"/>
    <tableColumn id="4" xr3:uid="{00000000-0010-0000-0200-000004000000}" name="COSTO TOTAL M$"/>
  </tableColumns>
  <tableStyleInfo name="SOFTWARE Y FUNGIBLE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F11">
  <tableColumns count="6">
    <tableColumn id="1" xr3:uid="{00000000-0010-0000-0300-000001000000}" name="NOMBRE DEL EQUIPO"/>
    <tableColumn id="2" xr3:uid="{00000000-0010-0000-0300-000002000000}" name="DESCRIPCIÓN"/>
    <tableColumn id="3" xr3:uid="{00000000-0010-0000-0300-000003000000}" name="COSTO UNITARIO_x000a_CASO ADQUISICIONES_x000a_M$ / UNIDAD"/>
    <tableColumn id="4" xr3:uid="{00000000-0010-0000-0300-000004000000}" name="COSTO UNITARIO_x000a_CASO ARRIENDO O USO_x000a_M$ / MESES"/>
    <tableColumn id="5" xr3:uid="{00000000-0010-0000-0300-000005000000}" name="CANTIDAD_x000a_UNIDADES O MESES"/>
    <tableColumn id="6" xr3:uid="{00000000-0010-0000-0300-000006000000}" name="TOTAL_x000a_M$"/>
  </tableColumns>
  <tableStyleInfo name="EQUIPOS E INFRAESTRUCTURA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7:G23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EQUIPOS E INFRAESTRUCTUR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:D6">
  <tableColumns count="4">
    <tableColumn id="1" xr3:uid="{00000000-0010-0000-0500-000001000000}" name="DESCRIPCIÓN"/>
    <tableColumn id="2" xr3:uid="{00000000-0010-0000-0500-000002000000}" name="COSTO UNITARIO M$ / UNIDAD"/>
    <tableColumn id="3" xr3:uid="{00000000-0010-0000-0500-000003000000}" name="CANTIDAD"/>
    <tableColumn id="4" xr3:uid="{00000000-0010-0000-0500-000004000000}" name="COSTO TOTAL M$"/>
  </tableColumns>
  <tableStyleInfo name="OTRO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1:D15">
  <tableColumns count="4">
    <tableColumn id="1" xr3:uid="{00000000-0010-0000-0600-000001000000}" name="DESCRIPCIÓN"/>
    <tableColumn id="2" xr3:uid="{00000000-0010-0000-0600-000002000000}" name="COSTO UNITARIO M$ / UNIDAD"/>
    <tableColumn id="3" xr3:uid="{00000000-0010-0000-0600-000003000000}" name="CANTIDAD"/>
    <tableColumn id="4" xr3:uid="{00000000-0010-0000-0600-000004000000}" name="COSTO TOTAL M$"/>
  </tableColumns>
  <tableStyleInfo name="OTROS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0:C27">
  <tableColumns count="3">
    <tableColumn id="1" xr3:uid="{00000000-0010-0000-0700-000001000000}" name="DESCRIPCIÓN"/>
    <tableColumn id="2" xr3:uid="{00000000-0010-0000-0700-000002000000}" name="%"/>
    <tableColumn id="3" xr3:uid="{00000000-0010-0000-0700-000003000000}" name="MONTO_x000a_ M$"/>
  </tableColumns>
  <tableStyleInfo name="OTROS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0:C30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OTRO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8"/>
  <sheetViews>
    <sheetView showGridLines="0" workbookViewId="0">
      <selection activeCell="J26" sqref="J26"/>
    </sheetView>
  </sheetViews>
  <sheetFormatPr defaultColWidth="12.5703125" defaultRowHeight="15" customHeight="1"/>
  <cols>
    <col min="1" max="1" width="26.140625" customWidth="1"/>
    <col min="2" max="2" width="12.140625" customWidth="1"/>
    <col min="3" max="3" width="10.140625" customWidth="1"/>
    <col min="4" max="4" width="15.140625" customWidth="1"/>
    <col min="5" max="5" width="9.140625" customWidth="1"/>
    <col min="6" max="6" width="12.140625" customWidth="1"/>
    <col min="7" max="7" width="8.42578125" customWidth="1"/>
    <col min="8" max="8" width="11.5703125" customWidth="1"/>
    <col min="9" max="12" width="10.7109375" customWidth="1"/>
    <col min="13" max="13" width="13" customWidth="1"/>
    <col min="14" max="25" width="10.7109375" customWidth="1"/>
  </cols>
  <sheetData>
    <row r="1" spans="1:25">
      <c r="A1" s="1" t="s">
        <v>0</v>
      </c>
      <c r="B1" s="2"/>
      <c r="C1" s="2"/>
      <c r="D1" s="2"/>
      <c r="E1" s="2"/>
      <c r="F1" s="2"/>
      <c r="G1" s="2"/>
      <c r="H1" s="131">
        <f>H20/PRECIO</f>
        <v>0.747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/>
      <c r="B2" s="2"/>
      <c r="C2" s="2"/>
      <c r="D2" s="2"/>
      <c r="E2" s="2"/>
      <c r="F2" s="2"/>
      <c r="G2" s="2"/>
      <c r="H2" s="2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4.5" customHeight="1">
      <c r="A3" s="5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6" t="s">
        <v>6</v>
      </c>
      <c r="G3" s="6" t="s">
        <v>7</v>
      </c>
      <c r="H3" s="9" t="s">
        <v>8</v>
      </c>
      <c r="I3" s="10"/>
      <c r="J3" s="11"/>
      <c r="K3" s="12"/>
      <c r="L3" s="12"/>
      <c r="M3" s="13"/>
      <c r="N3" s="13"/>
    </row>
    <row r="4" spans="1:25" ht="12.75" customHeight="1">
      <c r="A4" s="14" t="s">
        <v>9</v>
      </c>
      <c r="B4" s="15"/>
      <c r="C4" s="15"/>
      <c r="D4" s="15"/>
      <c r="E4" s="15"/>
      <c r="F4" s="15"/>
      <c r="G4" s="15"/>
      <c r="H4" s="16"/>
      <c r="I4" s="10"/>
      <c r="J4" s="17"/>
      <c r="K4" s="12"/>
      <c r="L4" s="12"/>
      <c r="M4" s="18"/>
      <c r="N4" s="19"/>
    </row>
    <row r="5" spans="1:25" ht="12.75" customHeight="1">
      <c r="A5" s="24" t="s">
        <v>10</v>
      </c>
      <c r="B5" s="21"/>
      <c r="C5" s="21"/>
      <c r="D5" s="21">
        <v>1200000</v>
      </c>
      <c r="E5" s="21">
        <f t="shared" ref="E5" si="0">SUM(B5:D5)</f>
        <v>1200000</v>
      </c>
      <c r="F5" s="22">
        <v>0.2</v>
      </c>
      <c r="G5" s="14">
        <v>5</v>
      </c>
      <c r="H5" s="23">
        <f>E5*F5*G5</f>
        <v>1200000</v>
      </c>
      <c r="I5" s="17"/>
      <c r="J5" s="17"/>
      <c r="K5" s="12"/>
      <c r="L5" s="12"/>
      <c r="M5" s="18"/>
      <c r="N5" s="19"/>
    </row>
    <row r="6" spans="1:25" ht="12.75" customHeight="1">
      <c r="A6" s="24" t="s">
        <v>11</v>
      </c>
      <c r="B6" s="25"/>
      <c r="C6" s="15"/>
      <c r="D6" s="25">
        <v>1000000</v>
      </c>
      <c r="E6" s="25">
        <v>1000000</v>
      </c>
      <c r="F6" s="26">
        <v>0.15</v>
      </c>
      <c r="G6" s="15">
        <v>5</v>
      </c>
      <c r="H6" s="16">
        <f>E6*F6*G6</f>
        <v>750000</v>
      </c>
      <c r="I6" s="17"/>
      <c r="J6" s="17"/>
      <c r="K6" s="12"/>
      <c r="L6" s="12"/>
      <c r="M6" s="18"/>
      <c r="N6" s="19"/>
    </row>
    <row r="7" spans="1:25" ht="12.75" customHeight="1">
      <c r="A7" s="24" t="s">
        <v>12</v>
      </c>
      <c r="B7" s="25"/>
      <c r="C7" s="15"/>
      <c r="D7" s="25">
        <v>900000</v>
      </c>
      <c r="E7" s="25">
        <v>900000</v>
      </c>
      <c r="F7" s="27">
        <v>0.1</v>
      </c>
      <c r="G7" s="15">
        <v>5</v>
      </c>
      <c r="H7" s="16">
        <f>Table_1[[#This Row],[SUBTOTAL]]*Table_1[[#This Row],[DEDICACION AL PROYECTO % JORNADA]]*Table_1[[#This Row],[MESES A CONTRATAR N°]]</f>
        <v>450000</v>
      </c>
      <c r="I7" s="17"/>
      <c r="J7" s="17"/>
      <c r="K7" s="12"/>
      <c r="L7" s="12"/>
      <c r="M7" s="28"/>
      <c r="N7" s="29"/>
    </row>
    <row r="8" spans="1:25" ht="12.75" customHeight="1">
      <c r="A8" s="24" t="s">
        <v>13</v>
      </c>
      <c r="B8" s="14"/>
      <c r="C8" s="14"/>
      <c r="D8" s="21">
        <v>1000000</v>
      </c>
      <c r="E8" s="21">
        <v>1000000</v>
      </c>
      <c r="F8" s="22">
        <v>0.4</v>
      </c>
      <c r="G8" s="14">
        <v>5</v>
      </c>
      <c r="H8" s="23">
        <f>Table_1[[#This Row],[SUBTOTAL]]*Table_1[[#This Row],[DEDICACION AL PROYECTO % JORNADA]]*Table_1[[#This Row],[MESES A CONTRATAR N°]]</f>
        <v>2000000</v>
      </c>
      <c r="I8" s="17"/>
      <c r="J8" s="17"/>
      <c r="K8" s="12"/>
      <c r="L8" s="12"/>
      <c r="M8" s="28"/>
      <c r="N8" s="29"/>
    </row>
    <row r="9" spans="1:25" ht="12.75" customHeight="1">
      <c r="A9" s="24" t="s">
        <v>14</v>
      </c>
      <c r="B9" s="25"/>
      <c r="C9" s="25"/>
      <c r="D9" s="25">
        <v>1500000</v>
      </c>
      <c r="E9" s="25">
        <v>1500000</v>
      </c>
      <c r="F9" s="27">
        <v>0.6</v>
      </c>
      <c r="G9" s="15">
        <v>5</v>
      </c>
      <c r="H9" s="16">
        <f>Table_1[[#This Row],[SUBTOTAL]]*Table_1[[#This Row],[DEDICACION AL PROYECTO % JORNADA]]*Table_1[[#This Row],[MESES A CONTRATAR N°]]</f>
        <v>4500000</v>
      </c>
      <c r="I9" s="30"/>
      <c r="J9" s="17"/>
      <c r="K9" s="12"/>
      <c r="L9" s="12"/>
      <c r="M9" s="18"/>
      <c r="N9" s="19"/>
    </row>
    <row r="10" spans="1:25" ht="12.75" customHeight="1">
      <c r="A10" s="24" t="s">
        <v>15</v>
      </c>
      <c r="B10" s="25"/>
      <c r="C10" s="15"/>
      <c r="D10" s="25">
        <v>850000</v>
      </c>
      <c r="E10" s="25">
        <v>850000</v>
      </c>
      <c r="F10" s="27">
        <v>0.2</v>
      </c>
      <c r="G10" s="15">
        <v>5</v>
      </c>
      <c r="H10" s="16">
        <f>Table_1[[#This Row],[SUBTOTAL]]*Table_1[[#This Row],[DEDICACION AL PROYECTO % JORNADA]]*Table_1[[#This Row],[MESES A CONTRATAR N°]]</f>
        <v>850000</v>
      </c>
      <c r="I10" s="17"/>
      <c r="J10" s="17"/>
      <c r="K10" s="12"/>
      <c r="L10" s="12"/>
      <c r="M10" s="18"/>
      <c r="N10" s="19"/>
    </row>
    <row r="11" spans="1:25" ht="12.75" customHeight="1">
      <c r="A11" s="24" t="s">
        <v>16</v>
      </c>
      <c r="B11" s="25"/>
      <c r="C11" s="15"/>
      <c r="D11" s="25">
        <v>1200000</v>
      </c>
      <c r="E11" s="25">
        <v>1200000</v>
      </c>
      <c r="F11" s="27">
        <v>0.5</v>
      </c>
      <c r="G11" s="15">
        <v>5</v>
      </c>
      <c r="H11" s="16">
        <f>Table_1[[#This Row],[SUBTOTAL]]*Table_1[[#This Row],[DEDICACION AL PROYECTO % JORNADA]]*Table_1[[#This Row],[MESES A CONTRATAR N°]]</f>
        <v>3000000</v>
      </c>
      <c r="I11" s="17"/>
      <c r="J11" s="17"/>
      <c r="K11" s="12"/>
      <c r="L11" s="12"/>
      <c r="M11" s="18"/>
      <c r="N11" s="19"/>
    </row>
    <row r="12" spans="1:25" ht="12.75" customHeight="1">
      <c r="A12" s="14" t="s">
        <v>17</v>
      </c>
      <c r="B12" s="25"/>
      <c r="C12" s="15"/>
      <c r="D12" s="25"/>
      <c r="E12" s="25"/>
      <c r="F12" s="27"/>
      <c r="G12" s="15"/>
      <c r="H12" s="16"/>
      <c r="I12" s="12"/>
      <c r="J12" s="17"/>
      <c r="K12" s="12"/>
      <c r="L12" s="12"/>
      <c r="M12" s="18"/>
      <c r="N12" s="19"/>
    </row>
    <row r="13" spans="1:25" ht="12.75" customHeight="1">
      <c r="A13" s="20" t="s">
        <v>18</v>
      </c>
      <c r="B13" s="21"/>
      <c r="C13" s="14"/>
      <c r="D13" s="21">
        <v>700000</v>
      </c>
      <c r="E13" s="21">
        <v>700000</v>
      </c>
      <c r="F13" s="22">
        <v>0.3</v>
      </c>
      <c r="G13" s="14">
        <v>5</v>
      </c>
      <c r="H13" s="23">
        <f>Table_1[[#This Row],[SUBTOTAL]]*Table_1[[#This Row],[DEDICACION AL PROYECTO % JORNADA]]*Table_1[[#This Row],[MESES A CONTRATAR N°]]</f>
        <v>1050000</v>
      </c>
      <c r="I13" s="17"/>
      <c r="J13" s="17"/>
      <c r="K13" s="12"/>
      <c r="L13" s="12"/>
      <c r="M13" s="18"/>
      <c r="N13" s="19"/>
    </row>
    <row r="14" spans="1:25" ht="12.75" customHeight="1">
      <c r="A14" s="24" t="s">
        <v>19</v>
      </c>
      <c r="B14" s="15"/>
      <c r="C14" s="15"/>
      <c r="D14" s="25">
        <v>850000</v>
      </c>
      <c r="E14" s="25">
        <v>850000</v>
      </c>
      <c r="F14" s="27">
        <v>0.3</v>
      </c>
      <c r="G14" s="15">
        <v>5</v>
      </c>
      <c r="H14" s="16">
        <f>Table_1[[#This Row],[SUBTOTAL]]*Table_1[[#This Row],[DEDICACION AL PROYECTO % JORNADA]]*Table_1[[#This Row],[MESES A CONTRATAR N°]]</f>
        <v>1275000</v>
      </c>
      <c r="I14" s="17"/>
      <c r="J14" s="17"/>
      <c r="K14" s="12"/>
      <c r="L14" s="12"/>
      <c r="M14" s="18"/>
      <c r="N14" s="19"/>
    </row>
    <row r="15" spans="1:25" ht="12.75" customHeight="1">
      <c r="A15" s="24" t="s">
        <v>20</v>
      </c>
      <c r="B15" s="15"/>
      <c r="C15" s="15"/>
      <c r="D15" s="25">
        <v>850000</v>
      </c>
      <c r="E15" s="25">
        <v>850000</v>
      </c>
      <c r="F15" s="27">
        <v>0.3</v>
      </c>
      <c r="G15" s="15">
        <v>5</v>
      </c>
      <c r="H15" s="16">
        <f>Table_1[[#This Row],[SUBTOTAL]]*Table_1[[#This Row],[DEDICACION AL PROYECTO % JORNADA]]*Table_1[[#This Row],[MESES A CONTRATAR N°]]</f>
        <v>1275000</v>
      </c>
      <c r="I15" s="17"/>
      <c r="J15" s="17"/>
      <c r="K15" s="12"/>
      <c r="L15" s="12"/>
      <c r="M15" s="28"/>
      <c r="N15" s="29"/>
    </row>
    <row r="16" spans="1:25" ht="12.75" customHeight="1">
      <c r="A16" s="31" t="s">
        <v>21</v>
      </c>
      <c r="B16" s="15"/>
      <c r="C16" s="15"/>
      <c r="D16" s="25">
        <v>900000</v>
      </c>
      <c r="E16" s="25">
        <v>900000</v>
      </c>
      <c r="F16" s="27">
        <v>0.4</v>
      </c>
      <c r="G16" s="15">
        <v>5</v>
      </c>
      <c r="H16" s="16">
        <f>Table_1[[#This Row],[SUBTOTAL]]*Table_1[[#This Row],[DEDICACION AL PROYECTO % JORNADA]]*Table_1[[#This Row],[MESES A CONTRATAR N°]]</f>
        <v>1800000</v>
      </c>
      <c r="I16" s="17"/>
      <c r="J16" s="17"/>
      <c r="K16" s="12"/>
      <c r="L16" s="12"/>
      <c r="M16" s="28"/>
      <c r="N16" s="29"/>
    </row>
    <row r="17" spans="1:14" ht="12.75" customHeight="1">
      <c r="A17" s="32" t="s">
        <v>22</v>
      </c>
      <c r="B17" s="132"/>
      <c r="C17" s="132"/>
      <c r="D17" s="132"/>
      <c r="E17" s="25"/>
      <c r="F17" s="132"/>
      <c r="G17" s="15"/>
      <c r="H17" s="33"/>
      <c r="I17" s="17"/>
      <c r="J17" s="17"/>
      <c r="K17" s="12"/>
      <c r="L17" s="12"/>
      <c r="M17" s="18"/>
      <c r="N17" s="19"/>
    </row>
    <row r="18" spans="1:14" ht="12.75" customHeight="1">
      <c r="A18" s="24" t="s">
        <v>23</v>
      </c>
      <c r="B18" s="15"/>
      <c r="C18" s="15"/>
      <c r="D18" s="25">
        <v>700000</v>
      </c>
      <c r="E18" s="25">
        <v>700000</v>
      </c>
      <c r="F18" s="27">
        <v>0.15</v>
      </c>
      <c r="G18" s="15">
        <v>5</v>
      </c>
      <c r="H18" s="33">
        <f>Table_1[[#This Row],[SUBTOTAL]]*Table_1[[#This Row],[DEDICACION AL PROYECTO % JORNADA]]*Table_1[[#This Row],[MESES A CONTRATAR N°]]</f>
        <v>525000</v>
      </c>
      <c r="I18" s="12"/>
      <c r="J18" s="17"/>
      <c r="K18" s="12"/>
      <c r="L18" s="12"/>
      <c r="M18" s="18"/>
      <c r="N18" s="19"/>
    </row>
    <row r="19" spans="1:14" ht="13.5" customHeight="1">
      <c r="A19" s="24" t="s">
        <v>24</v>
      </c>
      <c r="B19" s="15">
        <v>300000</v>
      </c>
      <c r="C19" s="15"/>
      <c r="D19" s="25">
        <v>300000</v>
      </c>
      <c r="E19" s="25">
        <v>300000</v>
      </c>
      <c r="F19" s="27">
        <v>1</v>
      </c>
      <c r="G19" s="15">
        <v>1</v>
      </c>
      <c r="H19" s="33"/>
      <c r="I19" s="12"/>
      <c r="J19" s="17"/>
      <c r="K19" s="12"/>
      <c r="L19" s="12"/>
      <c r="M19" s="18"/>
      <c r="N19" s="19"/>
    </row>
    <row r="20" spans="1:14" ht="12.75" customHeight="1">
      <c r="A20" s="32" t="s">
        <v>5</v>
      </c>
      <c r="B20" s="34"/>
      <c r="C20" s="34"/>
      <c r="D20" s="34"/>
      <c r="E20" s="34"/>
      <c r="F20" s="34"/>
      <c r="G20" s="34"/>
      <c r="H20" s="35">
        <f>SUM(H5:H18)</f>
        <v>18675000</v>
      </c>
      <c r="I20" s="12"/>
      <c r="J20" s="17"/>
      <c r="K20" s="12"/>
      <c r="L20" s="12"/>
      <c r="M20" s="18"/>
      <c r="N20" s="19"/>
    </row>
    <row r="21" spans="1:14" ht="12.75" customHeight="1">
      <c r="A21" s="38"/>
      <c r="I21" s="17"/>
      <c r="J21" s="17"/>
      <c r="K21" s="12"/>
      <c r="L21" s="12"/>
      <c r="M21" s="18"/>
      <c r="N21" s="19"/>
    </row>
    <row r="22" spans="1:14" ht="12.75" customHeight="1">
      <c r="A22" s="38"/>
      <c r="I22" s="17"/>
      <c r="J22" s="17"/>
      <c r="K22" s="12"/>
      <c r="L22" s="12"/>
      <c r="M22" s="18"/>
      <c r="N22" s="19"/>
    </row>
    <row r="23" spans="1:14" ht="12.75" customHeight="1">
      <c r="A23" s="38"/>
      <c r="I23" s="17"/>
      <c r="J23" s="12"/>
      <c r="K23" s="12"/>
      <c r="L23" s="12"/>
      <c r="M23" s="18"/>
      <c r="N23" s="19"/>
    </row>
    <row r="24" spans="1:14" ht="12.75" customHeight="1">
      <c r="A24" s="38"/>
      <c r="I24" s="36"/>
      <c r="J24" s="37"/>
      <c r="K24" s="37"/>
      <c r="L24" s="12"/>
    </row>
    <row r="25" spans="1:14" ht="12.75" customHeight="1">
      <c r="A25" s="38"/>
    </row>
    <row r="26" spans="1:14" ht="12.75" customHeight="1">
      <c r="A26" s="3"/>
    </row>
    <row r="27" spans="1:14" ht="12.75" customHeight="1">
      <c r="A27" s="39" t="s">
        <v>25</v>
      </c>
      <c r="I27" s="12"/>
    </row>
    <row r="28" spans="1:14" ht="12.75" customHeight="1">
      <c r="A28" s="39" t="s">
        <v>25</v>
      </c>
    </row>
    <row r="29" spans="1:14" ht="12.75" customHeight="1"/>
    <row r="30" spans="1:14" ht="12.75" customHeight="1"/>
    <row r="31" spans="1:14" ht="12.75" customHeight="1"/>
    <row r="32" spans="1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ageMargins left="0.75" right="0.75" top="1" bottom="1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showGridLines="0" workbookViewId="0">
      <selection sqref="A1:D18"/>
    </sheetView>
  </sheetViews>
  <sheetFormatPr defaultColWidth="12.5703125" defaultRowHeight="15" customHeight="1"/>
  <cols>
    <col min="1" max="1" width="60.42578125" customWidth="1"/>
    <col min="2" max="2" width="29.85546875" customWidth="1"/>
    <col min="3" max="3" width="11.85546875" customWidth="1"/>
    <col min="4" max="4" width="19.140625" customWidth="1"/>
    <col min="5" max="5" width="12.42578125" customWidth="1"/>
    <col min="6" max="12" width="10.7109375" customWidth="1"/>
    <col min="13" max="13" width="7" customWidth="1"/>
    <col min="14" max="24" width="10.7109375" customWidth="1"/>
    <col min="25" max="26" width="14.42578125" customWidth="1"/>
  </cols>
  <sheetData>
    <row r="1" spans="1:26" ht="17.25" customHeight="1">
      <c r="A1" s="40" t="s">
        <v>26</v>
      </c>
      <c r="B1" s="41"/>
      <c r="C1" s="41"/>
      <c r="D1" s="133">
        <f>D7/PRECIO</f>
        <v>1.54E-2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7.5" customHeight="1">
      <c r="A2" s="42" t="s">
        <v>27</v>
      </c>
      <c r="B2" s="43" t="s">
        <v>28</v>
      </c>
      <c r="C2" s="42" t="s">
        <v>29</v>
      </c>
      <c r="D2" s="43" t="s">
        <v>30</v>
      </c>
      <c r="O2" s="44"/>
      <c r="P2" s="44"/>
      <c r="Q2" s="44"/>
    </row>
    <row r="3" spans="1:26" ht="12.75" customHeight="1">
      <c r="A3" s="45" t="s">
        <v>31</v>
      </c>
      <c r="B3" s="46">
        <v>10000</v>
      </c>
      <c r="C3" s="45">
        <v>7</v>
      </c>
      <c r="D3" s="47">
        <f t="shared" ref="D3:D6" si="0">+B3*C3</f>
        <v>70000</v>
      </c>
      <c r="O3" s="44"/>
      <c r="P3" s="44"/>
      <c r="Q3" s="44"/>
    </row>
    <row r="4" spans="1:26" ht="12.75" customHeight="1">
      <c r="A4" s="45" t="s">
        <v>32</v>
      </c>
      <c r="B4" s="46">
        <v>45000</v>
      </c>
      <c r="C4" s="45">
        <v>7</v>
      </c>
      <c r="D4" s="47">
        <f t="shared" si="0"/>
        <v>315000</v>
      </c>
      <c r="O4" s="44"/>
      <c r="P4" s="44"/>
      <c r="Q4" s="44"/>
    </row>
    <row r="5" spans="1:26" ht="12.75" customHeight="1">
      <c r="A5" s="45"/>
      <c r="B5" s="45"/>
      <c r="C5" s="45"/>
      <c r="D5" s="47">
        <f t="shared" si="0"/>
        <v>0</v>
      </c>
      <c r="O5" s="44"/>
      <c r="P5" s="44"/>
      <c r="Q5" s="44"/>
    </row>
    <row r="6" spans="1:26" ht="12.75" customHeight="1">
      <c r="A6" s="45"/>
      <c r="B6" s="45"/>
      <c r="C6" s="45"/>
      <c r="D6" s="47">
        <f t="shared" si="0"/>
        <v>0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9"/>
      <c r="P6" s="49"/>
      <c r="Q6" s="49"/>
      <c r="R6" s="48"/>
      <c r="S6" s="48"/>
      <c r="T6" s="48"/>
      <c r="U6" s="48"/>
      <c r="V6" s="48"/>
      <c r="W6" s="48"/>
      <c r="X6" s="48"/>
      <c r="Y6" s="48"/>
      <c r="Z6" s="48"/>
    </row>
    <row r="7" spans="1:26" ht="12.75" customHeight="1">
      <c r="A7" s="50" t="s">
        <v>5</v>
      </c>
      <c r="B7" s="51"/>
      <c r="C7" s="51"/>
      <c r="D7" s="52">
        <f>SUM(D3:D6)</f>
        <v>385000</v>
      </c>
      <c r="E7" s="48"/>
      <c r="F7" s="48"/>
      <c r="G7" s="48"/>
      <c r="H7" s="48"/>
      <c r="J7" s="48"/>
      <c r="K7" s="48"/>
      <c r="L7" s="48"/>
      <c r="M7" s="48"/>
      <c r="N7" s="48"/>
      <c r="O7" s="49"/>
      <c r="P7" s="49"/>
      <c r="Q7" s="49"/>
      <c r="R7" s="48"/>
      <c r="S7" s="48"/>
      <c r="T7" s="48"/>
      <c r="U7" s="48"/>
      <c r="V7" s="48"/>
      <c r="W7" s="48"/>
      <c r="X7" s="48"/>
      <c r="Y7" s="48"/>
      <c r="Z7" s="48"/>
    </row>
    <row r="8" spans="1:26" ht="12.75" customHeight="1">
      <c r="B8" s="48"/>
      <c r="C8" s="48"/>
      <c r="D8" s="3"/>
      <c r="E8" s="48"/>
      <c r="F8" s="48"/>
      <c r="G8" s="48"/>
      <c r="H8" s="48"/>
      <c r="J8" s="48"/>
      <c r="K8" s="48"/>
      <c r="L8" s="48"/>
      <c r="M8" s="48"/>
      <c r="N8" s="48"/>
      <c r="O8" s="49"/>
      <c r="P8" s="49"/>
      <c r="Q8" s="49"/>
      <c r="R8" s="48"/>
      <c r="S8" s="48"/>
      <c r="T8" s="48"/>
      <c r="U8" s="48"/>
      <c r="V8" s="48"/>
      <c r="W8" s="48"/>
      <c r="X8" s="48"/>
      <c r="Y8" s="48"/>
      <c r="Z8" s="48"/>
    </row>
    <row r="9" spans="1:26" ht="12.75" customHeight="1">
      <c r="B9" s="48"/>
      <c r="C9" s="48"/>
      <c r="D9" s="3"/>
      <c r="E9" s="48"/>
      <c r="F9" s="48"/>
      <c r="G9" s="48"/>
      <c r="H9" s="48"/>
      <c r="J9" s="48"/>
      <c r="K9" s="48"/>
      <c r="L9" s="48"/>
      <c r="M9" s="48"/>
      <c r="N9" s="48"/>
      <c r="O9" s="49"/>
      <c r="P9" s="49"/>
      <c r="Q9" s="49"/>
      <c r="R9" s="48"/>
      <c r="S9" s="48"/>
      <c r="T9" s="48"/>
      <c r="U9" s="48"/>
      <c r="V9" s="48"/>
      <c r="W9" s="48"/>
      <c r="X9" s="48"/>
      <c r="Y9" s="48"/>
      <c r="Z9" s="48"/>
    </row>
    <row r="10" spans="1:26" ht="12.75" customHeight="1">
      <c r="O10" s="44"/>
      <c r="P10" s="44"/>
      <c r="Q10" s="44"/>
    </row>
    <row r="11" spans="1:26" ht="17.25" customHeight="1">
      <c r="A11" s="40" t="s">
        <v>33</v>
      </c>
      <c r="B11" s="41"/>
      <c r="C11" s="41"/>
      <c r="D11" s="133">
        <f>D18/PRECIO</f>
        <v>5.7800000000000004E-3</v>
      </c>
      <c r="E11" s="41"/>
      <c r="F11" s="41"/>
      <c r="G11" s="41"/>
      <c r="H11" s="41"/>
      <c r="J11" s="41"/>
      <c r="K11" s="41"/>
      <c r="L11" s="41"/>
      <c r="M11" s="41"/>
      <c r="N11" s="41"/>
      <c r="O11" s="53"/>
      <c r="P11" s="53"/>
      <c r="Q11" s="53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36.75" customHeight="1">
      <c r="A12" s="54" t="s">
        <v>27</v>
      </c>
      <c r="B12" s="55" t="s">
        <v>28</v>
      </c>
      <c r="C12" s="54" t="s">
        <v>29</v>
      </c>
      <c r="D12" s="55" t="s">
        <v>30</v>
      </c>
      <c r="O12" s="44"/>
      <c r="P12" s="44"/>
      <c r="Q12" s="44"/>
    </row>
    <row r="13" spans="1:26" ht="12.75" customHeight="1">
      <c r="A13" s="56"/>
      <c r="B13" s="56"/>
      <c r="C13" s="56"/>
      <c r="D13" s="57"/>
      <c r="O13" s="44"/>
      <c r="P13" s="44"/>
      <c r="Q13" s="44"/>
    </row>
    <row r="14" spans="1:26" ht="12.75" customHeight="1">
      <c r="A14" s="45" t="s">
        <v>34</v>
      </c>
      <c r="B14" s="45">
        <v>770</v>
      </c>
      <c r="C14" s="45">
        <v>50</v>
      </c>
      <c r="D14" s="47">
        <f t="shared" ref="D14:D17" si="1">+B14*C14</f>
        <v>38500</v>
      </c>
      <c r="N14" s="18" t="s">
        <v>25</v>
      </c>
      <c r="O14" s="44"/>
      <c r="P14" s="44"/>
      <c r="Q14" s="44"/>
    </row>
    <row r="15" spans="1:26" ht="12.75" customHeight="1">
      <c r="A15" s="45" t="s">
        <v>35</v>
      </c>
      <c r="B15" s="47">
        <v>12000</v>
      </c>
      <c r="C15" s="45">
        <v>5</v>
      </c>
      <c r="D15" s="47">
        <f t="shared" si="1"/>
        <v>60000</v>
      </c>
      <c r="O15" s="44"/>
      <c r="P15" s="44"/>
      <c r="Q15" s="44"/>
    </row>
    <row r="16" spans="1:26" ht="12.75" customHeight="1">
      <c r="A16" s="45" t="s">
        <v>36</v>
      </c>
      <c r="B16" s="47">
        <v>500</v>
      </c>
      <c r="C16" s="45">
        <v>60</v>
      </c>
      <c r="D16" s="47">
        <f t="shared" si="1"/>
        <v>30000</v>
      </c>
      <c r="O16" s="44"/>
      <c r="P16" s="44"/>
      <c r="Q16" s="44"/>
    </row>
    <row r="17" spans="1:17" ht="12.75" customHeight="1">
      <c r="A17" s="45" t="s">
        <v>37</v>
      </c>
      <c r="B17" s="47">
        <v>4000</v>
      </c>
      <c r="C17" s="45">
        <v>4</v>
      </c>
      <c r="D17" s="47">
        <f t="shared" si="1"/>
        <v>16000</v>
      </c>
      <c r="O17" s="44"/>
      <c r="P17" s="44"/>
      <c r="Q17" s="44"/>
    </row>
    <row r="18" spans="1:17" ht="12.75" customHeight="1">
      <c r="A18" s="50" t="s">
        <v>5</v>
      </c>
      <c r="B18" s="51"/>
      <c r="C18" s="51"/>
      <c r="D18" s="52">
        <f>SUM(D13:D17)</f>
        <v>144500</v>
      </c>
      <c r="O18" s="44"/>
      <c r="P18" s="44"/>
      <c r="Q18" s="44"/>
    </row>
    <row r="19" spans="1:17" ht="12.75" customHeight="1">
      <c r="O19" s="44"/>
      <c r="P19" s="44"/>
      <c r="Q19" s="44"/>
    </row>
    <row r="20" spans="1:17" ht="12.75" customHeight="1">
      <c r="O20" s="44"/>
      <c r="P20" s="44"/>
      <c r="Q20" s="44"/>
    </row>
    <row r="21" spans="1:17" ht="12.75" customHeight="1">
      <c r="O21" s="44"/>
      <c r="P21" s="44"/>
      <c r="Q21" s="44"/>
    </row>
    <row r="22" spans="1:17" ht="12.75" customHeight="1">
      <c r="A22" s="3"/>
      <c r="O22" s="44"/>
      <c r="P22" s="44"/>
      <c r="Q22" s="44"/>
    </row>
    <row r="23" spans="1:17" ht="12.75" customHeight="1">
      <c r="A23" s="3"/>
      <c r="O23" s="44"/>
      <c r="P23" s="44"/>
      <c r="Q23" s="44"/>
    </row>
    <row r="24" spans="1:17" ht="12.75" customHeight="1">
      <c r="O24" s="44"/>
      <c r="P24" s="44"/>
      <c r="Q24" s="44"/>
    </row>
    <row r="25" spans="1:17" ht="12.75" customHeight="1">
      <c r="O25" s="49"/>
      <c r="P25" s="44"/>
      <c r="Q25" s="44"/>
    </row>
    <row r="26" spans="1:17" ht="12.75" customHeight="1">
      <c r="O26" s="44"/>
      <c r="P26" s="44"/>
      <c r="Q26" s="44"/>
    </row>
    <row r="27" spans="1:17" ht="12.75" customHeight="1">
      <c r="O27" s="44"/>
      <c r="P27" s="44"/>
      <c r="Q27" s="44"/>
    </row>
    <row r="28" spans="1:17" ht="12.75" customHeight="1">
      <c r="O28" s="44"/>
      <c r="P28" s="44"/>
      <c r="Q28" s="44"/>
    </row>
    <row r="29" spans="1:17" ht="12.75" customHeight="1">
      <c r="O29" s="44"/>
      <c r="P29" s="44"/>
      <c r="Q29" s="44"/>
    </row>
    <row r="30" spans="1:17" ht="12.75" customHeight="1">
      <c r="O30" s="44"/>
      <c r="P30" s="44"/>
      <c r="Q30" s="44"/>
    </row>
    <row r="31" spans="1:17" ht="12.75" customHeight="1">
      <c r="O31" s="44"/>
      <c r="P31" s="44"/>
      <c r="Q31" s="44"/>
    </row>
    <row r="32" spans="1:17" ht="12.75" customHeight="1">
      <c r="O32" s="44"/>
      <c r="P32" s="44"/>
      <c r="Q32" s="44"/>
    </row>
    <row r="33" spans="13:17" ht="12.75" customHeight="1">
      <c r="O33" s="44"/>
      <c r="P33" s="44"/>
      <c r="Q33" s="44"/>
    </row>
    <row r="34" spans="13:17" ht="12.75" customHeight="1">
      <c r="O34" s="44"/>
      <c r="P34" s="44"/>
      <c r="Q34" s="44"/>
    </row>
    <row r="35" spans="13:17" ht="12.75" customHeight="1">
      <c r="O35" s="44"/>
      <c r="P35" s="44"/>
      <c r="Q35" s="44"/>
    </row>
    <row r="36" spans="13:17" ht="12.75" customHeight="1">
      <c r="M36" s="44"/>
      <c r="N36" s="44"/>
      <c r="O36" s="44"/>
      <c r="P36" s="44"/>
      <c r="Q36" s="44"/>
    </row>
    <row r="37" spans="13:17" ht="12.75" customHeight="1">
      <c r="M37" s="44"/>
      <c r="N37" s="44"/>
      <c r="O37" s="44"/>
      <c r="P37" s="44"/>
      <c r="Q37" s="44"/>
    </row>
    <row r="38" spans="13:17" ht="12.75" customHeight="1">
      <c r="M38" s="44"/>
      <c r="N38" s="44"/>
      <c r="O38" s="44"/>
      <c r="P38" s="44"/>
      <c r="Q38" s="44"/>
    </row>
    <row r="39" spans="13:17" ht="12.75" customHeight="1">
      <c r="M39" s="44"/>
      <c r="N39" s="44"/>
      <c r="O39" s="44"/>
      <c r="P39" s="44"/>
      <c r="Q39" s="44"/>
    </row>
    <row r="40" spans="13:17" ht="12.75" customHeight="1">
      <c r="M40" s="44"/>
      <c r="N40" s="44"/>
      <c r="O40" s="44"/>
      <c r="P40" s="44"/>
      <c r="Q40" s="44"/>
    </row>
    <row r="41" spans="13:17" ht="12.75" customHeight="1"/>
    <row r="42" spans="13:17" ht="12.75" customHeight="1"/>
    <row r="43" spans="13:17" ht="12.75" customHeight="1"/>
    <row r="44" spans="13:17" ht="12.75" customHeight="1"/>
    <row r="45" spans="13:17" ht="12.75" customHeight="1"/>
    <row r="46" spans="13:17" ht="12.75" customHeight="1"/>
    <row r="47" spans="13:17" ht="12.75" customHeight="1"/>
    <row r="48" spans="13:1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5" right="0.75" top="1" bottom="1" header="0" footer="0"/>
  <pageSetup orientation="landscape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topLeftCell="A10" workbookViewId="0">
      <selection activeCell="H13" sqref="H13"/>
    </sheetView>
  </sheetViews>
  <sheetFormatPr defaultColWidth="12.5703125" defaultRowHeight="15" customHeight="1"/>
  <cols>
    <col min="1" max="1" width="26.140625" customWidth="1"/>
    <col min="2" max="2" width="38" customWidth="1"/>
    <col min="3" max="3" width="15.28515625" customWidth="1"/>
    <col min="4" max="4" width="20.140625" customWidth="1"/>
    <col min="5" max="5" width="10.140625" customWidth="1"/>
    <col min="6" max="6" width="10.28515625" customWidth="1"/>
    <col min="7" max="26" width="10.7109375" customWidth="1"/>
  </cols>
  <sheetData>
    <row r="1" spans="1:26">
      <c r="A1" s="1" t="s">
        <v>38</v>
      </c>
      <c r="F1" s="134">
        <f>'EQUIPOS E INFRAESTRUCTURA'!$F$11/PRECIO</f>
        <v>9.5878679999999994E-2</v>
      </c>
    </row>
    <row r="2" spans="1:26" ht="12.75" customHeight="1"/>
    <row r="3" spans="1:26" ht="39.75">
      <c r="A3" s="58" t="s">
        <v>39</v>
      </c>
      <c r="B3" s="58" t="s">
        <v>27</v>
      </c>
      <c r="C3" s="59" t="s">
        <v>40</v>
      </c>
      <c r="D3" s="59" t="s">
        <v>41</v>
      </c>
      <c r="E3" s="59" t="s">
        <v>42</v>
      </c>
      <c r="F3" s="59" t="s">
        <v>43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2.75" customHeight="1">
      <c r="A4" s="61" t="s">
        <v>44</v>
      </c>
      <c r="B4" s="62" t="s">
        <v>45</v>
      </c>
      <c r="C4" s="47">
        <v>450000</v>
      </c>
      <c r="D4" s="47"/>
      <c r="E4" s="45">
        <v>4</v>
      </c>
      <c r="F4" s="47">
        <f t="shared" ref="F4:F6" si="0">(C4+D4)*E4</f>
        <v>1800000</v>
      </c>
    </row>
    <row r="5" spans="1:26" ht="12.75" customHeight="1">
      <c r="A5" s="63" t="s">
        <v>46</v>
      </c>
      <c r="B5" s="64" t="s">
        <v>47</v>
      </c>
      <c r="C5" s="65">
        <v>46739</v>
      </c>
      <c r="D5" s="65"/>
      <c r="E5" s="64">
        <v>1</v>
      </c>
      <c r="F5" s="65">
        <f t="shared" si="0"/>
        <v>46739</v>
      </c>
    </row>
    <row r="6" spans="1:26" ht="12.75" customHeight="1">
      <c r="A6" s="63" t="s">
        <v>48</v>
      </c>
      <c r="B6" s="64" t="s">
        <v>49</v>
      </c>
      <c r="C6" s="65">
        <v>100232</v>
      </c>
      <c r="D6" s="66"/>
      <c r="E6" s="64">
        <v>3</v>
      </c>
      <c r="F6" s="65">
        <f t="shared" si="0"/>
        <v>300696</v>
      </c>
    </row>
    <row r="7" spans="1:26" ht="12.75" customHeight="1">
      <c r="A7" s="61"/>
      <c r="B7" s="64"/>
      <c r="C7" s="56"/>
      <c r="D7" s="65"/>
      <c r="E7" s="64"/>
      <c r="F7" s="47"/>
    </row>
    <row r="8" spans="1:26" ht="12.75" customHeight="1">
      <c r="A8" s="63"/>
      <c r="B8" s="64"/>
      <c r="C8" s="65"/>
      <c r="D8" s="65"/>
      <c r="E8" s="64"/>
      <c r="F8" s="47">
        <f t="shared" ref="F8:F10" si="1">(C8+D8)*E8</f>
        <v>0</v>
      </c>
    </row>
    <row r="9" spans="1:26" ht="12.75" customHeight="1">
      <c r="A9" s="63" t="s">
        <v>50</v>
      </c>
      <c r="B9" s="64" t="s">
        <v>51</v>
      </c>
      <c r="C9" s="67">
        <v>76608</v>
      </c>
      <c r="D9" s="65"/>
      <c r="E9" s="64">
        <v>2</v>
      </c>
      <c r="F9" s="65">
        <f t="shared" si="1"/>
        <v>153216</v>
      </c>
    </row>
    <row r="10" spans="1:26" ht="12.75" customHeight="1">
      <c r="A10" s="63" t="s">
        <v>52</v>
      </c>
      <c r="B10" s="64" t="s">
        <v>53</v>
      </c>
      <c r="C10" s="65">
        <v>48158</v>
      </c>
      <c r="D10" s="65"/>
      <c r="E10" s="64">
        <v>2</v>
      </c>
      <c r="F10" s="65">
        <f t="shared" si="1"/>
        <v>96316</v>
      </c>
    </row>
    <row r="11" spans="1:26" ht="12.75" customHeight="1">
      <c r="A11" s="68" t="s">
        <v>54</v>
      </c>
      <c r="B11" s="69"/>
      <c r="C11" s="69"/>
      <c r="D11" s="69"/>
      <c r="E11" s="69"/>
      <c r="F11" s="70">
        <f>SUM(F4:F10)</f>
        <v>2396967</v>
      </c>
    </row>
    <row r="12" spans="1:26" ht="12.75" customHeight="1">
      <c r="B12" s="60"/>
      <c r="C12" s="60"/>
      <c r="D12" s="60"/>
      <c r="E12" s="60"/>
      <c r="F12" s="2"/>
    </row>
    <row r="13" spans="1:26" ht="12.75" customHeight="1">
      <c r="A13" s="39"/>
    </row>
    <row r="14" spans="1:26" ht="12.75" customHeight="1">
      <c r="A14" s="39"/>
    </row>
    <row r="15" spans="1:26" ht="12.75" customHeight="1">
      <c r="A15" s="3" t="s">
        <v>55</v>
      </c>
      <c r="F15" s="134">
        <f>F23/PRECIO</f>
        <v>0.12633336000000001</v>
      </c>
    </row>
    <row r="16" spans="1:26" ht="12.75" customHeight="1"/>
    <row r="17" spans="1:7" ht="39.75">
      <c r="A17" s="71" t="s">
        <v>56</v>
      </c>
      <c r="B17" s="72" t="s">
        <v>27</v>
      </c>
      <c r="C17" s="73" t="s">
        <v>40</v>
      </c>
      <c r="D17" s="73" t="s">
        <v>41</v>
      </c>
      <c r="E17" s="73" t="s">
        <v>42</v>
      </c>
      <c r="F17" s="73" t="s">
        <v>43</v>
      </c>
      <c r="G17" s="74"/>
    </row>
    <row r="18" spans="1:7" ht="30">
      <c r="A18" s="63" t="s">
        <v>57</v>
      </c>
      <c r="B18" s="75" t="s">
        <v>58</v>
      </c>
      <c r="C18" s="64"/>
      <c r="D18" s="63">
        <v>59167</v>
      </c>
      <c r="E18" s="76">
        <v>2</v>
      </c>
      <c r="F18" s="65">
        <f t="shared" ref="F18:F22" si="2">(+C18+D18)*E18</f>
        <v>118334</v>
      </c>
      <c r="G18" s="60"/>
    </row>
    <row r="19" spans="1:7" ht="20.25">
      <c r="A19" s="61" t="s">
        <v>59</v>
      </c>
      <c r="B19" s="77" t="s">
        <v>60</v>
      </c>
      <c r="C19" s="61"/>
      <c r="D19" s="61">
        <v>380000</v>
      </c>
      <c r="E19" s="78">
        <v>8</v>
      </c>
      <c r="F19" s="47">
        <f t="shared" si="2"/>
        <v>3040000</v>
      </c>
      <c r="G19" s="60"/>
    </row>
    <row r="20" spans="1:7" ht="12.75" customHeight="1">
      <c r="A20" s="61"/>
      <c r="B20" s="77"/>
      <c r="C20" s="61"/>
      <c r="D20" s="61"/>
      <c r="E20" s="78"/>
      <c r="F20" s="47">
        <f t="shared" si="2"/>
        <v>0</v>
      </c>
      <c r="G20" s="60"/>
    </row>
    <row r="21" spans="1:7" ht="12.75" customHeight="1">
      <c r="A21" s="61"/>
      <c r="B21" s="77"/>
      <c r="C21" s="61"/>
      <c r="D21" s="61"/>
      <c r="E21" s="78"/>
      <c r="F21" s="47">
        <f t="shared" si="2"/>
        <v>0</v>
      </c>
      <c r="G21" s="60"/>
    </row>
    <row r="22" spans="1:7" ht="12.75" customHeight="1">
      <c r="A22" s="61"/>
      <c r="B22" s="77"/>
      <c r="C22" s="79"/>
      <c r="D22" s="61"/>
      <c r="E22" s="78"/>
      <c r="F22" s="47">
        <f t="shared" si="2"/>
        <v>0</v>
      </c>
      <c r="G22" s="60"/>
    </row>
    <row r="23" spans="1:7" ht="12.75" customHeight="1">
      <c r="A23" s="80" t="s">
        <v>54</v>
      </c>
      <c r="B23" s="81"/>
      <c r="C23" s="81"/>
      <c r="D23" s="81"/>
      <c r="E23" s="81"/>
      <c r="F23" s="82">
        <f>SUM(F18:F22)</f>
        <v>3158334</v>
      </c>
      <c r="G23" s="83"/>
    </row>
    <row r="24" spans="1:7" ht="12.75" customHeight="1"/>
    <row r="25" spans="1:7" ht="12.75" customHeight="1"/>
    <row r="26" spans="1:7" ht="12.75" customHeight="1"/>
    <row r="27" spans="1:7" ht="12.75" customHeight="1"/>
    <row r="28" spans="1:7" ht="15.75" customHeight="1"/>
    <row r="29" spans="1:7" ht="12.75" customHeight="1"/>
    <row r="30" spans="1:7" ht="12.75" customHeight="1">
      <c r="A30" s="3"/>
    </row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showGridLines="0" topLeftCell="A26" workbookViewId="0"/>
  </sheetViews>
  <sheetFormatPr defaultColWidth="12.5703125" defaultRowHeight="15" customHeight="1"/>
  <cols>
    <col min="1" max="1" width="54.7109375" customWidth="1"/>
    <col min="2" max="2" width="14.140625" customWidth="1"/>
    <col min="3" max="6" width="10.7109375" customWidth="1"/>
    <col min="7" max="26" width="14.42578125" customWidth="1"/>
  </cols>
  <sheetData>
    <row r="1" spans="1:26" ht="19.5" customHeight="1">
      <c r="A1" s="84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39" customHeight="1">
      <c r="A2" s="86" t="s">
        <v>27</v>
      </c>
      <c r="B2" s="86" t="s">
        <v>62</v>
      </c>
      <c r="C2" s="86" t="s">
        <v>29</v>
      </c>
      <c r="D2" s="86" t="s">
        <v>30</v>
      </c>
    </row>
    <row r="3" spans="1:26" ht="12.75" customHeight="1">
      <c r="A3" s="45"/>
      <c r="B3" s="45"/>
      <c r="C3" s="45"/>
      <c r="D3" s="45"/>
    </row>
    <row r="4" spans="1:26" ht="12.75" customHeight="1">
      <c r="A4" s="45"/>
      <c r="B4" s="45"/>
      <c r="C4" s="45"/>
      <c r="D4" s="45"/>
    </row>
    <row r="5" spans="1:26" ht="12.75" customHeight="1">
      <c r="A5" s="45"/>
      <c r="B5" s="45"/>
      <c r="C5" s="45"/>
      <c r="D5" s="45"/>
    </row>
    <row r="6" spans="1:26" ht="12.75" customHeight="1">
      <c r="A6" s="87" t="s">
        <v>54</v>
      </c>
      <c r="B6" s="88"/>
      <c r="C6" s="88"/>
      <c r="D6" s="89">
        <f>SUM(D3:D5)</f>
        <v>0</v>
      </c>
    </row>
    <row r="7" spans="1:26" ht="12.75" customHeight="1">
      <c r="A7" s="3"/>
      <c r="B7" s="48"/>
      <c r="C7" s="48"/>
      <c r="D7" s="3"/>
    </row>
    <row r="8" spans="1:26" ht="12.75" customHeight="1">
      <c r="A8" s="3"/>
      <c r="B8" s="48"/>
      <c r="C8" s="48"/>
      <c r="D8" s="3"/>
    </row>
    <row r="9" spans="1:26" ht="12.75" customHeight="1">
      <c r="A9" s="3"/>
      <c r="B9" s="48"/>
      <c r="C9" s="48"/>
      <c r="D9" s="3"/>
    </row>
    <row r="10" spans="1:26" ht="19.5" customHeight="1">
      <c r="A10" s="84" t="s">
        <v>63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>
      <c r="A11" s="86" t="s">
        <v>27</v>
      </c>
      <c r="B11" s="86" t="s">
        <v>62</v>
      </c>
      <c r="C11" s="86" t="s">
        <v>29</v>
      </c>
      <c r="D11" s="86" t="s">
        <v>30</v>
      </c>
    </row>
    <row r="12" spans="1:26" ht="12.75" customHeight="1">
      <c r="A12" s="90"/>
      <c r="B12" s="91"/>
      <c r="C12" s="91"/>
      <c r="D12" s="47"/>
    </row>
    <row r="13" spans="1:26" ht="12.75" customHeight="1">
      <c r="A13" s="90" t="s">
        <v>64</v>
      </c>
      <c r="B13" s="47">
        <v>20000</v>
      </c>
      <c r="C13" s="45">
        <v>8</v>
      </c>
      <c r="D13" s="47">
        <f t="shared" ref="D13:D14" si="0">B13*C13</f>
        <v>160000</v>
      </c>
    </row>
    <row r="14" spans="1:26" ht="12.75" customHeight="1">
      <c r="A14" s="92" t="s">
        <v>65</v>
      </c>
      <c r="B14" s="47">
        <v>120000</v>
      </c>
      <c r="C14" s="45">
        <v>8</v>
      </c>
      <c r="D14" s="47">
        <f t="shared" si="0"/>
        <v>960000</v>
      </c>
    </row>
    <row r="15" spans="1:26" ht="12.75" customHeight="1">
      <c r="A15" s="93" t="s">
        <v>54</v>
      </c>
      <c r="B15" s="94"/>
      <c r="C15" s="94"/>
      <c r="D15" s="95">
        <f>SUM(D12:D14)</f>
        <v>1120000</v>
      </c>
    </row>
    <row r="16" spans="1:26" ht="12.75" customHeight="1">
      <c r="A16" s="3"/>
      <c r="B16" s="48"/>
      <c r="C16" s="48"/>
      <c r="D16" s="3"/>
    </row>
    <row r="17" spans="1:26" ht="12.75" customHeight="1">
      <c r="A17" s="3"/>
      <c r="B17" s="48"/>
      <c r="C17" s="48"/>
      <c r="D17" s="3"/>
    </row>
    <row r="18" spans="1:26" ht="12.75" customHeight="1">
      <c r="A18" s="3"/>
      <c r="B18" s="48"/>
      <c r="C18" s="48"/>
      <c r="D18" s="3"/>
    </row>
    <row r="19" spans="1:26" ht="19.5" customHeight="1">
      <c r="A19" s="84" t="s">
        <v>66</v>
      </c>
      <c r="B19" s="85"/>
      <c r="C19" s="96">
        <f>OTROS!$C$30/PRECIO</f>
        <v>4.5601125999999999E-2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>
      <c r="A20" s="86" t="s">
        <v>27</v>
      </c>
      <c r="B20" s="86" t="s">
        <v>67</v>
      </c>
      <c r="C20" s="86" t="s">
        <v>68</v>
      </c>
    </row>
    <row r="21" spans="1:26" ht="12.75" customHeight="1">
      <c r="A21" s="64" t="s">
        <v>69</v>
      </c>
      <c r="B21" s="97">
        <f>OTROS!$C21/PRECIO</f>
        <v>3.2000000000000001E-2</v>
      </c>
      <c r="C21" s="65">
        <v>800000</v>
      </c>
    </row>
    <row r="22" spans="1:26" ht="12.75" customHeight="1">
      <c r="A22" s="64" t="s">
        <v>70</v>
      </c>
      <c r="B22" s="97">
        <f>OTROS!$C22/PRECIO</f>
        <v>1.3601126000000002E-2</v>
      </c>
      <c r="C22" s="65">
        <f>SUM(C23:C29)</f>
        <v>340028.15</v>
      </c>
    </row>
    <row r="23" spans="1:26" ht="12.75" customHeight="1">
      <c r="A23" s="98" t="s">
        <v>71</v>
      </c>
      <c r="B23" s="99">
        <f>OTROS!$C23/PRECIO</f>
        <v>2.2192499999999999E-3</v>
      </c>
      <c r="C23" s="135">
        <f>8*(1109625/160)</f>
        <v>55481.25</v>
      </c>
    </row>
    <row r="24" spans="1:26" ht="12.75" customHeight="1">
      <c r="A24" s="98" t="s">
        <v>72</v>
      </c>
      <c r="B24" s="99">
        <f>OTROS!$C24/PRECIO</f>
        <v>2.2000000000000001E-3</v>
      </c>
      <c r="C24" s="136">
        <f t="shared" ref="C24:C25" si="1">8*(1100000/160)</f>
        <v>55000</v>
      </c>
    </row>
    <row r="25" spans="1:26" ht="12.75" customHeight="1">
      <c r="A25" s="98" t="s">
        <v>73</v>
      </c>
      <c r="B25" s="99">
        <f>OTROS!$C25/PRECIO</f>
        <v>2.2000000000000001E-3</v>
      </c>
      <c r="C25" s="136">
        <f t="shared" si="1"/>
        <v>55000</v>
      </c>
    </row>
    <row r="26" spans="1:26" ht="12.75" customHeight="1">
      <c r="A26" s="98" t="s">
        <v>74</v>
      </c>
      <c r="B26" s="99">
        <f>OTROS!$C26/PRECIO</f>
        <v>2.2192499999999999E-3</v>
      </c>
      <c r="C26" s="136">
        <f>8*(1109625/160)</f>
        <v>55481.25</v>
      </c>
    </row>
    <row r="27" spans="1:26" ht="12.75" customHeight="1">
      <c r="A27" s="98" t="s">
        <v>75</v>
      </c>
      <c r="B27" s="99">
        <f>OTROS!$C27/PRECIO</f>
        <v>1.0426260000000001E-3</v>
      </c>
      <c r="C27" s="136">
        <f>8*(521313/160)</f>
        <v>26065.65</v>
      </c>
    </row>
    <row r="28" spans="1:26" ht="12.75" customHeight="1">
      <c r="A28" s="98" t="s">
        <v>76</v>
      </c>
      <c r="B28" s="99">
        <f>OTROS!$C28/PRECIO</f>
        <v>2.0200000000000001E-3</v>
      </c>
      <c r="C28" s="136">
        <f>8*(1010000/160)</f>
        <v>50500</v>
      </c>
      <c r="D28" s="3"/>
    </row>
    <row r="29" spans="1:26" ht="12.75" customHeight="1">
      <c r="A29" s="98" t="s">
        <v>77</v>
      </c>
      <c r="B29" s="99">
        <f>OTROS!$C29/PRECIO</f>
        <v>1.6999999999999999E-3</v>
      </c>
      <c r="C29" s="136">
        <f>8*(850000/160)</f>
        <v>42500</v>
      </c>
      <c r="D29" s="3"/>
    </row>
    <row r="30" spans="1:26" ht="12.75" customHeight="1">
      <c r="A30" s="100" t="s">
        <v>54</v>
      </c>
      <c r="B30" s="101"/>
      <c r="C30" s="102">
        <f>SUM(C21:C22)</f>
        <v>1140028.1499999999</v>
      </c>
    </row>
    <row r="31" spans="1:26" ht="12.75" customHeight="1">
      <c r="A31" s="3"/>
    </row>
    <row r="32" spans="1:26" ht="12.75" customHeight="1">
      <c r="A32" s="3"/>
    </row>
    <row r="33" spans="1:3" ht="12.75" customHeight="1"/>
    <row r="34" spans="1:3" ht="12.75" customHeight="1">
      <c r="A34" s="3"/>
    </row>
    <row r="35" spans="1:3" ht="12.75" customHeight="1">
      <c r="A35" s="3"/>
    </row>
    <row r="36" spans="1:3" ht="12.75" customHeight="1"/>
    <row r="37" spans="1:3" ht="12.75" customHeight="1">
      <c r="A37" s="103" t="s">
        <v>78</v>
      </c>
      <c r="B37" s="104"/>
      <c r="C37" s="105">
        <f>OTROS!$C$30/PRECIO</f>
        <v>4.5601125999999999E-2</v>
      </c>
    </row>
    <row r="38" spans="1:3" ht="12.75" customHeight="1">
      <c r="A38" s="106" t="s">
        <v>79</v>
      </c>
      <c r="B38" s="106" t="s">
        <v>67</v>
      </c>
      <c r="C38" s="107" t="s">
        <v>80</v>
      </c>
    </row>
    <row r="39" spans="1:3" ht="12.75" customHeight="1">
      <c r="A39" s="3" t="s">
        <v>78</v>
      </c>
      <c r="B39" s="108">
        <v>0.2029</v>
      </c>
      <c r="C39" s="109">
        <f>OTROS!$B39*PRECIO</f>
        <v>5072500</v>
      </c>
    </row>
    <row r="40" spans="1:3" ht="12.75" customHeight="1"/>
    <row r="41" spans="1:3" ht="12.75" customHeight="1"/>
    <row r="42" spans="1:3" ht="12.75" customHeight="1"/>
    <row r="43" spans="1:3" ht="12.75" customHeight="1"/>
    <row r="44" spans="1:3" ht="12.75" customHeight="1"/>
    <row r="45" spans="1:3" ht="12.75" customHeight="1"/>
    <row r="46" spans="1:3" ht="12.75" customHeight="1"/>
    <row r="47" spans="1:3" ht="12.75" customHeight="1"/>
    <row r="48" spans="1: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5" right="0.75" top="1" bottom="1" header="0" footer="0"/>
  <pageSetup orientation="landscape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showGridLines="0" workbookViewId="0"/>
  </sheetViews>
  <sheetFormatPr defaultColWidth="12.5703125" defaultRowHeight="15" customHeight="1"/>
  <cols>
    <col min="1" max="1" width="17.85546875" customWidth="1"/>
    <col min="2" max="2" width="12.140625" customWidth="1"/>
    <col min="3" max="3" width="34.42578125" customWidth="1"/>
    <col min="4" max="4" width="8.85546875" customWidth="1"/>
    <col min="5" max="5" width="9.42578125" customWidth="1"/>
    <col min="6" max="6" width="15.42578125" customWidth="1"/>
    <col min="7" max="7" width="3.28515625" customWidth="1"/>
    <col min="8" max="8" width="16.28515625" customWidth="1"/>
    <col min="9" max="26" width="14.42578125" customWidth="1"/>
  </cols>
  <sheetData>
    <row r="1" spans="1:12">
      <c r="A1" s="110" t="s">
        <v>81</v>
      </c>
      <c r="B1" s="110"/>
      <c r="C1" s="111"/>
      <c r="D1" s="112"/>
      <c r="E1" s="112"/>
      <c r="J1" s="113"/>
    </row>
    <row r="2" spans="1:12" ht="12.75" customHeight="1">
      <c r="C2" s="114"/>
      <c r="D2" s="112"/>
      <c r="E2" s="112"/>
      <c r="J2" s="115"/>
    </row>
    <row r="3" spans="1:12">
      <c r="A3" s="137" t="s">
        <v>82</v>
      </c>
      <c r="B3" s="138">
        <f>PRECIO/PRECIO</f>
        <v>1</v>
      </c>
      <c r="C3" s="139"/>
      <c r="D3" s="139"/>
      <c r="E3" s="139"/>
      <c r="F3" s="140">
        <v>25000000</v>
      </c>
      <c r="H3" s="116" t="s">
        <v>83</v>
      </c>
      <c r="J3" s="117"/>
    </row>
    <row r="4" spans="1:12" ht="17.25" customHeight="1">
      <c r="A4" s="141" t="s">
        <v>78</v>
      </c>
      <c r="B4" s="142">
        <f>F4/PRECIO</f>
        <v>0.2029</v>
      </c>
      <c r="C4" s="143"/>
      <c r="D4" s="144"/>
      <c r="E4" s="144"/>
      <c r="F4" s="145">
        <f>OTROS!$C$39</f>
        <v>5072500</v>
      </c>
      <c r="H4" s="114" t="s">
        <v>84</v>
      </c>
      <c r="J4" s="115"/>
    </row>
    <row r="5" spans="1:12" ht="12.75" customHeight="1">
      <c r="A5" s="156" t="s">
        <v>85</v>
      </c>
      <c r="B5" s="157">
        <f>F5/PRECIO</f>
        <v>1.0351920400000001</v>
      </c>
      <c r="C5" s="146" t="s">
        <v>86</v>
      </c>
      <c r="D5" s="147">
        <f>E5/PRECIO</f>
        <v>0.747</v>
      </c>
      <c r="E5" s="148">
        <f>REMUNERACIONES!H20</f>
        <v>18675000</v>
      </c>
      <c r="F5" s="158">
        <f>SUM(E5:E11)</f>
        <v>25879801</v>
      </c>
      <c r="H5" s="159" t="str">
        <f>"65-75%"</f>
        <v>65-75%</v>
      </c>
      <c r="J5" s="117"/>
    </row>
    <row r="6" spans="1:12" ht="12.75" customHeight="1">
      <c r="A6" s="164"/>
      <c r="B6" s="165"/>
      <c r="C6" s="149" t="s">
        <v>38</v>
      </c>
      <c r="D6" s="150">
        <f>E6/PRECIO</f>
        <v>9.5878679999999994E-2</v>
      </c>
      <c r="E6" s="151">
        <f>'EQUIPOS E INFRAESTRUCTURA'!F11</f>
        <v>2396967</v>
      </c>
      <c r="F6" s="166"/>
      <c r="H6" s="167"/>
      <c r="J6" s="115"/>
    </row>
    <row r="7" spans="1:12" ht="12.75" customHeight="1">
      <c r="A7" s="164"/>
      <c r="B7" s="165"/>
      <c r="C7" s="149" t="s">
        <v>55</v>
      </c>
      <c r="D7" s="150">
        <f>E7/PRECIO</f>
        <v>0.12633336000000001</v>
      </c>
      <c r="E7" s="152">
        <f>'EQUIPOS E INFRAESTRUCTURA'!F23</f>
        <v>3158334</v>
      </c>
      <c r="F7" s="166"/>
      <c r="H7" s="167"/>
      <c r="J7" s="115"/>
    </row>
    <row r="8" spans="1:12" ht="12.75" customHeight="1">
      <c r="A8" s="164"/>
      <c r="B8" s="165"/>
      <c r="C8" s="149" t="s">
        <v>26</v>
      </c>
      <c r="D8" s="150">
        <f>E8/PRECIO</f>
        <v>1.54E-2</v>
      </c>
      <c r="E8" s="152">
        <f>'SOFTWARE Y FUNGIBLES'!D7</f>
        <v>385000</v>
      </c>
      <c r="F8" s="166"/>
      <c r="H8" s="167"/>
      <c r="J8" s="115"/>
    </row>
    <row r="9" spans="1:12" ht="12.75" customHeight="1">
      <c r="A9" s="164"/>
      <c r="B9" s="165"/>
      <c r="C9" s="149" t="s">
        <v>33</v>
      </c>
      <c r="D9" s="150">
        <f>E9/PRECIO</f>
        <v>5.7800000000000004E-3</v>
      </c>
      <c r="E9" s="152">
        <f>'SOFTWARE Y FUNGIBLES'!D18</f>
        <v>144500</v>
      </c>
      <c r="F9" s="166"/>
      <c r="H9" s="167"/>
      <c r="J9" s="115"/>
      <c r="L9" s="18"/>
    </row>
    <row r="10" spans="1:12" ht="12.75" customHeight="1">
      <c r="A10" s="164"/>
      <c r="B10" s="165"/>
      <c r="C10" s="149" t="s">
        <v>87</v>
      </c>
      <c r="D10" s="150">
        <f>E10/PRECIO</f>
        <v>0</v>
      </c>
      <c r="E10" s="152">
        <f>OTROS!D6</f>
        <v>0</v>
      </c>
      <c r="F10" s="166"/>
      <c r="H10" s="167"/>
      <c r="J10" s="117"/>
    </row>
    <row r="11" spans="1:12" ht="12.75" customHeight="1">
      <c r="A11" s="168"/>
      <c r="B11" s="169"/>
      <c r="C11" s="118" t="s">
        <v>63</v>
      </c>
      <c r="D11" s="119">
        <f>E11/PRECIO</f>
        <v>4.48E-2</v>
      </c>
      <c r="E11" s="120">
        <f>OTROS!D15</f>
        <v>1120000</v>
      </c>
      <c r="F11" s="170"/>
      <c r="H11" s="167"/>
      <c r="J11" s="115"/>
    </row>
    <row r="12" spans="1:12" ht="12.75" customHeight="1">
      <c r="A12" s="160" t="s">
        <v>88</v>
      </c>
      <c r="B12" s="161">
        <f>F12/PRECIO</f>
        <v>4.5601125999999999E-2</v>
      </c>
      <c r="C12" s="153" t="s">
        <v>89</v>
      </c>
      <c r="D12" s="154">
        <f>E12/PRECIO</f>
        <v>1.3601126000000002E-2</v>
      </c>
      <c r="E12" s="155">
        <f>OTROS!C22</f>
        <v>340028.15</v>
      </c>
      <c r="F12" s="162">
        <f>SUM(E12:E13)</f>
        <v>1140028.1499999999</v>
      </c>
      <c r="H12" s="163" t="str">
        <f>"5%"</f>
        <v>5%</v>
      </c>
      <c r="J12" s="117"/>
    </row>
    <row r="13" spans="1:12" ht="12.75" customHeight="1">
      <c r="A13" s="168"/>
      <c r="B13" s="169"/>
      <c r="C13" s="121" t="s">
        <v>90</v>
      </c>
      <c r="D13" s="122">
        <f>E13/PRECIO</f>
        <v>3.2000000000000001E-2</v>
      </c>
      <c r="E13" s="123">
        <f>OTROS!C21</f>
        <v>800000</v>
      </c>
      <c r="F13" s="170"/>
      <c r="H13" s="167"/>
      <c r="J13" s="115"/>
    </row>
    <row r="14" spans="1:12" ht="12.75" customHeight="1">
      <c r="B14" s="124">
        <f>SUM(B4:B13)</f>
        <v>1.2836931660000002</v>
      </c>
      <c r="C14" s="125"/>
      <c r="D14" s="126"/>
      <c r="E14" s="126"/>
      <c r="F14" s="127">
        <f>SUM(F4:F13)</f>
        <v>32092329.149999999</v>
      </c>
      <c r="J14" s="115"/>
      <c r="L14" s="18"/>
    </row>
    <row r="15" spans="1:12" ht="12.75" customHeight="1">
      <c r="A15" s="128"/>
      <c r="B15" s="128"/>
      <c r="C15" s="129"/>
      <c r="D15" s="112"/>
      <c r="E15" s="112"/>
      <c r="J15" s="117"/>
    </row>
    <row r="16" spans="1:12" ht="12.75" customHeight="1">
      <c r="C16" s="114"/>
      <c r="D16" s="112"/>
      <c r="E16" s="112"/>
      <c r="J16" s="115"/>
    </row>
    <row r="17" spans="3:12" ht="12.75" customHeight="1">
      <c r="C17" s="114"/>
      <c r="D17" s="112"/>
      <c r="E17" s="112"/>
      <c r="J17" s="115"/>
      <c r="L17" s="18"/>
    </row>
    <row r="18" spans="3:12" ht="12.75" customHeight="1">
      <c r="C18" s="114"/>
      <c r="D18" s="112"/>
      <c r="E18" s="112"/>
      <c r="J18" s="117"/>
    </row>
    <row r="19" spans="3:12" ht="12.75" customHeight="1">
      <c r="C19" s="114"/>
      <c r="D19" s="112"/>
      <c r="E19" s="112"/>
      <c r="J19" s="117"/>
    </row>
    <row r="20" spans="3:12" ht="12.75" customHeight="1">
      <c r="C20" s="114"/>
      <c r="D20" s="112"/>
      <c r="E20" s="112"/>
      <c r="J20" s="115"/>
    </row>
    <row r="21" spans="3:12" ht="12.75" customHeight="1">
      <c r="C21" s="114"/>
      <c r="D21" s="112"/>
      <c r="E21" s="112"/>
      <c r="J21" s="115"/>
    </row>
    <row r="22" spans="3:12" ht="12.75" customHeight="1">
      <c r="C22" s="114"/>
      <c r="D22" s="112"/>
      <c r="E22" s="112"/>
      <c r="J22" s="115"/>
      <c r="L22" s="18"/>
    </row>
    <row r="23" spans="3:12" ht="12.75" customHeight="1">
      <c r="C23" s="114"/>
      <c r="D23" s="112"/>
      <c r="E23" s="112"/>
      <c r="J23" s="117"/>
    </row>
    <row r="24" spans="3:12" ht="12.75" customHeight="1">
      <c r="C24" s="114"/>
      <c r="D24" s="112"/>
      <c r="E24" s="112"/>
      <c r="J24" s="130"/>
    </row>
    <row r="25" spans="3:12" ht="12.75" customHeight="1">
      <c r="C25" s="114"/>
      <c r="D25" s="112"/>
      <c r="E25" s="112"/>
      <c r="J25" s="130"/>
      <c r="L25" s="18"/>
    </row>
    <row r="26" spans="3:12" ht="12.75" customHeight="1">
      <c r="C26" s="114"/>
      <c r="D26" s="112"/>
      <c r="E26" s="112"/>
      <c r="J26" s="117"/>
    </row>
    <row r="27" spans="3:12" ht="12.75" customHeight="1">
      <c r="C27" s="114"/>
      <c r="D27" s="112"/>
      <c r="E27" s="112"/>
      <c r="J27" s="115"/>
    </row>
    <row r="28" spans="3:12" ht="12.75" customHeight="1">
      <c r="C28" s="114"/>
      <c r="D28" s="112"/>
      <c r="E28" s="112"/>
      <c r="J28" s="117"/>
    </row>
    <row r="29" spans="3:12" ht="12.75" customHeight="1">
      <c r="C29" s="114"/>
      <c r="D29" s="112"/>
      <c r="E29" s="112"/>
      <c r="J29" s="115"/>
    </row>
    <row r="30" spans="3:12" ht="12.75" customHeight="1">
      <c r="C30" s="114"/>
      <c r="D30" s="112"/>
      <c r="E30" s="112"/>
      <c r="J30" s="115"/>
    </row>
    <row r="31" spans="3:12" ht="12.75" customHeight="1">
      <c r="C31" s="114"/>
      <c r="D31" s="112"/>
      <c r="E31" s="112"/>
      <c r="J31" s="117"/>
    </row>
    <row r="32" spans="3:12" ht="12.75" customHeight="1">
      <c r="C32" s="114"/>
      <c r="D32" s="112"/>
      <c r="E32" s="112"/>
      <c r="J32" s="115"/>
    </row>
    <row r="33" spans="3:10" ht="12.75" customHeight="1">
      <c r="C33" s="114"/>
      <c r="D33" s="112"/>
      <c r="E33" s="112"/>
      <c r="J33" s="117"/>
    </row>
    <row r="34" spans="3:10" ht="12.75" customHeight="1">
      <c r="C34" s="114"/>
      <c r="D34" s="112"/>
      <c r="E34" s="112"/>
      <c r="J34" s="115"/>
    </row>
    <row r="35" spans="3:10" ht="12.75" customHeight="1">
      <c r="C35" s="114"/>
      <c r="D35" s="112"/>
      <c r="E35" s="112"/>
      <c r="J35" s="115"/>
    </row>
    <row r="36" spans="3:10" ht="12.75" customHeight="1">
      <c r="C36" s="114"/>
      <c r="D36" s="112"/>
      <c r="E36" s="112"/>
      <c r="J36" s="115"/>
    </row>
    <row r="37" spans="3:10" ht="12.75" customHeight="1">
      <c r="C37" s="114"/>
      <c r="D37" s="112"/>
      <c r="E37" s="112"/>
      <c r="J37" s="115"/>
    </row>
    <row r="38" spans="3:10" ht="12.75" customHeight="1">
      <c r="C38" s="114"/>
      <c r="D38" s="112"/>
      <c r="E38" s="112"/>
      <c r="J38" s="115"/>
    </row>
    <row r="39" spans="3:10" ht="12.75" customHeight="1">
      <c r="C39" s="114"/>
      <c r="D39" s="112"/>
      <c r="E39" s="112"/>
      <c r="J39" s="115"/>
    </row>
    <row r="40" spans="3:10" ht="12.75" customHeight="1">
      <c r="C40" s="114"/>
      <c r="D40" s="112"/>
      <c r="E40" s="112"/>
      <c r="J40" s="115"/>
    </row>
    <row r="41" spans="3:10" ht="12.75" customHeight="1">
      <c r="C41" s="114"/>
      <c r="D41" s="112"/>
      <c r="E41" s="112"/>
      <c r="J41" s="115"/>
    </row>
    <row r="42" spans="3:10" ht="12.75" customHeight="1">
      <c r="C42" s="114"/>
      <c r="D42" s="112"/>
      <c r="E42" s="112"/>
      <c r="J42" s="17"/>
    </row>
    <row r="43" spans="3:10" ht="12.75" customHeight="1">
      <c r="C43" s="114"/>
      <c r="D43" s="112"/>
      <c r="E43" s="112"/>
      <c r="J43" s="115"/>
    </row>
    <row r="44" spans="3:10" ht="12.75" customHeight="1">
      <c r="C44" s="114"/>
      <c r="D44" s="112"/>
      <c r="E44" s="112"/>
    </row>
    <row r="45" spans="3:10" ht="12.75" customHeight="1">
      <c r="C45" s="114"/>
      <c r="D45" s="112"/>
      <c r="E45" s="112"/>
    </row>
    <row r="46" spans="3:10" ht="12.75" customHeight="1">
      <c r="C46" s="114"/>
      <c r="D46" s="112"/>
      <c r="E46" s="112"/>
    </row>
    <row r="47" spans="3:10" ht="12.75" customHeight="1">
      <c r="C47" s="114"/>
      <c r="D47" s="112"/>
      <c r="E47" s="112"/>
    </row>
    <row r="48" spans="3:10" ht="12.75" customHeight="1">
      <c r="C48" s="114"/>
      <c r="D48" s="112"/>
      <c r="E48" s="112"/>
    </row>
    <row r="49" spans="3:5" ht="12.75" customHeight="1">
      <c r="C49" s="114"/>
      <c r="D49" s="112"/>
      <c r="E49" s="112"/>
    </row>
    <row r="50" spans="3:5" ht="12.75" customHeight="1">
      <c r="C50" s="114"/>
      <c r="D50" s="112"/>
      <c r="E50" s="112"/>
    </row>
    <row r="51" spans="3:5" ht="12.75" customHeight="1">
      <c r="C51" s="114"/>
      <c r="D51" s="112"/>
      <c r="E51" s="112"/>
    </row>
    <row r="52" spans="3:5" ht="12.75" customHeight="1">
      <c r="C52" s="114"/>
      <c r="D52" s="112"/>
      <c r="E52" s="112"/>
    </row>
    <row r="53" spans="3:5" ht="12.75" customHeight="1">
      <c r="C53" s="114"/>
      <c r="D53" s="112"/>
      <c r="E53" s="112"/>
    </row>
    <row r="54" spans="3:5" ht="12.75" customHeight="1">
      <c r="C54" s="114"/>
      <c r="D54" s="112"/>
      <c r="E54" s="112"/>
    </row>
    <row r="55" spans="3:5" ht="12.75" customHeight="1">
      <c r="C55" s="114"/>
      <c r="D55" s="112"/>
      <c r="E55" s="112"/>
    </row>
    <row r="56" spans="3:5" ht="12.75" customHeight="1">
      <c r="C56" s="114"/>
      <c r="D56" s="112"/>
      <c r="E56" s="112"/>
    </row>
    <row r="57" spans="3:5" ht="12.75" customHeight="1">
      <c r="C57" s="114"/>
      <c r="D57" s="112"/>
      <c r="E57" s="112"/>
    </row>
    <row r="58" spans="3:5" ht="12.75" customHeight="1">
      <c r="C58" s="114"/>
      <c r="D58" s="112"/>
      <c r="E58" s="112"/>
    </row>
    <row r="59" spans="3:5" ht="12.75" customHeight="1">
      <c r="C59" s="114"/>
      <c r="D59" s="112"/>
      <c r="E59" s="112"/>
    </row>
    <row r="60" spans="3:5" ht="12.75" customHeight="1">
      <c r="C60" s="114"/>
      <c r="D60" s="112"/>
      <c r="E60" s="112"/>
    </row>
    <row r="61" spans="3:5" ht="12.75" customHeight="1">
      <c r="C61" s="114"/>
      <c r="D61" s="112"/>
      <c r="E61" s="112"/>
    </row>
    <row r="62" spans="3:5" ht="12.75" customHeight="1">
      <c r="C62" s="114"/>
      <c r="D62" s="112"/>
      <c r="E62" s="112"/>
    </row>
    <row r="63" spans="3:5" ht="12.75" customHeight="1">
      <c r="C63" s="114"/>
      <c r="D63" s="112"/>
      <c r="E63" s="112"/>
    </row>
    <row r="64" spans="3:5" ht="12.75" customHeight="1">
      <c r="C64" s="114"/>
      <c r="D64" s="112"/>
      <c r="E64" s="112"/>
    </row>
    <row r="65" spans="3:5" ht="12.75" customHeight="1">
      <c r="C65" s="114"/>
      <c r="D65" s="112"/>
      <c r="E65" s="112"/>
    </row>
    <row r="66" spans="3:5" ht="12.75" customHeight="1">
      <c r="C66" s="114"/>
      <c r="D66" s="112"/>
      <c r="E66" s="112"/>
    </row>
    <row r="67" spans="3:5" ht="12.75" customHeight="1">
      <c r="C67" s="114"/>
      <c r="D67" s="112"/>
      <c r="E67" s="112"/>
    </row>
    <row r="68" spans="3:5" ht="12.75" customHeight="1">
      <c r="C68" s="114"/>
      <c r="D68" s="112"/>
      <c r="E68" s="112"/>
    </row>
    <row r="69" spans="3:5" ht="12.75" customHeight="1">
      <c r="C69" s="114"/>
      <c r="D69" s="112"/>
      <c r="E69" s="112"/>
    </row>
    <row r="70" spans="3:5" ht="12.75" customHeight="1">
      <c r="C70" s="114"/>
      <c r="D70" s="112"/>
      <c r="E70" s="112"/>
    </row>
    <row r="71" spans="3:5" ht="12.75" customHeight="1">
      <c r="C71" s="114"/>
      <c r="D71" s="112"/>
      <c r="E71" s="112"/>
    </row>
    <row r="72" spans="3:5" ht="12.75" customHeight="1">
      <c r="C72" s="114"/>
      <c r="D72" s="112"/>
      <c r="E72" s="112"/>
    </row>
    <row r="73" spans="3:5" ht="12.75" customHeight="1">
      <c r="C73" s="114"/>
      <c r="D73" s="112"/>
      <c r="E73" s="112"/>
    </row>
    <row r="74" spans="3:5" ht="12.75" customHeight="1">
      <c r="C74" s="114"/>
      <c r="D74" s="112"/>
      <c r="E74" s="112"/>
    </row>
    <row r="75" spans="3:5" ht="12.75" customHeight="1">
      <c r="C75" s="114"/>
      <c r="D75" s="112"/>
      <c r="E75" s="112"/>
    </row>
    <row r="76" spans="3:5" ht="12.75" customHeight="1">
      <c r="C76" s="114"/>
      <c r="D76" s="112"/>
      <c r="E76" s="112"/>
    </row>
    <row r="77" spans="3:5" ht="12.75" customHeight="1">
      <c r="C77" s="114"/>
      <c r="D77" s="112"/>
      <c r="E77" s="112"/>
    </row>
    <row r="78" spans="3:5" ht="12.75" customHeight="1">
      <c r="C78" s="114"/>
      <c r="D78" s="112"/>
      <c r="E78" s="112"/>
    </row>
    <row r="79" spans="3:5" ht="12.75" customHeight="1">
      <c r="C79" s="114"/>
      <c r="D79" s="112"/>
      <c r="E79" s="112"/>
    </row>
    <row r="80" spans="3:5" ht="12.75" customHeight="1">
      <c r="C80" s="114"/>
      <c r="D80" s="112"/>
      <c r="E80" s="112"/>
    </row>
    <row r="81" spans="3:5" ht="12.75" customHeight="1">
      <c r="C81" s="114"/>
      <c r="D81" s="112"/>
      <c r="E81" s="112"/>
    </row>
    <row r="82" spans="3:5" ht="12.75" customHeight="1">
      <c r="C82" s="114"/>
      <c r="D82" s="112"/>
      <c r="E82" s="112"/>
    </row>
    <row r="83" spans="3:5" ht="12.75" customHeight="1">
      <c r="C83" s="114"/>
      <c r="D83" s="112"/>
      <c r="E83" s="112"/>
    </row>
    <row r="84" spans="3:5" ht="12.75" customHeight="1">
      <c r="C84" s="114"/>
      <c r="D84" s="112"/>
      <c r="E84" s="112"/>
    </row>
    <row r="85" spans="3:5" ht="12.75" customHeight="1">
      <c r="C85" s="114"/>
      <c r="D85" s="112"/>
      <c r="E85" s="112"/>
    </row>
    <row r="86" spans="3:5" ht="12.75" customHeight="1">
      <c r="C86" s="114"/>
      <c r="D86" s="112"/>
      <c r="E86" s="112"/>
    </row>
    <row r="87" spans="3:5" ht="12.75" customHeight="1">
      <c r="C87" s="114"/>
      <c r="D87" s="112"/>
      <c r="E87" s="112"/>
    </row>
    <row r="88" spans="3:5" ht="12.75" customHeight="1">
      <c r="C88" s="114"/>
      <c r="D88" s="112"/>
      <c r="E88" s="112"/>
    </row>
    <row r="89" spans="3:5" ht="12.75" customHeight="1">
      <c r="C89" s="114"/>
      <c r="D89" s="112"/>
      <c r="E89" s="112"/>
    </row>
    <row r="90" spans="3:5" ht="12.75" customHeight="1">
      <c r="C90" s="114"/>
      <c r="D90" s="112"/>
      <c r="E90" s="112"/>
    </row>
    <row r="91" spans="3:5" ht="12.75" customHeight="1">
      <c r="C91" s="114"/>
      <c r="D91" s="112"/>
      <c r="E91" s="112"/>
    </row>
    <row r="92" spans="3:5" ht="12.75" customHeight="1">
      <c r="C92" s="114"/>
      <c r="D92" s="112"/>
      <c r="E92" s="112"/>
    </row>
    <row r="93" spans="3:5" ht="12.75" customHeight="1">
      <c r="C93" s="114"/>
      <c r="D93" s="112"/>
      <c r="E93" s="112"/>
    </row>
    <row r="94" spans="3:5" ht="12.75" customHeight="1">
      <c r="C94" s="114"/>
      <c r="D94" s="112"/>
      <c r="E94" s="112"/>
    </row>
    <row r="95" spans="3:5" ht="12.75" customHeight="1">
      <c r="C95" s="114"/>
      <c r="D95" s="112"/>
      <c r="E95" s="112"/>
    </row>
    <row r="96" spans="3:5" ht="12.75" customHeight="1">
      <c r="C96" s="114"/>
      <c r="D96" s="112"/>
      <c r="E96" s="112"/>
    </row>
    <row r="97" spans="3:5" ht="12.75" customHeight="1">
      <c r="C97" s="114"/>
      <c r="D97" s="112"/>
      <c r="E97" s="112"/>
    </row>
    <row r="98" spans="3:5" ht="12.75" customHeight="1">
      <c r="C98" s="114"/>
      <c r="D98" s="112"/>
      <c r="E98" s="112"/>
    </row>
    <row r="99" spans="3:5" ht="12.75" customHeight="1">
      <c r="C99" s="114"/>
      <c r="D99" s="112"/>
      <c r="E99" s="112"/>
    </row>
    <row r="100" spans="3:5" ht="12.75" customHeight="1">
      <c r="C100" s="114"/>
      <c r="D100" s="112"/>
      <c r="E100" s="112"/>
    </row>
    <row r="101" spans="3:5" ht="12.75" customHeight="1">
      <c r="C101" s="114"/>
      <c r="D101" s="112"/>
      <c r="E101" s="112"/>
    </row>
    <row r="102" spans="3:5" ht="12.75" customHeight="1">
      <c r="C102" s="114"/>
      <c r="D102" s="112"/>
      <c r="E102" s="112"/>
    </row>
    <row r="103" spans="3:5" ht="12.75" customHeight="1">
      <c r="C103" s="114"/>
      <c r="D103" s="112"/>
      <c r="E103" s="112"/>
    </row>
    <row r="104" spans="3:5" ht="12.75" customHeight="1">
      <c r="C104" s="114"/>
      <c r="D104" s="112"/>
      <c r="E104" s="112"/>
    </row>
    <row r="105" spans="3:5" ht="12.75" customHeight="1">
      <c r="C105" s="114"/>
      <c r="D105" s="112"/>
      <c r="E105" s="112"/>
    </row>
    <row r="106" spans="3:5" ht="12.75" customHeight="1">
      <c r="C106" s="114"/>
      <c r="D106" s="112"/>
      <c r="E106" s="112"/>
    </row>
    <row r="107" spans="3:5" ht="12.75" customHeight="1">
      <c r="C107" s="114"/>
      <c r="D107" s="112"/>
      <c r="E107" s="112"/>
    </row>
    <row r="108" spans="3:5" ht="12.75" customHeight="1">
      <c r="C108" s="114"/>
      <c r="D108" s="112"/>
      <c r="E108" s="112"/>
    </row>
    <row r="109" spans="3:5" ht="12.75" customHeight="1">
      <c r="C109" s="114"/>
      <c r="D109" s="112"/>
      <c r="E109" s="112"/>
    </row>
    <row r="110" spans="3:5" ht="12.75" customHeight="1">
      <c r="C110" s="114"/>
      <c r="D110" s="112"/>
      <c r="E110" s="112"/>
    </row>
    <row r="111" spans="3:5" ht="12.75" customHeight="1">
      <c r="C111" s="114"/>
      <c r="D111" s="112"/>
      <c r="E111" s="112"/>
    </row>
    <row r="112" spans="3:5" ht="12.75" customHeight="1">
      <c r="C112" s="114"/>
      <c r="D112" s="112"/>
      <c r="E112" s="112"/>
    </row>
    <row r="113" spans="3:5" ht="12.75" customHeight="1">
      <c r="C113" s="114"/>
      <c r="D113" s="112"/>
      <c r="E113" s="112"/>
    </row>
    <row r="114" spans="3:5" ht="12.75" customHeight="1">
      <c r="C114" s="114"/>
      <c r="D114" s="112"/>
      <c r="E114" s="112"/>
    </row>
    <row r="115" spans="3:5" ht="12.75" customHeight="1">
      <c r="C115" s="114"/>
      <c r="D115" s="112"/>
      <c r="E115" s="112"/>
    </row>
    <row r="116" spans="3:5" ht="12.75" customHeight="1">
      <c r="C116" s="114"/>
      <c r="D116" s="112"/>
      <c r="E116" s="112"/>
    </row>
    <row r="117" spans="3:5" ht="12.75" customHeight="1">
      <c r="C117" s="114"/>
      <c r="D117" s="112"/>
      <c r="E117" s="112"/>
    </row>
    <row r="118" spans="3:5" ht="12.75" customHeight="1">
      <c r="C118" s="114"/>
      <c r="D118" s="112"/>
      <c r="E118" s="112"/>
    </row>
    <row r="119" spans="3:5" ht="12.75" customHeight="1">
      <c r="C119" s="114"/>
      <c r="D119" s="112"/>
      <c r="E119" s="112"/>
    </row>
    <row r="120" spans="3:5" ht="12.75" customHeight="1">
      <c r="C120" s="114"/>
      <c r="D120" s="112"/>
      <c r="E120" s="112"/>
    </row>
    <row r="121" spans="3:5" ht="12.75" customHeight="1">
      <c r="C121" s="114"/>
      <c r="D121" s="112"/>
      <c r="E121" s="112"/>
    </row>
    <row r="122" spans="3:5" ht="12.75" customHeight="1">
      <c r="C122" s="114"/>
      <c r="D122" s="112"/>
      <c r="E122" s="112"/>
    </row>
    <row r="123" spans="3:5" ht="12.75" customHeight="1">
      <c r="C123" s="114"/>
      <c r="D123" s="112"/>
      <c r="E123" s="112"/>
    </row>
    <row r="124" spans="3:5" ht="12.75" customHeight="1">
      <c r="C124" s="114"/>
      <c r="D124" s="112"/>
      <c r="E124" s="112"/>
    </row>
    <row r="125" spans="3:5" ht="12.75" customHeight="1">
      <c r="C125" s="114"/>
      <c r="D125" s="112"/>
      <c r="E125" s="112"/>
    </row>
    <row r="126" spans="3:5" ht="12.75" customHeight="1">
      <c r="C126" s="114"/>
      <c r="D126" s="112"/>
      <c r="E126" s="112"/>
    </row>
    <row r="127" spans="3:5" ht="12.75" customHeight="1">
      <c r="C127" s="114"/>
      <c r="D127" s="112"/>
      <c r="E127" s="112"/>
    </row>
    <row r="128" spans="3:5" ht="12.75" customHeight="1">
      <c r="C128" s="114"/>
      <c r="D128" s="112"/>
      <c r="E128" s="112"/>
    </row>
    <row r="129" spans="3:5" ht="12.75" customHeight="1">
      <c r="C129" s="114"/>
      <c r="D129" s="112"/>
      <c r="E129" s="112"/>
    </row>
    <row r="130" spans="3:5" ht="12.75" customHeight="1">
      <c r="C130" s="114"/>
      <c r="D130" s="112"/>
      <c r="E130" s="112"/>
    </row>
    <row r="131" spans="3:5" ht="12.75" customHeight="1">
      <c r="C131" s="114"/>
      <c r="D131" s="112"/>
      <c r="E131" s="112"/>
    </row>
    <row r="132" spans="3:5" ht="12.75" customHeight="1">
      <c r="C132" s="114"/>
      <c r="D132" s="112"/>
      <c r="E132" s="112"/>
    </row>
    <row r="133" spans="3:5" ht="12.75" customHeight="1">
      <c r="C133" s="114"/>
      <c r="D133" s="112"/>
      <c r="E133" s="112"/>
    </row>
    <row r="134" spans="3:5" ht="12.75" customHeight="1">
      <c r="C134" s="114"/>
      <c r="D134" s="112"/>
      <c r="E134" s="112"/>
    </row>
    <row r="135" spans="3:5" ht="12.75" customHeight="1">
      <c r="C135" s="114"/>
      <c r="D135" s="112"/>
      <c r="E135" s="112"/>
    </row>
    <row r="136" spans="3:5" ht="12.75" customHeight="1">
      <c r="C136" s="114"/>
      <c r="D136" s="112"/>
      <c r="E136" s="112"/>
    </row>
    <row r="137" spans="3:5" ht="12.75" customHeight="1">
      <c r="C137" s="114"/>
      <c r="D137" s="112"/>
      <c r="E137" s="112"/>
    </row>
    <row r="138" spans="3:5" ht="12.75" customHeight="1">
      <c r="C138" s="114"/>
      <c r="D138" s="112"/>
      <c r="E138" s="112"/>
    </row>
    <row r="139" spans="3:5" ht="12.75" customHeight="1">
      <c r="C139" s="114"/>
      <c r="D139" s="112"/>
      <c r="E139" s="112"/>
    </row>
    <row r="140" spans="3:5" ht="12.75" customHeight="1">
      <c r="C140" s="114"/>
      <c r="D140" s="112"/>
      <c r="E140" s="112"/>
    </row>
    <row r="141" spans="3:5" ht="12.75" customHeight="1">
      <c r="C141" s="114"/>
      <c r="D141" s="112"/>
      <c r="E141" s="112"/>
    </row>
    <row r="142" spans="3:5" ht="12.75" customHeight="1">
      <c r="C142" s="114"/>
      <c r="D142" s="112"/>
      <c r="E142" s="112"/>
    </row>
    <row r="143" spans="3:5" ht="12.75" customHeight="1">
      <c r="C143" s="114"/>
      <c r="D143" s="112"/>
      <c r="E143" s="112"/>
    </row>
    <row r="144" spans="3:5" ht="12.75" customHeight="1">
      <c r="C144" s="114"/>
      <c r="D144" s="112"/>
      <c r="E144" s="112"/>
    </row>
    <row r="145" spans="3:5" ht="12.75" customHeight="1">
      <c r="C145" s="114"/>
      <c r="D145" s="112"/>
      <c r="E145" s="112"/>
    </row>
    <row r="146" spans="3:5" ht="12.75" customHeight="1">
      <c r="C146" s="114"/>
      <c r="D146" s="112"/>
      <c r="E146" s="112"/>
    </row>
    <row r="147" spans="3:5" ht="12.75" customHeight="1">
      <c r="C147" s="114"/>
      <c r="D147" s="112"/>
      <c r="E147" s="112"/>
    </row>
    <row r="148" spans="3:5" ht="12.75" customHeight="1">
      <c r="C148" s="114"/>
      <c r="D148" s="112"/>
      <c r="E148" s="112"/>
    </row>
    <row r="149" spans="3:5" ht="12.75" customHeight="1">
      <c r="C149" s="114"/>
      <c r="D149" s="112"/>
      <c r="E149" s="112"/>
    </row>
    <row r="150" spans="3:5" ht="12.75" customHeight="1">
      <c r="C150" s="114"/>
      <c r="D150" s="112"/>
      <c r="E150" s="112"/>
    </row>
    <row r="151" spans="3:5" ht="12.75" customHeight="1">
      <c r="C151" s="114"/>
      <c r="D151" s="112"/>
      <c r="E151" s="112"/>
    </row>
    <row r="152" spans="3:5" ht="12.75" customHeight="1">
      <c r="C152" s="114"/>
      <c r="D152" s="112"/>
      <c r="E152" s="112"/>
    </row>
    <row r="153" spans="3:5" ht="12.75" customHeight="1">
      <c r="C153" s="114"/>
      <c r="D153" s="112"/>
      <c r="E153" s="112"/>
    </row>
    <row r="154" spans="3:5" ht="12.75" customHeight="1">
      <c r="C154" s="114"/>
      <c r="D154" s="112"/>
      <c r="E154" s="112"/>
    </row>
    <row r="155" spans="3:5" ht="12.75" customHeight="1">
      <c r="C155" s="114"/>
      <c r="D155" s="112"/>
      <c r="E155" s="112"/>
    </row>
    <row r="156" spans="3:5" ht="12.75" customHeight="1">
      <c r="C156" s="114"/>
      <c r="D156" s="112"/>
      <c r="E156" s="112"/>
    </row>
    <row r="157" spans="3:5" ht="12.75" customHeight="1">
      <c r="C157" s="114"/>
      <c r="D157" s="112"/>
      <c r="E157" s="112"/>
    </row>
    <row r="158" spans="3:5" ht="12.75" customHeight="1">
      <c r="C158" s="114"/>
      <c r="D158" s="112"/>
      <c r="E158" s="112"/>
    </row>
    <row r="159" spans="3:5" ht="12.75" customHeight="1">
      <c r="C159" s="114"/>
      <c r="D159" s="112"/>
      <c r="E159" s="112"/>
    </row>
    <row r="160" spans="3:5" ht="12.75" customHeight="1">
      <c r="C160" s="114"/>
      <c r="D160" s="112"/>
      <c r="E160" s="112"/>
    </row>
    <row r="161" spans="3:5" ht="12.75" customHeight="1">
      <c r="C161" s="114"/>
      <c r="D161" s="112"/>
      <c r="E161" s="112"/>
    </row>
    <row r="162" spans="3:5" ht="12.75" customHeight="1">
      <c r="C162" s="114"/>
      <c r="D162" s="112"/>
      <c r="E162" s="112"/>
    </row>
    <row r="163" spans="3:5" ht="12.75" customHeight="1">
      <c r="C163" s="114"/>
      <c r="D163" s="112"/>
      <c r="E163" s="112"/>
    </row>
    <row r="164" spans="3:5" ht="12.75" customHeight="1">
      <c r="C164" s="114"/>
      <c r="D164" s="112"/>
      <c r="E164" s="112"/>
    </row>
    <row r="165" spans="3:5" ht="12.75" customHeight="1">
      <c r="C165" s="114"/>
      <c r="D165" s="112"/>
      <c r="E165" s="112"/>
    </row>
    <row r="166" spans="3:5" ht="12.75" customHeight="1">
      <c r="C166" s="114"/>
      <c r="D166" s="112"/>
      <c r="E166" s="112"/>
    </row>
    <row r="167" spans="3:5" ht="12.75" customHeight="1">
      <c r="C167" s="114"/>
      <c r="D167" s="112"/>
      <c r="E167" s="112"/>
    </row>
    <row r="168" spans="3:5" ht="12.75" customHeight="1">
      <c r="C168" s="114"/>
      <c r="D168" s="112"/>
      <c r="E168" s="112"/>
    </row>
    <row r="169" spans="3:5" ht="12.75" customHeight="1">
      <c r="C169" s="114"/>
      <c r="D169" s="112"/>
      <c r="E169" s="112"/>
    </row>
    <row r="170" spans="3:5" ht="12.75" customHeight="1">
      <c r="C170" s="114"/>
      <c r="D170" s="112"/>
      <c r="E170" s="112"/>
    </row>
    <row r="171" spans="3:5" ht="12.75" customHeight="1">
      <c r="C171" s="114"/>
      <c r="D171" s="112"/>
      <c r="E171" s="112"/>
    </row>
    <row r="172" spans="3:5" ht="12.75" customHeight="1">
      <c r="C172" s="114"/>
      <c r="D172" s="112"/>
      <c r="E172" s="112"/>
    </row>
    <row r="173" spans="3:5" ht="12.75" customHeight="1">
      <c r="C173" s="114"/>
      <c r="D173" s="112"/>
      <c r="E173" s="112"/>
    </row>
    <row r="174" spans="3:5" ht="12.75" customHeight="1">
      <c r="C174" s="114"/>
      <c r="D174" s="112"/>
      <c r="E174" s="112"/>
    </row>
    <row r="175" spans="3:5" ht="12.75" customHeight="1">
      <c r="C175" s="114"/>
      <c r="D175" s="112"/>
      <c r="E175" s="112"/>
    </row>
    <row r="176" spans="3:5" ht="12.75" customHeight="1">
      <c r="C176" s="114"/>
      <c r="D176" s="112"/>
      <c r="E176" s="112"/>
    </row>
    <row r="177" spans="3:5" ht="12.75" customHeight="1">
      <c r="C177" s="114"/>
      <c r="D177" s="112"/>
      <c r="E177" s="112"/>
    </row>
    <row r="178" spans="3:5" ht="12.75" customHeight="1">
      <c r="C178" s="114"/>
      <c r="D178" s="112"/>
      <c r="E178" s="112"/>
    </row>
    <row r="179" spans="3:5" ht="12.75" customHeight="1">
      <c r="C179" s="114"/>
      <c r="D179" s="112"/>
      <c r="E179" s="112"/>
    </row>
    <row r="180" spans="3:5" ht="12.75" customHeight="1">
      <c r="C180" s="114"/>
      <c r="D180" s="112"/>
      <c r="E180" s="112"/>
    </row>
    <row r="181" spans="3:5" ht="12.75" customHeight="1">
      <c r="C181" s="114"/>
      <c r="D181" s="112"/>
      <c r="E181" s="112"/>
    </row>
    <row r="182" spans="3:5" ht="12.75" customHeight="1">
      <c r="C182" s="114"/>
      <c r="D182" s="112"/>
      <c r="E182" s="112"/>
    </row>
    <row r="183" spans="3:5" ht="12.75" customHeight="1">
      <c r="C183" s="114"/>
      <c r="D183" s="112"/>
      <c r="E183" s="112"/>
    </row>
    <row r="184" spans="3:5" ht="12.75" customHeight="1">
      <c r="C184" s="114"/>
      <c r="D184" s="112"/>
      <c r="E184" s="112"/>
    </row>
    <row r="185" spans="3:5" ht="12.75" customHeight="1">
      <c r="C185" s="114"/>
      <c r="D185" s="112"/>
      <c r="E185" s="112"/>
    </row>
    <row r="186" spans="3:5" ht="12.75" customHeight="1">
      <c r="C186" s="114"/>
      <c r="D186" s="112"/>
      <c r="E186" s="112"/>
    </row>
    <row r="187" spans="3:5" ht="12.75" customHeight="1">
      <c r="C187" s="114"/>
      <c r="D187" s="112"/>
      <c r="E187" s="112"/>
    </row>
    <row r="188" spans="3:5" ht="12.75" customHeight="1">
      <c r="C188" s="114"/>
      <c r="D188" s="112"/>
      <c r="E188" s="112"/>
    </row>
    <row r="189" spans="3:5" ht="12.75" customHeight="1">
      <c r="C189" s="114"/>
      <c r="D189" s="112"/>
      <c r="E189" s="112"/>
    </row>
    <row r="190" spans="3:5" ht="12.75" customHeight="1">
      <c r="C190" s="114"/>
      <c r="D190" s="112"/>
      <c r="E190" s="112"/>
    </row>
    <row r="191" spans="3:5" ht="12.75" customHeight="1">
      <c r="C191" s="114"/>
      <c r="D191" s="112"/>
      <c r="E191" s="112"/>
    </row>
    <row r="192" spans="3:5" ht="12.75" customHeight="1">
      <c r="C192" s="114"/>
      <c r="D192" s="112"/>
      <c r="E192" s="112"/>
    </row>
    <row r="193" spans="3:5" ht="12.75" customHeight="1">
      <c r="C193" s="114"/>
      <c r="D193" s="112"/>
      <c r="E193" s="112"/>
    </row>
    <row r="194" spans="3:5" ht="12.75" customHeight="1">
      <c r="C194" s="114"/>
      <c r="D194" s="112"/>
      <c r="E194" s="112"/>
    </row>
    <row r="195" spans="3:5" ht="12.75" customHeight="1">
      <c r="C195" s="114"/>
      <c r="D195" s="112"/>
      <c r="E195" s="112"/>
    </row>
    <row r="196" spans="3:5" ht="12.75" customHeight="1">
      <c r="C196" s="114"/>
      <c r="D196" s="112"/>
      <c r="E196" s="112"/>
    </row>
    <row r="197" spans="3:5" ht="12.75" customHeight="1">
      <c r="C197" s="114"/>
      <c r="D197" s="112"/>
      <c r="E197" s="112"/>
    </row>
    <row r="198" spans="3:5" ht="12.75" customHeight="1">
      <c r="C198" s="114"/>
      <c r="D198" s="112"/>
      <c r="E198" s="112"/>
    </row>
    <row r="199" spans="3:5" ht="12.75" customHeight="1">
      <c r="C199" s="114"/>
      <c r="D199" s="112"/>
      <c r="E199" s="112"/>
    </row>
    <row r="200" spans="3:5" ht="12.75" customHeight="1">
      <c r="C200" s="114"/>
      <c r="D200" s="112"/>
      <c r="E200" s="112"/>
    </row>
    <row r="201" spans="3:5" ht="12.75" customHeight="1">
      <c r="C201" s="114"/>
      <c r="D201" s="112"/>
      <c r="E201" s="112"/>
    </row>
    <row r="202" spans="3:5" ht="12.75" customHeight="1">
      <c r="C202" s="114"/>
      <c r="D202" s="112"/>
      <c r="E202" s="112"/>
    </row>
    <row r="203" spans="3:5" ht="12.75" customHeight="1">
      <c r="C203" s="114"/>
      <c r="D203" s="112"/>
      <c r="E203" s="112"/>
    </row>
    <row r="204" spans="3:5" ht="12.75" customHeight="1">
      <c r="C204" s="114"/>
      <c r="D204" s="112"/>
      <c r="E204" s="112"/>
    </row>
    <row r="205" spans="3:5" ht="12.75" customHeight="1">
      <c r="C205" s="114"/>
      <c r="D205" s="112"/>
      <c r="E205" s="112"/>
    </row>
    <row r="206" spans="3:5" ht="12.75" customHeight="1">
      <c r="C206" s="114"/>
      <c r="D206" s="112"/>
      <c r="E206" s="112"/>
    </row>
    <row r="207" spans="3:5" ht="12.75" customHeight="1">
      <c r="C207" s="114"/>
      <c r="D207" s="112"/>
      <c r="E207" s="112"/>
    </row>
    <row r="208" spans="3:5" ht="12.75" customHeight="1">
      <c r="C208" s="114"/>
      <c r="D208" s="112"/>
      <c r="E208" s="112"/>
    </row>
    <row r="209" spans="3:5" ht="12.75" customHeight="1">
      <c r="C209" s="114"/>
      <c r="D209" s="112"/>
      <c r="E209" s="112"/>
    </row>
    <row r="210" spans="3:5" ht="12.75" customHeight="1">
      <c r="C210" s="114"/>
      <c r="D210" s="112"/>
      <c r="E210" s="112"/>
    </row>
    <row r="211" spans="3:5" ht="12.75" customHeight="1">
      <c r="C211" s="114"/>
      <c r="D211" s="112"/>
      <c r="E211" s="112"/>
    </row>
    <row r="212" spans="3:5" ht="12.75" customHeight="1">
      <c r="C212" s="114"/>
      <c r="D212" s="112"/>
      <c r="E212" s="112"/>
    </row>
    <row r="213" spans="3:5" ht="12.75" customHeight="1">
      <c r="C213" s="114"/>
      <c r="D213" s="112"/>
      <c r="E213" s="112"/>
    </row>
    <row r="214" spans="3:5" ht="12.75" customHeight="1">
      <c r="C214" s="114"/>
      <c r="D214" s="112"/>
      <c r="E214" s="112"/>
    </row>
    <row r="215" spans="3:5" ht="12.75" customHeight="1">
      <c r="C215" s="114"/>
      <c r="D215" s="112"/>
      <c r="E215" s="112"/>
    </row>
    <row r="216" spans="3:5" ht="12.75" customHeight="1">
      <c r="C216" s="114"/>
      <c r="D216" s="112"/>
      <c r="E216" s="112"/>
    </row>
    <row r="217" spans="3:5" ht="12.75" customHeight="1">
      <c r="C217" s="114"/>
      <c r="D217" s="112"/>
      <c r="E217" s="112"/>
    </row>
    <row r="218" spans="3:5" ht="12.75" customHeight="1">
      <c r="C218" s="114"/>
      <c r="D218" s="112"/>
      <c r="E218" s="112"/>
    </row>
    <row r="219" spans="3:5" ht="12.75" customHeight="1">
      <c r="C219" s="114"/>
      <c r="D219" s="112"/>
      <c r="E219" s="112"/>
    </row>
    <row r="220" spans="3:5" ht="12.75" customHeight="1">
      <c r="C220" s="114"/>
      <c r="D220" s="112"/>
      <c r="E220" s="112"/>
    </row>
    <row r="221" spans="3:5" ht="15.75" customHeight="1">
      <c r="C221" s="114"/>
      <c r="D221" s="112"/>
      <c r="E221" s="112"/>
    </row>
    <row r="222" spans="3:5" ht="15.75" customHeight="1">
      <c r="C222" s="114"/>
      <c r="D222" s="112"/>
      <c r="E222" s="112"/>
    </row>
    <row r="223" spans="3:5" ht="15.75" customHeight="1">
      <c r="C223" s="114"/>
      <c r="D223" s="112"/>
      <c r="E223" s="112"/>
    </row>
    <row r="224" spans="3:5" ht="15.75" customHeight="1">
      <c r="C224" s="114"/>
      <c r="D224" s="112"/>
      <c r="E224" s="112"/>
    </row>
    <row r="225" spans="3:5" ht="15.75" customHeight="1">
      <c r="C225" s="114"/>
      <c r="D225" s="112"/>
      <c r="E225" s="112"/>
    </row>
    <row r="226" spans="3:5" ht="15.75" customHeight="1">
      <c r="C226" s="114"/>
      <c r="D226" s="112"/>
      <c r="E226" s="112"/>
    </row>
    <row r="227" spans="3:5" ht="15.75" customHeight="1">
      <c r="C227" s="114"/>
      <c r="D227" s="112"/>
      <c r="E227" s="112"/>
    </row>
    <row r="228" spans="3:5" ht="15.75" customHeight="1">
      <c r="C228" s="114"/>
      <c r="D228" s="112"/>
      <c r="E228" s="112"/>
    </row>
    <row r="229" spans="3:5" ht="15.75" customHeight="1">
      <c r="C229" s="114"/>
      <c r="D229" s="112"/>
      <c r="E229" s="112"/>
    </row>
    <row r="230" spans="3:5" ht="15.75" customHeight="1">
      <c r="C230" s="114"/>
      <c r="D230" s="112"/>
      <c r="E230" s="112"/>
    </row>
    <row r="231" spans="3:5" ht="15.75" customHeight="1">
      <c r="C231" s="114"/>
      <c r="D231" s="112"/>
      <c r="E231" s="112"/>
    </row>
    <row r="232" spans="3:5" ht="15.75" customHeight="1">
      <c r="C232" s="114"/>
      <c r="D232" s="112"/>
      <c r="E232" s="112"/>
    </row>
    <row r="233" spans="3:5" ht="15.75" customHeight="1">
      <c r="C233" s="114"/>
      <c r="D233" s="112"/>
      <c r="E233" s="112"/>
    </row>
    <row r="234" spans="3:5" ht="15.75" customHeight="1">
      <c r="C234" s="114"/>
      <c r="D234" s="112"/>
      <c r="E234" s="112"/>
    </row>
    <row r="235" spans="3:5" ht="15.75" customHeight="1">
      <c r="C235" s="114"/>
      <c r="D235" s="112"/>
      <c r="E235" s="112"/>
    </row>
    <row r="236" spans="3:5" ht="15.75" customHeight="1">
      <c r="C236" s="114"/>
      <c r="D236" s="112"/>
      <c r="E236" s="112"/>
    </row>
    <row r="237" spans="3:5" ht="15.75" customHeight="1">
      <c r="C237" s="114"/>
      <c r="D237" s="112"/>
      <c r="E237" s="112"/>
    </row>
    <row r="238" spans="3:5" ht="15.75" customHeight="1">
      <c r="C238" s="114"/>
      <c r="D238" s="112"/>
      <c r="E238" s="112"/>
    </row>
    <row r="239" spans="3:5" ht="15.75" customHeight="1">
      <c r="C239" s="114"/>
      <c r="D239" s="112"/>
      <c r="E239" s="112"/>
    </row>
    <row r="240" spans="3:5" ht="15.75" customHeight="1">
      <c r="C240" s="114"/>
      <c r="D240" s="112"/>
      <c r="E240" s="112"/>
    </row>
    <row r="241" spans="3:5" ht="15.75" customHeight="1">
      <c r="C241" s="114"/>
      <c r="D241" s="112"/>
      <c r="E241" s="112"/>
    </row>
    <row r="242" spans="3:5" ht="15.75" customHeight="1">
      <c r="C242" s="114"/>
      <c r="D242" s="112"/>
      <c r="E242" s="112"/>
    </row>
    <row r="243" spans="3:5" ht="15.75" customHeight="1">
      <c r="C243" s="114"/>
      <c r="D243" s="112"/>
      <c r="E243" s="112"/>
    </row>
    <row r="244" spans="3:5" ht="15.75" customHeight="1">
      <c r="C244" s="114"/>
      <c r="D244" s="112"/>
      <c r="E244" s="112"/>
    </row>
    <row r="245" spans="3:5" ht="15.75" customHeight="1">
      <c r="C245" s="114"/>
      <c r="D245" s="112"/>
      <c r="E245" s="112"/>
    </row>
    <row r="246" spans="3:5" ht="15.75" customHeight="1">
      <c r="C246" s="114"/>
      <c r="D246" s="112"/>
      <c r="E246" s="112"/>
    </row>
    <row r="247" spans="3:5" ht="15.75" customHeight="1">
      <c r="C247" s="114"/>
      <c r="D247" s="112"/>
      <c r="E247" s="112"/>
    </row>
    <row r="248" spans="3:5" ht="15.75" customHeight="1">
      <c r="C248" s="114"/>
      <c r="D248" s="112"/>
      <c r="E248" s="112"/>
    </row>
    <row r="249" spans="3:5" ht="15.75" customHeight="1">
      <c r="C249" s="114"/>
      <c r="D249" s="112"/>
      <c r="E249" s="112"/>
    </row>
    <row r="250" spans="3:5" ht="15.75" customHeight="1">
      <c r="C250" s="114"/>
      <c r="D250" s="112"/>
      <c r="E250" s="112"/>
    </row>
    <row r="251" spans="3:5" ht="15.75" customHeight="1">
      <c r="C251" s="114"/>
      <c r="D251" s="112"/>
      <c r="E251" s="112"/>
    </row>
    <row r="252" spans="3:5" ht="15.75" customHeight="1">
      <c r="C252" s="114"/>
      <c r="D252" s="112"/>
      <c r="E252" s="112"/>
    </row>
    <row r="253" spans="3:5" ht="15.75" customHeight="1">
      <c r="C253" s="114"/>
      <c r="D253" s="112"/>
      <c r="E253" s="112"/>
    </row>
    <row r="254" spans="3:5" ht="15.75" customHeight="1">
      <c r="C254" s="114"/>
      <c r="D254" s="112"/>
      <c r="E254" s="112"/>
    </row>
    <row r="255" spans="3:5" ht="15.75" customHeight="1">
      <c r="C255" s="114"/>
      <c r="D255" s="112"/>
      <c r="E255" s="112"/>
    </row>
    <row r="256" spans="3:5" ht="15.75" customHeight="1">
      <c r="C256" s="114"/>
      <c r="D256" s="112"/>
      <c r="E256" s="112"/>
    </row>
    <row r="257" spans="3:5" ht="15.75" customHeight="1">
      <c r="C257" s="114"/>
      <c r="D257" s="112"/>
      <c r="E257" s="112"/>
    </row>
    <row r="258" spans="3:5" ht="15.75" customHeight="1">
      <c r="C258" s="114"/>
      <c r="D258" s="112"/>
      <c r="E258" s="112"/>
    </row>
    <row r="259" spans="3:5" ht="15.75" customHeight="1">
      <c r="C259" s="114"/>
      <c r="D259" s="112"/>
      <c r="E259" s="112"/>
    </row>
    <row r="260" spans="3:5" ht="15.75" customHeight="1">
      <c r="C260" s="114"/>
      <c r="D260" s="112"/>
      <c r="E260" s="112"/>
    </row>
    <row r="261" spans="3:5" ht="15.75" customHeight="1">
      <c r="C261" s="114"/>
      <c r="D261" s="112"/>
      <c r="E261" s="112"/>
    </row>
    <row r="262" spans="3:5" ht="15.75" customHeight="1">
      <c r="C262" s="114"/>
      <c r="D262" s="112"/>
      <c r="E262" s="112"/>
    </row>
    <row r="263" spans="3:5" ht="15.75" customHeight="1">
      <c r="C263" s="114"/>
      <c r="D263" s="112"/>
      <c r="E263" s="112"/>
    </row>
    <row r="264" spans="3:5" ht="15.75" customHeight="1">
      <c r="C264" s="114"/>
      <c r="D264" s="112"/>
      <c r="E264" s="112"/>
    </row>
    <row r="265" spans="3:5" ht="15.75" customHeight="1">
      <c r="C265" s="114"/>
      <c r="D265" s="112"/>
      <c r="E265" s="112"/>
    </row>
    <row r="266" spans="3:5" ht="15.75" customHeight="1">
      <c r="C266" s="114"/>
      <c r="D266" s="112"/>
      <c r="E266" s="112"/>
    </row>
    <row r="267" spans="3:5" ht="15.75" customHeight="1">
      <c r="C267" s="114"/>
      <c r="D267" s="112"/>
      <c r="E267" s="112"/>
    </row>
    <row r="268" spans="3:5" ht="15.75" customHeight="1">
      <c r="C268" s="114"/>
      <c r="D268" s="112"/>
      <c r="E268" s="112"/>
    </row>
    <row r="269" spans="3:5" ht="15.75" customHeight="1">
      <c r="C269" s="114"/>
      <c r="D269" s="112"/>
      <c r="E269" s="112"/>
    </row>
    <row r="270" spans="3:5" ht="15.75" customHeight="1">
      <c r="C270" s="114"/>
      <c r="D270" s="112"/>
      <c r="E270" s="112"/>
    </row>
    <row r="271" spans="3:5" ht="15.75" customHeight="1">
      <c r="C271" s="114"/>
      <c r="D271" s="112"/>
      <c r="E271" s="112"/>
    </row>
    <row r="272" spans="3:5" ht="15.75" customHeight="1">
      <c r="C272" s="114"/>
      <c r="D272" s="112"/>
      <c r="E272" s="112"/>
    </row>
    <row r="273" spans="3:5" ht="15.75" customHeight="1">
      <c r="C273" s="114"/>
      <c r="D273" s="112"/>
      <c r="E273" s="112"/>
    </row>
    <row r="274" spans="3:5" ht="15.75" customHeight="1">
      <c r="C274" s="114"/>
      <c r="D274" s="112"/>
      <c r="E274" s="112"/>
    </row>
    <row r="275" spans="3:5" ht="15.75" customHeight="1">
      <c r="C275" s="114"/>
      <c r="D275" s="112"/>
      <c r="E275" s="112"/>
    </row>
    <row r="276" spans="3:5" ht="15.75" customHeight="1">
      <c r="C276" s="114"/>
      <c r="D276" s="112"/>
      <c r="E276" s="112"/>
    </row>
    <row r="277" spans="3:5" ht="15.75" customHeight="1">
      <c r="C277" s="114"/>
      <c r="D277" s="112"/>
      <c r="E277" s="112"/>
    </row>
    <row r="278" spans="3:5" ht="15.75" customHeight="1">
      <c r="C278" s="114"/>
      <c r="D278" s="112"/>
      <c r="E278" s="112"/>
    </row>
    <row r="279" spans="3:5" ht="15.75" customHeight="1">
      <c r="C279" s="114"/>
      <c r="D279" s="112"/>
      <c r="E279" s="112"/>
    </row>
    <row r="280" spans="3:5" ht="15.75" customHeight="1">
      <c r="C280" s="114"/>
      <c r="D280" s="112"/>
      <c r="E280" s="112"/>
    </row>
    <row r="281" spans="3:5" ht="15.75" customHeight="1">
      <c r="C281" s="114"/>
      <c r="D281" s="112"/>
      <c r="E281" s="112"/>
    </row>
    <row r="282" spans="3:5" ht="15.75" customHeight="1">
      <c r="C282" s="114"/>
      <c r="D282" s="112"/>
      <c r="E282" s="112"/>
    </row>
    <row r="283" spans="3:5" ht="15.75" customHeight="1">
      <c r="C283" s="114"/>
      <c r="D283" s="112"/>
      <c r="E283" s="112"/>
    </row>
    <row r="284" spans="3:5" ht="15.75" customHeight="1">
      <c r="C284" s="114"/>
      <c r="D284" s="112"/>
      <c r="E284" s="112"/>
    </row>
    <row r="285" spans="3:5" ht="15.75" customHeight="1">
      <c r="C285" s="114"/>
      <c r="D285" s="112"/>
      <c r="E285" s="112"/>
    </row>
    <row r="286" spans="3:5" ht="15.75" customHeight="1">
      <c r="C286" s="114"/>
      <c r="D286" s="112"/>
      <c r="E286" s="112"/>
    </row>
    <row r="287" spans="3:5" ht="15.75" customHeight="1">
      <c r="C287" s="114"/>
      <c r="D287" s="112"/>
      <c r="E287" s="112"/>
    </row>
    <row r="288" spans="3:5" ht="15.75" customHeight="1">
      <c r="C288" s="114"/>
      <c r="D288" s="112"/>
      <c r="E288" s="112"/>
    </row>
    <row r="289" spans="3:5" ht="15.75" customHeight="1">
      <c r="C289" s="114"/>
      <c r="D289" s="112"/>
      <c r="E289" s="112"/>
    </row>
    <row r="290" spans="3:5" ht="15.75" customHeight="1">
      <c r="C290" s="114"/>
      <c r="D290" s="112"/>
      <c r="E290" s="112"/>
    </row>
    <row r="291" spans="3:5" ht="15.75" customHeight="1">
      <c r="C291" s="114"/>
      <c r="D291" s="112"/>
      <c r="E291" s="112"/>
    </row>
    <row r="292" spans="3:5" ht="15.75" customHeight="1">
      <c r="C292" s="114"/>
      <c r="D292" s="112"/>
      <c r="E292" s="112"/>
    </row>
    <row r="293" spans="3:5" ht="15.75" customHeight="1">
      <c r="C293" s="114"/>
      <c r="D293" s="112"/>
      <c r="E293" s="112"/>
    </row>
    <row r="294" spans="3:5" ht="15.75" customHeight="1">
      <c r="C294" s="114"/>
      <c r="D294" s="112"/>
      <c r="E294" s="112"/>
    </row>
    <row r="295" spans="3:5" ht="15.75" customHeight="1">
      <c r="C295" s="114"/>
      <c r="D295" s="112"/>
      <c r="E295" s="112"/>
    </row>
    <row r="296" spans="3:5" ht="15.75" customHeight="1">
      <c r="C296" s="114"/>
      <c r="D296" s="112"/>
      <c r="E296" s="112"/>
    </row>
    <row r="297" spans="3:5" ht="15.75" customHeight="1">
      <c r="C297" s="114"/>
      <c r="D297" s="112"/>
      <c r="E297" s="112"/>
    </row>
    <row r="298" spans="3:5" ht="15.75" customHeight="1">
      <c r="C298" s="114"/>
      <c r="D298" s="112"/>
      <c r="E298" s="112"/>
    </row>
    <row r="299" spans="3:5" ht="15.75" customHeight="1">
      <c r="C299" s="114"/>
      <c r="D299" s="112"/>
      <c r="E299" s="112"/>
    </row>
    <row r="300" spans="3:5" ht="15.75" customHeight="1">
      <c r="C300" s="114"/>
      <c r="D300" s="112"/>
      <c r="E300" s="112"/>
    </row>
    <row r="301" spans="3:5" ht="15.75" customHeight="1">
      <c r="C301" s="114"/>
      <c r="D301" s="112"/>
      <c r="E301" s="112"/>
    </row>
    <row r="302" spans="3:5" ht="15.75" customHeight="1">
      <c r="C302" s="114"/>
      <c r="D302" s="112"/>
      <c r="E302" s="112"/>
    </row>
    <row r="303" spans="3:5" ht="15.75" customHeight="1">
      <c r="C303" s="114"/>
      <c r="D303" s="112"/>
      <c r="E303" s="112"/>
    </row>
    <row r="304" spans="3:5" ht="15.75" customHeight="1">
      <c r="C304" s="114"/>
      <c r="D304" s="112"/>
      <c r="E304" s="112"/>
    </row>
    <row r="305" spans="3:5" ht="15.75" customHeight="1">
      <c r="C305" s="114"/>
      <c r="D305" s="112"/>
      <c r="E305" s="112"/>
    </row>
    <row r="306" spans="3:5" ht="15.75" customHeight="1">
      <c r="C306" s="114"/>
      <c r="D306" s="112"/>
      <c r="E306" s="112"/>
    </row>
    <row r="307" spans="3:5" ht="15.75" customHeight="1">
      <c r="C307" s="114"/>
      <c r="D307" s="112"/>
      <c r="E307" s="112"/>
    </row>
    <row r="308" spans="3:5" ht="15.75" customHeight="1">
      <c r="C308" s="114"/>
      <c r="D308" s="112"/>
      <c r="E308" s="112"/>
    </row>
    <row r="309" spans="3:5" ht="15.75" customHeight="1">
      <c r="C309" s="114"/>
      <c r="D309" s="112"/>
      <c r="E309" s="112"/>
    </row>
    <row r="310" spans="3:5" ht="15.75" customHeight="1">
      <c r="C310" s="114"/>
      <c r="D310" s="112"/>
      <c r="E310" s="112"/>
    </row>
    <row r="311" spans="3:5" ht="15.75" customHeight="1">
      <c r="C311" s="114"/>
      <c r="D311" s="112"/>
      <c r="E311" s="112"/>
    </row>
    <row r="312" spans="3:5" ht="15.75" customHeight="1">
      <c r="C312" s="114"/>
      <c r="D312" s="112"/>
      <c r="E312" s="112"/>
    </row>
    <row r="313" spans="3:5" ht="15.75" customHeight="1">
      <c r="C313" s="114"/>
      <c r="D313" s="112"/>
      <c r="E313" s="112"/>
    </row>
    <row r="314" spans="3:5" ht="15.75" customHeight="1">
      <c r="C314" s="114"/>
      <c r="D314" s="112"/>
      <c r="E314" s="112"/>
    </row>
    <row r="315" spans="3:5" ht="15.75" customHeight="1">
      <c r="C315" s="114"/>
      <c r="D315" s="112"/>
      <c r="E315" s="112"/>
    </row>
    <row r="316" spans="3:5" ht="15.75" customHeight="1">
      <c r="C316" s="114"/>
      <c r="D316" s="112"/>
      <c r="E316" s="112"/>
    </row>
    <row r="317" spans="3:5" ht="15.75" customHeight="1">
      <c r="C317" s="114"/>
      <c r="D317" s="112"/>
      <c r="E317" s="112"/>
    </row>
    <row r="318" spans="3:5" ht="15.75" customHeight="1">
      <c r="C318" s="114"/>
      <c r="D318" s="112"/>
      <c r="E318" s="112"/>
    </row>
    <row r="319" spans="3:5" ht="15.75" customHeight="1">
      <c r="C319" s="114"/>
      <c r="D319" s="112"/>
      <c r="E319" s="112"/>
    </row>
    <row r="320" spans="3:5" ht="15.75" customHeight="1">
      <c r="C320" s="114"/>
      <c r="D320" s="112"/>
      <c r="E320" s="112"/>
    </row>
    <row r="321" spans="3:5" ht="15.75" customHeight="1">
      <c r="C321" s="114"/>
      <c r="D321" s="112"/>
      <c r="E321" s="112"/>
    </row>
    <row r="322" spans="3:5" ht="15.75" customHeight="1">
      <c r="C322" s="114"/>
      <c r="D322" s="112"/>
      <c r="E322" s="112"/>
    </row>
    <row r="323" spans="3:5" ht="15.75" customHeight="1">
      <c r="C323" s="114"/>
      <c r="D323" s="112"/>
      <c r="E323" s="112"/>
    </row>
    <row r="324" spans="3:5" ht="15.75" customHeight="1">
      <c r="C324" s="114"/>
      <c r="D324" s="112"/>
      <c r="E324" s="112"/>
    </row>
    <row r="325" spans="3:5" ht="15.75" customHeight="1">
      <c r="C325" s="114"/>
      <c r="D325" s="112"/>
      <c r="E325" s="112"/>
    </row>
    <row r="326" spans="3:5" ht="15.75" customHeight="1">
      <c r="C326" s="114"/>
      <c r="D326" s="112"/>
      <c r="E326" s="112"/>
    </row>
    <row r="327" spans="3:5" ht="15.75" customHeight="1">
      <c r="C327" s="114"/>
      <c r="D327" s="112"/>
      <c r="E327" s="112"/>
    </row>
    <row r="328" spans="3:5" ht="15.75" customHeight="1">
      <c r="C328" s="114"/>
      <c r="D328" s="112"/>
      <c r="E328" s="112"/>
    </row>
    <row r="329" spans="3:5" ht="15.75" customHeight="1">
      <c r="C329" s="114"/>
      <c r="D329" s="112"/>
      <c r="E329" s="112"/>
    </row>
    <row r="330" spans="3:5" ht="15.75" customHeight="1">
      <c r="C330" s="114"/>
      <c r="D330" s="112"/>
      <c r="E330" s="112"/>
    </row>
    <row r="331" spans="3:5" ht="15.75" customHeight="1">
      <c r="C331" s="114"/>
      <c r="D331" s="112"/>
      <c r="E331" s="112"/>
    </row>
    <row r="332" spans="3:5" ht="15.75" customHeight="1">
      <c r="C332" s="114"/>
      <c r="D332" s="112"/>
      <c r="E332" s="112"/>
    </row>
    <row r="333" spans="3:5" ht="15.75" customHeight="1">
      <c r="C333" s="114"/>
      <c r="D333" s="112"/>
      <c r="E333" s="112"/>
    </row>
    <row r="334" spans="3:5" ht="15.75" customHeight="1">
      <c r="C334" s="114"/>
      <c r="D334" s="112"/>
      <c r="E334" s="112"/>
    </row>
    <row r="335" spans="3:5" ht="15.75" customHeight="1">
      <c r="C335" s="114"/>
      <c r="D335" s="112"/>
      <c r="E335" s="112"/>
    </row>
    <row r="336" spans="3:5" ht="15.75" customHeight="1">
      <c r="C336" s="114"/>
      <c r="D336" s="112"/>
      <c r="E336" s="112"/>
    </row>
    <row r="337" spans="3:5" ht="15.75" customHeight="1">
      <c r="C337" s="114"/>
      <c r="D337" s="112"/>
      <c r="E337" s="112"/>
    </row>
    <row r="338" spans="3:5" ht="15.75" customHeight="1">
      <c r="C338" s="114"/>
      <c r="D338" s="112"/>
      <c r="E338" s="112"/>
    </row>
    <row r="339" spans="3:5" ht="15.75" customHeight="1">
      <c r="C339" s="114"/>
      <c r="D339" s="112"/>
      <c r="E339" s="112"/>
    </row>
    <row r="340" spans="3:5" ht="15.75" customHeight="1">
      <c r="C340" s="114"/>
      <c r="D340" s="112"/>
      <c r="E340" s="112"/>
    </row>
    <row r="341" spans="3:5" ht="15.75" customHeight="1">
      <c r="C341" s="114"/>
      <c r="D341" s="112"/>
      <c r="E341" s="112"/>
    </row>
    <row r="342" spans="3:5" ht="15.75" customHeight="1">
      <c r="C342" s="114"/>
      <c r="D342" s="112"/>
      <c r="E342" s="112"/>
    </row>
    <row r="343" spans="3:5" ht="15.75" customHeight="1">
      <c r="C343" s="114"/>
      <c r="D343" s="112"/>
      <c r="E343" s="112"/>
    </row>
    <row r="344" spans="3:5" ht="15.75" customHeight="1">
      <c r="C344" s="114"/>
      <c r="D344" s="112"/>
      <c r="E344" s="112"/>
    </row>
    <row r="345" spans="3:5" ht="15.75" customHeight="1">
      <c r="C345" s="114"/>
      <c r="D345" s="112"/>
      <c r="E345" s="112"/>
    </row>
    <row r="346" spans="3:5" ht="15.75" customHeight="1">
      <c r="C346" s="114"/>
      <c r="D346" s="112"/>
      <c r="E346" s="112"/>
    </row>
    <row r="347" spans="3:5" ht="15.75" customHeight="1">
      <c r="C347" s="114"/>
      <c r="D347" s="112"/>
      <c r="E347" s="112"/>
    </row>
    <row r="348" spans="3:5" ht="15.75" customHeight="1">
      <c r="C348" s="114"/>
      <c r="D348" s="112"/>
      <c r="E348" s="112"/>
    </row>
    <row r="349" spans="3:5" ht="15.75" customHeight="1">
      <c r="C349" s="114"/>
      <c r="D349" s="112"/>
      <c r="E349" s="112"/>
    </row>
    <row r="350" spans="3:5" ht="15.75" customHeight="1">
      <c r="C350" s="114"/>
      <c r="D350" s="112"/>
      <c r="E350" s="112"/>
    </row>
    <row r="351" spans="3:5" ht="15.75" customHeight="1">
      <c r="C351" s="114"/>
      <c r="D351" s="112"/>
      <c r="E351" s="112"/>
    </row>
    <row r="352" spans="3:5" ht="15.75" customHeight="1">
      <c r="C352" s="114"/>
      <c r="D352" s="112"/>
      <c r="E352" s="112"/>
    </row>
    <row r="353" spans="3:5" ht="15.75" customHeight="1">
      <c r="C353" s="114"/>
      <c r="D353" s="112"/>
      <c r="E353" s="112"/>
    </row>
    <row r="354" spans="3:5" ht="15.75" customHeight="1">
      <c r="C354" s="114"/>
      <c r="D354" s="112"/>
      <c r="E354" s="112"/>
    </row>
    <row r="355" spans="3:5" ht="15.75" customHeight="1">
      <c r="C355" s="114"/>
      <c r="D355" s="112"/>
      <c r="E355" s="112"/>
    </row>
    <row r="356" spans="3:5" ht="15.75" customHeight="1">
      <c r="C356" s="114"/>
      <c r="D356" s="112"/>
      <c r="E356" s="112"/>
    </row>
    <row r="357" spans="3:5" ht="15.75" customHeight="1">
      <c r="C357" s="114"/>
      <c r="D357" s="112"/>
      <c r="E357" s="112"/>
    </row>
    <row r="358" spans="3:5" ht="15.75" customHeight="1">
      <c r="C358" s="114"/>
      <c r="D358" s="112"/>
      <c r="E358" s="112"/>
    </row>
    <row r="359" spans="3:5" ht="15.75" customHeight="1">
      <c r="C359" s="114"/>
      <c r="D359" s="112"/>
      <c r="E359" s="112"/>
    </row>
    <row r="360" spans="3:5" ht="15.75" customHeight="1">
      <c r="C360" s="114"/>
      <c r="D360" s="112"/>
      <c r="E360" s="112"/>
    </row>
    <row r="361" spans="3:5" ht="15.75" customHeight="1">
      <c r="C361" s="114"/>
      <c r="D361" s="112"/>
      <c r="E361" s="112"/>
    </row>
    <row r="362" spans="3:5" ht="15.75" customHeight="1">
      <c r="C362" s="114"/>
      <c r="D362" s="112"/>
      <c r="E362" s="112"/>
    </row>
    <row r="363" spans="3:5" ht="15.75" customHeight="1">
      <c r="C363" s="114"/>
      <c r="D363" s="112"/>
      <c r="E363" s="112"/>
    </row>
    <row r="364" spans="3:5" ht="15.75" customHeight="1">
      <c r="C364" s="114"/>
      <c r="D364" s="112"/>
      <c r="E364" s="112"/>
    </row>
    <row r="365" spans="3:5" ht="15.75" customHeight="1">
      <c r="C365" s="114"/>
      <c r="D365" s="112"/>
      <c r="E365" s="112"/>
    </row>
    <row r="366" spans="3:5" ht="15.75" customHeight="1">
      <c r="C366" s="114"/>
      <c r="D366" s="112"/>
      <c r="E366" s="112"/>
    </row>
    <row r="367" spans="3:5" ht="15.75" customHeight="1">
      <c r="C367" s="114"/>
      <c r="D367" s="112"/>
      <c r="E367" s="112"/>
    </row>
    <row r="368" spans="3:5" ht="15.75" customHeight="1">
      <c r="C368" s="114"/>
      <c r="D368" s="112"/>
      <c r="E368" s="112"/>
    </row>
    <row r="369" spans="3:5" ht="15.75" customHeight="1">
      <c r="C369" s="114"/>
      <c r="D369" s="112"/>
      <c r="E369" s="112"/>
    </row>
    <row r="370" spans="3:5" ht="15.75" customHeight="1">
      <c r="C370" s="114"/>
      <c r="D370" s="112"/>
      <c r="E370" s="112"/>
    </row>
    <row r="371" spans="3:5" ht="15.75" customHeight="1">
      <c r="C371" s="114"/>
      <c r="D371" s="112"/>
      <c r="E371" s="112"/>
    </row>
    <row r="372" spans="3:5" ht="15.75" customHeight="1">
      <c r="C372" s="114"/>
      <c r="D372" s="112"/>
      <c r="E372" s="112"/>
    </row>
    <row r="373" spans="3:5" ht="15.75" customHeight="1">
      <c r="C373" s="114"/>
      <c r="D373" s="112"/>
      <c r="E373" s="112"/>
    </row>
    <row r="374" spans="3:5" ht="15.75" customHeight="1">
      <c r="C374" s="114"/>
      <c r="D374" s="112"/>
      <c r="E374" s="112"/>
    </row>
    <row r="375" spans="3:5" ht="15.75" customHeight="1">
      <c r="C375" s="114"/>
      <c r="D375" s="112"/>
      <c r="E375" s="112"/>
    </row>
    <row r="376" spans="3:5" ht="15.75" customHeight="1">
      <c r="C376" s="114"/>
      <c r="D376" s="112"/>
      <c r="E376" s="112"/>
    </row>
    <row r="377" spans="3:5" ht="15.75" customHeight="1">
      <c r="C377" s="114"/>
      <c r="D377" s="112"/>
      <c r="E377" s="112"/>
    </row>
    <row r="378" spans="3:5" ht="15.75" customHeight="1">
      <c r="C378" s="114"/>
      <c r="D378" s="112"/>
      <c r="E378" s="112"/>
    </row>
    <row r="379" spans="3:5" ht="15.75" customHeight="1">
      <c r="C379" s="114"/>
      <c r="D379" s="112"/>
      <c r="E379" s="112"/>
    </row>
    <row r="380" spans="3:5" ht="15.75" customHeight="1">
      <c r="C380" s="114"/>
      <c r="D380" s="112"/>
      <c r="E380" s="112"/>
    </row>
    <row r="381" spans="3:5" ht="15.75" customHeight="1">
      <c r="C381" s="114"/>
      <c r="D381" s="112"/>
      <c r="E381" s="112"/>
    </row>
    <row r="382" spans="3:5" ht="15.75" customHeight="1">
      <c r="C382" s="114"/>
      <c r="D382" s="112"/>
      <c r="E382" s="112"/>
    </row>
    <row r="383" spans="3:5" ht="15.75" customHeight="1">
      <c r="C383" s="114"/>
      <c r="D383" s="112"/>
      <c r="E383" s="112"/>
    </row>
    <row r="384" spans="3:5" ht="15.75" customHeight="1">
      <c r="C384" s="114"/>
      <c r="D384" s="112"/>
      <c r="E384" s="112"/>
    </row>
    <row r="385" spans="3:5" ht="15.75" customHeight="1">
      <c r="C385" s="114"/>
      <c r="D385" s="112"/>
      <c r="E385" s="112"/>
    </row>
    <row r="386" spans="3:5" ht="15.75" customHeight="1">
      <c r="C386" s="114"/>
      <c r="D386" s="112"/>
      <c r="E386" s="112"/>
    </row>
    <row r="387" spans="3:5" ht="15.75" customHeight="1">
      <c r="C387" s="114"/>
      <c r="D387" s="112"/>
      <c r="E387" s="112"/>
    </row>
    <row r="388" spans="3:5" ht="15.75" customHeight="1">
      <c r="C388" s="114"/>
      <c r="D388" s="112"/>
      <c r="E388" s="112"/>
    </row>
    <row r="389" spans="3:5" ht="15.75" customHeight="1">
      <c r="C389" s="114"/>
      <c r="D389" s="112"/>
      <c r="E389" s="112"/>
    </row>
    <row r="390" spans="3:5" ht="15.75" customHeight="1">
      <c r="C390" s="114"/>
      <c r="D390" s="112"/>
      <c r="E390" s="112"/>
    </row>
    <row r="391" spans="3:5" ht="15.75" customHeight="1">
      <c r="C391" s="114"/>
      <c r="D391" s="112"/>
      <c r="E391" s="112"/>
    </row>
    <row r="392" spans="3:5" ht="15.75" customHeight="1">
      <c r="C392" s="114"/>
      <c r="D392" s="112"/>
      <c r="E392" s="112"/>
    </row>
    <row r="393" spans="3:5" ht="15.75" customHeight="1">
      <c r="C393" s="114"/>
      <c r="D393" s="112"/>
      <c r="E393" s="112"/>
    </row>
    <row r="394" spans="3:5" ht="15.75" customHeight="1">
      <c r="C394" s="114"/>
      <c r="D394" s="112"/>
      <c r="E394" s="112"/>
    </row>
    <row r="395" spans="3:5" ht="15.75" customHeight="1">
      <c r="C395" s="114"/>
      <c r="D395" s="112"/>
      <c r="E395" s="112"/>
    </row>
    <row r="396" spans="3:5" ht="15.75" customHeight="1">
      <c r="C396" s="114"/>
      <c r="D396" s="112"/>
      <c r="E396" s="112"/>
    </row>
    <row r="397" spans="3:5" ht="15.75" customHeight="1">
      <c r="C397" s="114"/>
      <c r="D397" s="112"/>
      <c r="E397" s="112"/>
    </row>
    <row r="398" spans="3:5" ht="15.75" customHeight="1">
      <c r="C398" s="114"/>
      <c r="D398" s="112"/>
      <c r="E398" s="112"/>
    </row>
    <row r="399" spans="3:5" ht="15.75" customHeight="1">
      <c r="C399" s="114"/>
      <c r="D399" s="112"/>
      <c r="E399" s="112"/>
    </row>
    <row r="400" spans="3:5" ht="15.75" customHeight="1">
      <c r="C400" s="114"/>
      <c r="D400" s="112"/>
      <c r="E400" s="112"/>
    </row>
    <row r="401" spans="3:5" ht="15.75" customHeight="1">
      <c r="C401" s="114"/>
      <c r="D401" s="112"/>
      <c r="E401" s="112"/>
    </row>
    <row r="402" spans="3:5" ht="15.75" customHeight="1">
      <c r="C402" s="114"/>
      <c r="D402" s="112"/>
      <c r="E402" s="112"/>
    </row>
    <row r="403" spans="3:5" ht="15.75" customHeight="1">
      <c r="C403" s="114"/>
      <c r="D403" s="112"/>
      <c r="E403" s="112"/>
    </row>
    <row r="404" spans="3:5" ht="15.75" customHeight="1">
      <c r="C404" s="114"/>
      <c r="D404" s="112"/>
      <c r="E404" s="112"/>
    </row>
    <row r="405" spans="3:5" ht="15.75" customHeight="1">
      <c r="C405" s="114"/>
      <c r="D405" s="112"/>
      <c r="E405" s="112"/>
    </row>
    <row r="406" spans="3:5" ht="15.75" customHeight="1">
      <c r="C406" s="114"/>
      <c r="D406" s="112"/>
      <c r="E406" s="112"/>
    </row>
    <row r="407" spans="3:5" ht="15.75" customHeight="1">
      <c r="C407" s="114"/>
      <c r="D407" s="112"/>
      <c r="E407" s="112"/>
    </row>
    <row r="408" spans="3:5" ht="15.75" customHeight="1">
      <c r="C408" s="114"/>
      <c r="D408" s="112"/>
      <c r="E408" s="112"/>
    </row>
    <row r="409" spans="3:5" ht="15.75" customHeight="1">
      <c r="C409" s="114"/>
      <c r="D409" s="112"/>
      <c r="E409" s="112"/>
    </row>
    <row r="410" spans="3:5" ht="15.75" customHeight="1">
      <c r="C410" s="114"/>
      <c r="D410" s="112"/>
      <c r="E410" s="112"/>
    </row>
    <row r="411" spans="3:5" ht="15.75" customHeight="1">
      <c r="C411" s="114"/>
      <c r="D411" s="112"/>
      <c r="E411" s="112"/>
    </row>
    <row r="412" spans="3:5" ht="15.75" customHeight="1">
      <c r="C412" s="114"/>
      <c r="D412" s="112"/>
      <c r="E412" s="112"/>
    </row>
    <row r="413" spans="3:5" ht="15.75" customHeight="1">
      <c r="C413" s="114"/>
      <c r="D413" s="112"/>
      <c r="E413" s="112"/>
    </row>
    <row r="414" spans="3:5" ht="15.75" customHeight="1">
      <c r="C414" s="114"/>
      <c r="D414" s="112"/>
      <c r="E414" s="112"/>
    </row>
    <row r="415" spans="3:5" ht="15.75" customHeight="1">
      <c r="C415" s="114"/>
      <c r="D415" s="112"/>
      <c r="E415" s="112"/>
    </row>
    <row r="416" spans="3:5" ht="15.75" customHeight="1">
      <c r="C416" s="114"/>
      <c r="D416" s="112"/>
      <c r="E416" s="112"/>
    </row>
    <row r="417" spans="3:5" ht="15.75" customHeight="1">
      <c r="C417" s="114"/>
      <c r="D417" s="112"/>
      <c r="E417" s="112"/>
    </row>
    <row r="418" spans="3:5" ht="15.75" customHeight="1">
      <c r="C418" s="114"/>
      <c r="D418" s="112"/>
      <c r="E418" s="112"/>
    </row>
    <row r="419" spans="3:5" ht="15.75" customHeight="1">
      <c r="C419" s="114"/>
      <c r="D419" s="112"/>
      <c r="E419" s="112"/>
    </row>
    <row r="420" spans="3:5" ht="15.75" customHeight="1">
      <c r="C420" s="114"/>
      <c r="D420" s="112"/>
      <c r="E420" s="112"/>
    </row>
    <row r="421" spans="3:5" ht="15.75" customHeight="1">
      <c r="C421" s="114"/>
      <c r="D421" s="112"/>
      <c r="E421" s="112"/>
    </row>
    <row r="422" spans="3:5" ht="15.75" customHeight="1">
      <c r="C422" s="114"/>
      <c r="D422" s="112"/>
      <c r="E422" s="112"/>
    </row>
    <row r="423" spans="3:5" ht="15.75" customHeight="1">
      <c r="C423" s="114"/>
      <c r="D423" s="112"/>
      <c r="E423" s="112"/>
    </row>
    <row r="424" spans="3:5" ht="15.75" customHeight="1">
      <c r="C424" s="114"/>
      <c r="D424" s="112"/>
      <c r="E424" s="112"/>
    </row>
    <row r="425" spans="3:5" ht="15.75" customHeight="1">
      <c r="C425" s="114"/>
      <c r="D425" s="112"/>
      <c r="E425" s="112"/>
    </row>
    <row r="426" spans="3:5" ht="15.75" customHeight="1">
      <c r="C426" s="114"/>
      <c r="D426" s="112"/>
      <c r="E426" s="112"/>
    </row>
    <row r="427" spans="3:5" ht="15.75" customHeight="1">
      <c r="C427" s="114"/>
      <c r="D427" s="112"/>
      <c r="E427" s="112"/>
    </row>
    <row r="428" spans="3:5" ht="15.75" customHeight="1">
      <c r="C428" s="114"/>
      <c r="D428" s="112"/>
      <c r="E428" s="112"/>
    </row>
    <row r="429" spans="3:5" ht="15.75" customHeight="1">
      <c r="C429" s="114"/>
      <c r="D429" s="112"/>
      <c r="E429" s="112"/>
    </row>
    <row r="430" spans="3:5" ht="15.75" customHeight="1">
      <c r="C430" s="114"/>
      <c r="D430" s="112"/>
      <c r="E430" s="112"/>
    </row>
    <row r="431" spans="3:5" ht="15.75" customHeight="1">
      <c r="C431" s="114"/>
      <c r="D431" s="112"/>
      <c r="E431" s="112"/>
    </row>
    <row r="432" spans="3:5" ht="15.75" customHeight="1">
      <c r="C432" s="114"/>
      <c r="D432" s="112"/>
      <c r="E432" s="112"/>
    </row>
    <row r="433" spans="3:5" ht="15.75" customHeight="1">
      <c r="C433" s="114"/>
      <c r="D433" s="112"/>
      <c r="E433" s="112"/>
    </row>
    <row r="434" spans="3:5" ht="15.75" customHeight="1">
      <c r="C434" s="114"/>
      <c r="D434" s="112"/>
      <c r="E434" s="112"/>
    </row>
    <row r="435" spans="3:5" ht="15.75" customHeight="1">
      <c r="C435" s="114"/>
      <c r="D435" s="112"/>
      <c r="E435" s="112"/>
    </row>
    <row r="436" spans="3:5" ht="15.75" customHeight="1">
      <c r="C436" s="114"/>
      <c r="D436" s="112"/>
      <c r="E436" s="112"/>
    </row>
    <row r="437" spans="3:5" ht="15.75" customHeight="1">
      <c r="C437" s="114"/>
      <c r="D437" s="112"/>
      <c r="E437" s="112"/>
    </row>
    <row r="438" spans="3:5" ht="15.75" customHeight="1">
      <c r="C438" s="114"/>
      <c r="D438" s="112"/>
      <c r="E438" s="112"/>
    </row>
    <row r="439" spans="3:5" ht="15.75" customHeight="1">
      <c r="C439" s="114"/>
      <c r="D439" s="112"/>
      <c r="E439" s="112"/>
    </row>
    <row r="440" spans="3:5" ht="15.75" customHeight="1">
      <c r="C440" s="114"/>
      <c r="D440" s="112"/>
      <c r="E440" s="112"/>
    </row>
    <row r="441" spans="3:5" ht="15.75" customHeight="1">
      <c r="C441" s="114"/>
      <c r="D441" s="112"/>
      <c r="E441" s="112"/>
    </row>
    <row r="442" spans="3:5" ht="15.75" customHeight="1">
      <c r="C442" s="114"/>
      <c r="D442" s="112"/>
      <c r="E442" s="112"/>
    </row>
    <row r="443" spans="3:5" ht="15.75" customHeight="1">
      <c r="C443" s="114"/>
      <c r="D443" s="112"/>
      <c r="E443" s="112"/>
    </row>
    <row r="444" spans="3:5" ht="15.75" customHeight="1">
      <c r="C444" s="114"/>
      <c r="D444" s="112"/>
      <c r="E444" s="112"/>
    </row>
    <row r="445" spans="3:5" ht="15.75" customHeight="1">
      <c r="C445" s="114"/>
      <c r="D445" s="112"/>
      <c r="E445" s="112"/>
    </row>
    <row r="446" spans="3:5" ht="15.75" customHeight="1">
      <c r="C446" s="114"/>
      <c r="D446" s="112"/>
      <c r="E446" s="112"/>
    </row>
    <row r="447" spans="3:5" ht="15.75" customHeight="1">
      <c r="C447" s="114"/>
      <c r="D447" s="112"/>
      <c r="E447" s="112"/>
    </row>
    <row r="448" spans="3:5" ht="15.75" customHeight="1">
      <c r="C448" s="114"/>
      <c r="D448" s="112"/>
      <c r="E448" s="112"/>
    </row>
    <row r="449" spans="3:5" ht="15.75" customHeight="1">
      <c r="C449" s="114"/>
      <c r="D449" s="112"/>
      <c r="E449" s="112"/>
    </row>
    <row r="450" spans="3:5" ht="15.75" customHeight="1">
      <c r="C450" s="114"/>
      <c r="D450" s="112"/>
      <c r="E450" s="112"/>
    </row>
    <row r="451" spans="3:5" ht="15.75" customHeight="1">
      <c r="C451" s="114"/>
      <c r="D451" s="112"/>
      <c r="E451" s="112"/>
    </row>
    <row r="452" spans="3:5" ht="15.75" customHeight="1">
      <c r="C452" s="114"/>
      <c r="D452" s="112"/>
      <c r="E452" s="112"/>
    </row>
    <row r="453" spans="3:5" ht="15.75" customHeight="1">
      <c r="C453" s="114"/>
      <c r="D453" s="112"/>
      <c r="E453" s="112"/>
    </row>
    <row r="454" spans="3:5" ht="15.75" customHeight="1">
      <c r="C454" s="114"/>
      <c r="D454" s="112"/>
      <c r="E454" s="112"/>
    </row>
    <row r="455" spans="3:5" ht="15.75" customHeight="1">
      <c r="C455" s="114"/>
      <c r="D455" s="112"/>
      <c r="E455" s="112"/>
    </row>
    <row r="456" spans="3:5" ht="15.75" customHeight="1">
      <c r="C456" s="114"/>
      <c r="D456" s="112"/>
      <c r="E456" s="112"/>
    </row>
    <row r="457" spans="3:5" ht="15.75" customHeight="1">
      <c r="C457" s="114"/>
      <c r="D457" s="112"/>
      <c r="E457" s="112"/>
    </row>
    <row r="458" spans="3:5" ht="15.75" customHeight="1">
      <c r="C458" s="114"/>
      <c r="D458" s="112"/>
      <c r="E458" s="112"/>
    </row>
    <row r="459" spans="3:5" ht="15.75" customHeight="1">
      <c r="C459" s="114"/>
      <c r="D459" s="112"/>
      <c r="E459" s="112"/>
    </row>
    <row r="460" spans="3:5" ht="15.75" customHeight="1">
      <c r="C460" s="114"/>
      <c r="D460" s="112"/>
      <c r="E460" s="112"/>
    </row>
    <row r="461" spans="3:5" ht="15.75" customHeight="1">
      <c r="C461" s="114"/>
      <c r="D461" s="112"/>
      <c r="E461" s="112"/>
    </row>
    <row r="462" spans="3:5" ht="15.75" customHeight="1">
      <c r="C462" s="114"/>
      <c r="D462" s="112"/>
      <c r="E462" s="112"/>
    </row>
    <row r="463" spans="3:5" ht="15.75" customHeight="1">
      <c r="C463" s="114"/>
      <c r="D463" s="112"/>
      <c r="E463" s="112"/>
    </row>
    <row r="464" spans="3:5" ht="15.75" customHeight="1">
      <c r="C464" s="114"/>
      <c r="D464" s="112"/>
      <c r="E464" s="112"/>
    </row>
    <row r="465" spans="3:5" ht="15.75" customHeight="1">
      <c r="C465" s="114"/>
      <c r="D465" s="112"/>
      <c r="E465" s="112"/>
    </row>
    <row r="466" spans="3:5" ht="15.75" customHeight="1">
      <c r="C466" s="114"/>
      <c r="D466" s="112"/>
      <c r="E466" s="112"/>
    </row>
    <row r="467" spans="3:5" ht="15.75" customHeight="1">
      <c r="C467" s="114"/>
      <c r="D467" s="112"/>
      <c r="E467" s="112"/>
    </row>
    <row r="468" spans="3:5" ht="15.75" customHeight="1">
      <c r="C468" s="114"/>
      <c r="D468" s="112"/>
      <c r="E468" s="112"/>
    </row>
    <row r="469" spans="3:5" ht="15.75" customHeight="1">
      <c r="C469" s="114"/>
      <c r="D469" s="112"/>
      <c r="E469" s="112"/>
    </row>
    <row r="470" spans="3:5" ht="15.75" customHeight="1">
      <c r="C470" s="114"/>
      <c r="D470" s="112"/>
      <c r="E470" s="112"/>
    </row>
    <row r="471" spans="3:5" ht="15.75" customHeight="1">
      <c r="C471" s="114"/>
      <c r="D471" s="112"/>
      <c r="E471" s="112"/>
    </row>
    <row r="472" spans="3:5" ht="15.75" customHeight="1">
      <c r="C472" s="114"/>
      <c r="D472" s="112"/>
      <c r="E472" s="112"/>
    </row>
    <row r="473" spans="3:5" ht="15.75" customHeight="1">
      <c r="C473" s="114"/>
      <c r="D473" s="112"/>
      <c r="E473" s="112"/>
    </row>
    <row r="474" spans="3:5" ht="15.75" customHeight="1">
      <c r="C474" s="114"/>
      <c r="D474" s="112"/>
      <c r="E474" s="112"/>
    </row>
    <row r="475" spans="3:5" ht="15.75" customHeight="1">
      <c r="C475" s="114"/>
      <c r="D475" s="112"/>
      <c r="E475" s="112"/>
    </row>
    <row r="476" spans="3:5" ht="15.75" customHeight="1">
      <c r="C476" s="114"/>
      <c r="D476" s="112"/>
      <c r="E476" s="112"/>
    </row>
    <row r="477" spans="3:5" ht="15.75" customHeight="1">
      <c r="C477" s="114"/>
      <c r="D477" s="112"/>
      <c r="E477" s="112"/>
    </row>
    <row r="478" spans="3:5" ht="15.75" customHeight="1">
      <c r="C478" s="114"/>
      <c r="D478" s="112"/>
      <c r="E478" s="112"/>
    </row>
    <row r="479" spans="3:5" ht="15.75" customHeight="1">
      <c r="C479" s="114"/>
      <c r="D479" s="112"/>
      <c r="E479" s="112"/>
    </row>
    <row r="480" spans="3:5" ht="15.75" customHeight="1">
      <c r="C480" s="114"/>
      <c r="D480" s="112"/>
      <c r="E480" s="112"/>
    </row>
    <row r="481" spans="3:5" ht="15.75" customHeight="1">
      <c r="C481" s="114"/>
      <c r="D481" s="112"/>
      <c r="E481" s="112"/>
    </row>
    <row r="482" spans="3:5" ht="15.75" customHeight="1">
      <c r="C482" s="114"/>
      <c r="D482" s="112"/>
      <c r="E482" s="112"/>
    </row>
    <row r="483" spans="3:5" ht="15.75" customHeight="1">
      <c r="C483" s="114"/>
      <c r="D483" s="112"/>
      <c r="E483" s="112"/>
    </row>
    <row r="484" spans="3:5" ht="15.75" customHeight="1">
      <c r="C484" s="114"/>
      <c r="D484" s="112"/>
      <c r="E484" s="112"/>
    </row>
    <row r="485" spans="3:5" ht="15.75" customHeight="1">
      <c r="C485" s="114"/>
      <c r="D485" s="112"/>
      <c r="E485" s="112"/>
    </row>
    <row r="486" spans="3:5" ht="15.75" customHeight="1">
      <c r="C486" s="114"/>
      <c r="D486" s="112"/>
      <c r="E486" s="112"/>
    </row>
    <row r="487" spans="3:5" ht="15.75" customHeight="1">
      <c r="C487" s="114"/>
      <c r="D487" s="112"/>
      <c r="E487" s="112"/>
    </row>
    <row r="488" spans="3:5" ht="15.75" customHeight="1">
      <c r="C488" s="114"/>
      <c r="D488" s="112"/>
      <c r="E488" s="112"/>
    </row>
    <row r="489" spans="3:5" ht="15.75" customHeight="1">
      <c r="C489" s="114"/>
      <c r="D489" s="112"/>
      <c r="E489" s="112"/>
    </row>
    <row r="490" spans="3:5" ht="15.75" customHeight="1">
      <c r="C490" s="114"/>
      <c r="D490" s="112"/>
      <c r="E490" s="112"/>
    </row>
    <row r="491" spans="3:5" ht="15.75" customHeight="1">
      <c r="C491" s="114"/>
      <c r="D491" s="112"/>
      <c r="E491" s="112"/>
    </row>
    <row r="492" spans="3:5" ht="15.75" customHeight="1">
      <c r="C492" s="114"/>
      <c r="D492" s="112"/>
      <c r="E492" s="112"/>
    </row>
    <row r="493" spans="3:5" ht="15.75" customHeight="1">
      <c r="C493" s="114"/>
      <c r="D493" s="112"/>
      <c r="E493" s="112"/>
    </row>
    <row r="494" spans="3:5" ht="15.75" customHeight="1">
      <c r="C494" s="114"/>
      <c r="D494" s="112"/>
      <c r="E494" s="112"/>
    </row>
    <row r="495" spans="3:5" ht="15.75" customHeight="1">
      <c r="C495" s="114"/>
      <c r="D495" s="112"/>
      <c r="E495" s="112"/>
    </row>
    <row r="496" spans="3:5" ht="15.75" customHeight="1">
      <c r="C496" s="114"/>
      <c r="D496" s="112"/>
      <c r="E496" s="112"/>
    </row>
    <row r="497" spans="3:5" ht="15.75" customHeight="1">
      <c r="C497" s="114"/>
      <c r="D497" s="112"/>
      <c r="E497" s="112"/>
    </row>
    <row r="498" spans="3:5" ht="15.75" customHeight="1">
      <c r="C498" s="114"/>
      <c r="D498" s="112"/>
      <c r="E498" s="112"/>
    </row>
    <row r="499" spans="3:5" ht="15.75" customHeight="1">
      <c r="C499" s="114"/>
      <c r="D499" s="112"/>
      <c r="E499" s="112"/>
    </row>
    <row r="500" spans="3:5" ht="15.75" customHeight="1">
      <c r="C500" s="114"/>
      <c r="D500" s="112"/>
      <c r="E500" s="112"/>
    </row>
    <row r="501" spans="3:5" ht="15.75" customHeight="1">
      <c r="C501" s="114"/>
      <c r="D501" s="112"/>
      <c r="E501" s="112"/>
    </row>
    <row r="502" spans="3:5" ht="15.75" customHeight="1">
      <c r="C502" s="114"/>
      <c r="D502" s="112"/>
      <c r="E502" s="112"/>
    </row>
    <row r="503" spans="3:5" ht="15.75" customHeight="1">
      <c r="C503" s="114"/>
      <c r="D503" s="112"/>
      <c r="E503" s="112"/>
    </row>
    <row r="504" spans="3:5" ht="15.75" customHeight="1">
      <c r="C504" s="114"/>
      <c r="D504" s="112"/>
      <c r="E504" s="112"/>
    </row>
    <row r="505" spans="3:5" ht="15.75" customHeight="1">
      <c r="C505" s="114"/>
      <c r="D505" s="112"/>
      <c r="E505" s="112"/>
    </row>
    <row r="506" spans="3:5" ht="15.75" customHeight="1">
      <c r="C506" s="114"/>
      <c r="D506" s="112"/>
      <c r="E506" s="112"/>
    </row>
    <row r="507" spans="3:5" ht="15.75" customHeight="1">
      <c r="C507" s="114"/>
      <c r="D507" s="112"/>
      <c r="E507" s="112"/>
    </row>
    <row r="508" spans="3:5" ht="15.75" customHeight="1">
      <c r="C508" s="114"/>
      <c r="D508" s="112"/>
      <c r="E508" s="112"/>
    </row>
    <row r="509" spans="3:5" ht="15.75" customHeight="1">
      <c r="C509" s="114"/>
      <c r="D509" s="112"/>
      <c r="E509" s="112"/>
    </row>
    <row r="510" spans="3:5" ht="15.75" customHeight="1">
      <c r="C510" s="114"/>
      <c r="D510" s="112"/>
      <c r="E510" s="112"/>
    </row>
    <row r="511" spans="3:5" ht="15.75" customHeight="1">
      <c r="C511" s="114"/>
      <c r="D511" s="112"/>
      <c r="E511" s="112"/>
    </row>
    <row r="512" spans="3:5" ht="15.75" customHeight="1">
      <c r="C512" s="114"/>
      <c r="D512" s="112"/>
      <c r="E512" s="112"/>
    </row>
    <row r="513" spans="3:5" ht="15.75" customHeight="1">
      <c r="C513" s="114"/>
      <c r="D513" s="112"/>
      <c r="E513" s="112"/>
    </row>
    <row r="514" spans="3:5" ht="15.75" customHeight="1">
      <c r="C514" s="114"/>
      <c r="D514" s="112"/>
      <c r="E514" s="112"/>
    </row>
    <row r="515" spans="3:5" ht="15.75" customHeight="1">
      <c r="C515" s="114"/>
      <c r="D515" s="112"/>
      <c r="E515" s="112"/>
    </row>
    <row r="516" spans="3:5" ht="15.75" customHeight="1">
      <c r="C516" s="114"/>
      <c r="D516" s="112"/>
      <c r="E516" s="112"/>
    </row>
    <row r="517" spans="3:5" ht="15.75" customHeight="1">
      <c r="C517" s="114"/>
      <c r="D517" s="112"/>
      <c r="E517" s="112"/>
    </row>
    <row r="518" spans="3:5" ht="15.75" customHeight="1">
      <c r="C518" s="114"/>
      <c r="D518" s="112"/>
      <c r="E518" s="112"/>
    </row>
    <row r="519" spans="3:5" ht="15.75" customHeight="1">
      <c r="C519" s="114"/>
      <c r="D519" s="112"/>
      <c r="E519" s="112"/>
    </row>
    <row r="520" spans="3:5" ht="15.75" customHeight="1">
      <c r="C520" s="114"/>
      <c r="D520" s="112"/>
      <c r="E520" s="112"/>
    </row>
    <row r="521" spans="3:5" ht="15.75" customHeight="1">
      <c r="C521" s="114"/>
      <c r="D521" s="112"/>
      <c r="E521" s="112"/>
    </row>
    <row r="522" spans="3:5" ht="15.75" customHeight="1">
      <c r="C522" s="114"/>
      <c r="D522" s="112"/>
      <c r="E522" s="112"/>
    </row>
    <row r="523" spans="3:5" ht="15.75" customHeight="1">
      <c r="C523" s="114"/>
      <c r="D523" s="112"/>
      <c r="E523" s="112"/>
    </row>
    <row r="524" spans="3:5" ht="15.75" customHeight="1">
      <c r="C524" s="114"/>
      <c r="D524" s="112"/>
      <c r="E524" s="112"/>
    </row>
    <row r="525" spans="3:5" ht="15.75" customHeight="1">
      <c r="C525" s="114"/>
      <c r="D525" s="112"/>
      <c r="E525" s="112"/>
    </row>
    <row r="526" spans="3:5" ht="15.75" customHeight="1">
      <c r="C526" s="114"/>
      <c r="D526" s="112"/>
      <c r="E526" s="112"/>
    </row>
    <row r="527" spans="3:5" ht="15.75" customHeight="1">
      <c r="C527" s="114"/>
      <c r="D527" s="112"/>
      <c r="E527" s="112"/>
    </row>
    <row r="528" spans="3:5" ht="15.75" customHeight="1">
      <c r="C528" s="114"/>
      <c r="D528" s="112"/>
      <c r="E528" s="112"/>
    </row>
    <row r="529" spans="3:5" ht="15.75" customHeight="1">
      <c r="C529" s="114"/>
      <c r="D529" s="112"/>
      <c r="E529" s="112"/>
    </row>
    <row r="530" spans="3:5" ht="15.75" customHeight="1">
      <c r="C530" s="114"/>
      <c r="D530" s="112"/>
      <c r="E530" s="112"/>
    </row>
    <row r="531" spans="3:5" ht="15.75" customHeight="1">
      <c r="C531" s="114"/>
      <c r="D531" s="112"/>
      <c r="E531" s="112"/>
    </row>
    <row r="532" spans="3:5" ht="15.75" customHeight="1">
      <c r="C532" s="114"/>
      <c r="D532" s="112"/>
      <c r="E532" s="112"/>
    </row>
    <row r="533" spans="3:5" ht="15.75" customHeight="1">
      <c r="C533" s="114"/>
      <c r="D533" s="112"/>
      <c r="E533" s="112"/>
    </row>
    <row r="534" spans="3:5" ht="15.75" customHeight="1">
      <c r="C534" s="114"/>
      <c r="D534" s="112"/>
      <c r="E534" s="112"/>
    </row>
    <row r="535" spans="3:5" ht="15.75" customHeight="1">
      <c r="C535" s="114"/>
      <c r="D535" s="112"/>
      <c r="E535" s="112"/>
    </row>
    <row r="536" spans="3:5" ht="15.75" customHeight="1">
      <c r="C536" s="114"/>
      <c r="D536" s="112"/>
      <c r="E536" s="112"/>
    </row>
    <row r="537" spans="3:5" ht="15.75" customHeight="1">
      <c r="C537" s="114"/>
      <c r="D537" s="112"/>
      <c r="E537" s="112"/>
    </row>
    <row r="538" spans="3:5" ht="15.75" customHeight="1">
      <c r="C538" s="114"/>
      <c r="D538" s="112"/>
      <c r="E538" s="112"/>
    </row>
    <row r="539" spans="3:5" ht="15.75" customHeight="1">
      <c r="C539" s="114"/>
      <c r="D539" s="112"/>
      <c r="E539" s="112"/>
    </row>
    <row r="540" spans="3:5" ht="15.75" customHeight="1">
      <c r="C540" s="114"/>
      <c r="D540" s="112"/>
      <c r="E540" s="112"/>
    </row>
    <row r="541" spans="3:5" ht="15.75" customHeight="1">
      <c r="C541" s="114"/>
      <c r="D541" s="112"/>
      <c r="E541" s="112"/>
    </row>
    <row r="542" spans="3:5" ht="15.75" customHeight="1">
      <c r="C542" s="114"/>
      <c r="D542" s="112"/>
      <c r="E542" s="112"/>
    </row>
    <row r="543" spans="3:5" ht="15.75" customHeight="1">
      <c r="C543" s="114"/>
      <c r="D543" s="112"/>
      <c r="E543" s="112"/>
    </row>
    <row r="544" spans="3:5" ht="15.75" customHeight="1">
      <c r="C544" s="114"/>
      <c r="D544" s="112"/>
      <c r="E544" s="112"/>
    </row>
    <row r="545" spans="3:5" ht="15.75" customHeight="1">
      <c r="C545" s="114"/>
      <c r="D545" s="112"/>
      <c r="E545" s="112"/>
    </row>
    <row r="546" spans="3:5" ht="15.75" customHeight="1">
      <c r="C546" s="114"/>
      <c r="D546" s="112"/>
      <c r="E546" s="112"/>
    </row>
    <row r="547" spans="3:5" ht="15.75" customHeight="1">
      <c r="C547" s="114"/>
      <c r="D547" s="112"/>
      <c r="E547" s="112"/>
    </row>
    <row r="548" spans="3:5" ht="15.75" customHeight="1">
      <c r="C548" s="114"/>
      <c r="D548" s="112"/>
      <c r="E548" s="112"/>
    </row>
    <row r="549" spans="3:5" ht="15.75" customHeight="1">
      <c r="C549" s="114"/>
      <c r="D549" s="112"/>
      <c r="E549" s="112"/>
    </row>
    <row r="550" spans="3:5" ht="15.75" customHeight="1">
      <c r="C550" s="114"/>
      <c r="D550" s="112"/>
      <c r="E550" s="112"/>
    </row>
    <row r="551" spans="3:5" ht="15.75" customHeight="1">
      <c r="C551" s="114"/>
      <c r="D551" s="112"/>
      <c r="E551" s="112"/>
    </row>
    <row r="552" spans="3:5" ht="15.75" customHeight="1">
      <c r="C552" s="114"/>
      <c r="D552" s="112"/>
      <c r="E552" s="112"/>
    </row>
    <row r="553" spans="3:5" ht="15.75" customHeight="1">
      <c r="C553" s="114"/>
      <c r="D553" s="112"/>
      <c r="E553" s="112"/>
    </row>
    <row r="554" spans="3:5" ht="15.75" customHeight="1">
      <c r="C554" s="114"/>
      <c r="D554" s="112"/>
      <c r="E554" s="112"/>
    </row>
    <row r="555" spans="3:5" ht="15.75" customHeight="1">
      <c r="C555" s="114"/>
      <c r="D555" s="112"/>
      <c r="E555" s="112"/>
    </row>
    <row r="556" spans="3:5" ht="15.75" customHeight="1">
      <c r="C556" s="114"/>
      <c r="D556" s="112"/>
      <c r="E556" s="112"/>
    </row>
    <row r="557" spans="3:5" ht="15.75" customHeight="1">
      <c r="C557" s="114"/>
      <c r="D557" s="112"/>
      <c r="E557" s="112"/>
    </row>
    <row r="558" spans="3:5" ht="15.75" customHeight="1">
      <c r="C558" s="114"/>
      <c r="D558" s="112"/>
      <c r="E558" s="112"/>
    </row>
    <row r="559" spans="3:5" ht="15.75" customHeight="1">
      <c r="C559" s="114"/>
      <c r="D559" s="112"/>
      <c r="E559" s="112"/>
    </row>
    <row r="560" spans="3:5" ht="15.75" customHeight="1">
      <c r="C560" s="114"/>
      <c r="D560" s="112"/>
      <c r="E560" s="112"/>
    </row>
    <row r="561" spans="3:5" ht="15.75" customHeight="1">
      <c r="C561" s="114"/>
      <c r="D561" s="112"/>
      <c r="E561" s="112"/>
    </row>
    <row r="562" spans="3:5" ht="15.75" customHeight="1">
      <c r="C562" s="114"/>
      <c r="D562" s="112"/>
      <c r="E562" s="112"/>
    </row>
    <row r="563" spans="3:5" ht="15.75" customHeight="1">
      <c r="C563" s="114"/>
      <c r="D563" s="112"/>
      <c r="E563" s="112"/>
    </row>
    <row r="564" spans="3:5" ht="15.75" customHeight="1">
      <c r="C564" s="114"/>
      <c r="D564" s="112"/>
      <c r="E564" s="112"/>
    </row>
    <row r="565" spans="3:5" ht="15.75" customHeight="1">
      <c r="C565" s="114"/>
      <c r="D565" s="112"/>
      <c r="E565" s="112"/>
    </row>
    <row r="566" spans="3:5" ht="15.75" customHeight="1">
      <c r="C566" s="114"/>
      <c r="D566" s="112"/>
      <c r="E566" s="112"/>
    </row>
    <row r="567" spans="3:5" ht="15.75" customHeight="1">
      <c r="C567" s="114"/>
      <c r="D567" s="112"/>
      <c r="E567" s="112"/>
    </row>
    <row r="568" spans="3:5" ht="15.75" customHeight="1">
      <c r="C568" s="114"/>
      <c r="D568" s="112"/>
      <c r="E568" s="112"/>
    </row>
    <row r="569" spans="3:5" ht="15.75" customHeight="1">
      <c r="C569" s="114"/>
      <c r="D569" s="112"/>
      <c r="E569" s="112"/>
    </row>
    <row r="570" spans="3:5" ht="15.75" customHeight="1">
      <c r="C570" s="114"/>
      <c r="D570" s="112"/>
      <c r="E570" s="112"/>
    </row>
    <row r="571" spans="3:5" ht="15.75" customHeight="1">
      <c r="C571" s="114"/>
      <c r="D571" s="112"/>
      <c r="E571" s="112"/>
    </row>
    <row r="572" spans="3:5" ht="15.75" customHeight="1">
      <c r="C572" s="114"/>
      <c r="D572" s="112"/>
      <c r="E572" s="112"/>
    </row>
    <row r="573" spans="3:5" ht="15.75" customHeight="1">
      <c r="C573" s="114"/>
      <c r="D573" s="112"/>
      <c r="E573" s="112"/>
    </row>
    <row r="574" spans="3:5" ht="15.75" customHeight="1">
      <c r="C574" s="114"/>
      <c r="D574" s="112"/>
      <c r="E574" s="112"/>
    </row>
    <row r="575" spans="3:5" ht="15.75" customHeight="1">
      <c r="C575" s="114"/>
      <c r="D575" s="112"/>
      <c r="E575" s="112"/>
    </row>
    <row r="576" spans="3:5" ht="15.75" customHeight="1">
      <c r="C576" s="114"/>
      <c r="D576" s="112"/>
      <c r="E576" s="112"/>
    </row>
    <row r="577" spans="3:5" ht="15.75" customHeight="1">
      <c r="C577" s="114"/>
      <c r="D577" s="112"/>
      <c r="E577" s="112"/>
    </row>
    <row r="578" spans="3:5" ht="15.75" customHeight="1">
      <c r="C578" s="114"/>
      <c r="D578" s="112"/>
      <c r="E578" s="112"/>
    </row>
    <row r="579" spans="3:5" ht="15.75" customHeight="1">
      <c r="C579" s="114"/>
      <c r="D579" s="112"/>
      <c r="E579" s="112"/>
    </row>
    <row r="580" spans="3:5" ht="15.75" customHeight="1">
      <c r="C580" s="114"/>
      <c r="D580" s="112"/>
      <c r="E580" s="112"/>
    </row>
    <row r="581" spans="3:5" ht="15.75" customHeight="1">
      <c r="C581" s="114"/>
      <c r="D581" s="112"/>
      <c r="E581" s="112"/>
    </row>
    <row r="582" spans="3:5" ht="15.75" customHeight="1">
      <c r="C582" s="114"/>
      <c r="D582" s="112"/>
      <c r="E582" s="112"/>
    </row>
    <row r="583" spans="3:5" ht="15.75" customHeight="1">
      <c r="C583" s="114"/>
      <c r="D583" s="112"/>
      <c r="E583" s="112"/>
    </row>
    <row r="584" spans="3:5" ht="15.75" customHeight="1">
      <c r="C584" s="114"/>
      <c r="D584" s="112"/>
      <c r="E584" s="112"/>
    </row>
    <row r="585" spans="3:5" ht="15.75" customHeight="1">
      <c r="C585" s="114"/>
      <c r="D585" s="112"/>
      <c r="E585" s="112"/>
    </row>
    <row r="586" spans="3:5" ht="15.75" customHeight="1">
      <c r="C586" s="114"/>
      <c r="D586" s="112"/>
      <c r="E586" s="112"/>
    </row>
    <row r="587" spans="3:5" ht="15.75" customHeight="1">
      <c r="C587" s="114"/>
      <c r="D587" s="112"/>
      <c r="E587" s="112"/>
    </row>
    <row r="588" spans="3:5" ht="15.75" customHeight="1">
      <c r="C588" s="114"/>
      <c r="D588" s="112"/>
      <c r="E588" s="112"/>
    </row>
    <row r="589" spans="3:5" ht="15.75" customHeight="1">
      <c r="C589" s="114"/>
      <c r="D589" s="112"/>
      <c r="E589" s="112"/>
    </row>
    <row r="590" spans="3:5" ht="15.75" customHeight="1">
      <c r="C590" s="114"/>
      <c r="D590" s="112"/>
      <c r="E590" s="112"/>
    </row>
    <row r="591" spans="3:5" ht="15.75" customHeight="1">
      <c r="C591" s="114"/>
      <c r="D591" s="112"/>
      <c r="E591" s="112"/>
    </row>
    <row r="592" spans="3:5" ht="15.75" customHeight="1">
      <c r="C592" s="114"/>
      <c r="D592" s="112"/>
      <c r="E592" s="112"/>
    </row>
    <row r="593" spans="3:5" ht="15.75" customHeight="1">
      <c r="C593" s="114"/>
      <c r="D593" s="112"/>
      <c r="E593" s="112"/>
    </row>
    <row r="594" spans="3:5" ht="15.75" customHeight="1">
      <c r="C594" s="114"/>
      <c r="D594" s="112"/>
      <c r="E594" s="112"/>
    </row>
    <row r="595" spans="3:5" ht="15.75" customHeight="1">
      <c r="C595" s="114"/>
      <c r="D595" s="112"/>
      <c r="E595" s="112"/>
    </row>
    <row r="596" spans="3:5" ht="15.75" customHeight="1">
      <c r="C596" s="114"/>
      <c r="D596" s="112"/>
      <c r="E596" s="112"/>
    </row>
    <row r="597" spans="3:5" ht="15.75" customHeight="1">
      <c r="C597" s="114"/>
      <c r="D597" s="112"/>
      <c r="E597" s="112"/>
    </row>
    <row r="598" spans="3:5" ht="15.75" customHeight="1">
      <c r="C598" s="114"/>
      <c r="D598" s="112"/>
      <c r="E598" s="112"/>
    </row>
    <row r="599" spans="3:5" ht="15.75" customHeight="1">
      <c r="C599" s="114"/>
      <c r="D599" s="112"/>
      <c r="E599" s="112"/>
    </row>
    <row r="600" spans="3:5" ht="15.75" customHeight="1">
      <c r="C600" s="114"/>
      <c r="D600" s="112"/>
      <c r="E600" s="112"/>
    </row>
    <row r="601" spans="3:5" ht="15.75" customHeight="1">
      <c r="C601" s="114"/>
      <c r="D601" s="112"/>
      <c r="E601" s="112"/>
    </row>
    <row r="602" spans="3:5" ht="15.75" customHeight="1">
      <c r="C602" s="114"/>
      <c r="D602" s="112"/>
      <c r="E602" s="112"/>
    </row>
    <row r="603" spans="3:5" ht="15.75" customHeight="1">
      <c r="C603" s="114"/>
      <c r="D603" s="112"/>
      <c r="E603" s="112"/>
    </row>
    <row r="604" spans="3:5" ht="15.75" customHeight="1">
      <c r="C604" s="114"/>
      <c r="D604" s="112"/>
      <c r="E604" s="112"/>
    </row>
    <row r="605" spans="3:5" ht="15.75" customHeight="1">
      <c r="C605" s="114"/>
      <c r="D605" s="112"/>
      <c r="E605" s="112"/>
    </row>
    <row r="606" spans="3:5" ht="15.75" customHeight="1">
      <c r="C606" s="114"/>
      <c r="D606" s="112"/>
      <c r="E606" s="112"/>
    </row>
    <row r="607" spans="3:5" ht="15.75" customHeight="1">
      <c r="C607" s="114"/>
      <c r="D607" s="112"/>
      <c r="E607" s="112"/>
    </row>
    <row r="608" spans="3:5" ht="15.75" customHeight="1">
      <c r="C608" s="114"/>
      <c r="D608" s="112"/>
      <c r="E608" s="112"/>
    </row>
    <row r="609" spans="3:5" ht="15.75" customHeight="1">
      <c r="C609" s="114"/>
      <c r="D609" s="112"/>
      <c r="E609" s="112"/>
    </row>
    <row r="610" spans="3:5" ht="15.75" customHeight="1">
      <c r="C610" s="114"/>
      <c r="D610" s="112"/>
      <c r="E610" s="112"/>
    </row>
    <row r="611" spans="3:5" ht="15.75" customHeight="1">
      <c r="C611" s="114"/>
      <c r="D611" s="112"/>
      <c r="E611" s="112"/>
    </row>
    <row r="612" spans="3:5" ht="15.75" customHeight="1">
      <c r="C612" s="114"/>
      <c r="D612" s="112"/>
      <c r="E612" s="112"/>
    </row>
    <row r="613" spans="3:5" ht="15.75" customHeight="1">
      <c r="C613" s="114"/>
      <c r="D613" s="112"/>
      <c r="E613" s="112"/>
    </row>
    <row r="614" spans="3:5" ht="15.75" customHeight="1">
      <c r="C614" s="114"/>
      <c r="D614" s="112"/>
      <c r="E614" s="112"/>
    </row>
    <row r="615" spans="3:5" ht="15.75" customHeight="1">
      <c r="C615" s="114"/>
      <c r="D615" s="112"/>
      <c r="E615" s="112"/>
    </row>
    <row r="616" spans="3:5" ht="15.75" customHeight="1">
      <c r="C616" s="114"/>
      <c r="D616" s="112"/>
      <c r="E616" s="112"/>
    </row>
    <row r="617" spans="3:5" ht="15.75" customHeight="1">
      <c r="C617" s="114"/>
      <c r="D617" s="112"/>
      <c r="E617" s="112"/>
    </row>
    <row r="618" spans="3:5" ht="15.75" customHeight="1">
      <c r="C618" s="114"/>
      <c r="D618" s="112"/>
      <c r="E618" s="112"/>
    </row>
    <row r="619" spans="3:5" ht="15.75" customHeight="1">
      <c r="C619" s="114"/>
      <c r="D619" s="112"/>
      <c r="E619" s="112"/>
    </row>
    <row r="620" spans="3:5" ht="15.75" customHeight="1">
      <c r="C620" s="114"/>
      <c r="D620" s="112"/>
      <c r="E620" s="112"/>
    </row>
    <row r="621" spans="3:5" ht="15.75" customHeight="1">
      <c r="C621" s="114"/>
      <c r="D621" s="112"/>
      <c r="E621" s="112"/>
    </row>
    <row r="622" spans="3:5" ht="15.75" customHeight="1">
      <c r="C622" s="114"/>
      <c r="D622" s="112"/>
      <c r="E622" s="112"/>
    </row>
    <row r="623" spans="3:5" ht="15.75" customHeight="1">
      <c r="C623" s="114"/>
      <c r="D623" s="112"/>
      <c r="E623" s="112"/>
    </row>
    <row r="624" spans="3:5" ht="15.75" customHeight="1">
      <c r="C624" s="114"/>
      <c r="D624" s="112"/>
      <c r="E624" s="112"/>
    </row>
    <row r="625" spans="3:5" ht="15.75" customHeight="1">
      <c r="C625" s="114"/>
      <c r="D625" s="112"/>
      <c r="E625" s="112"/>
    </row>
    <row r="626" spans="3:5" ht="15.75" customHeight="1">
      <c r="C626" s="114"/>
      <c r="D626" s="112"/>
      <c r="E626" s="112"/>
    </row>
    <row r="627" spans="3:5" ht="15.75" customHeight="1">
      <c r="C627" s="114"/>
      <c r="D627" s="112"/>
      <c r="E627" s="112"/>
    </row>
    <row r="628" spans="3:5" ht="15.75" customHeight="1">
      <c r="C628" s="114"/>
      <c r="D628" s="112"/>
      <c r="E628" s="112"/>
    </row>
    <row r="629" spans="3:5" ht="15.75" customHeight="1">
      <c r="C629" s="114"/>
      <c r="D629" s="112"/>
      <c r="E629" s="112"/>
    </row>
    <row r="630" spans="3:5" ht="15.75" customHeight="1">
      <c r="C630" s="114"/>
      <c r="D630" s="112"/>
      <c r="E630" s="112"/>
    </row>
    <row r="631" spans="3:5" ht="15.75" customHeight="1">
      <c r="C631" s="114"/>
      <c r="D631" s="112"/>
      <c r="E631" s="112"/>
    </row>
    <row r="632" spans="3:5" ht="15.75" customHeight="1">
      <c r="C632" s="114"/>
      <c r="D632" s="112"/>
      <c r="E632" s="112"/>
    </row>
    <row r="633" spans="3:5" ht="15.75" customHeight="1">
      <c r="C633" s="114"/>
      <c r="D633" s="112"/>
      <c r="E633" s="112"/>
    </row>
    <row r="634" spans="3:5" ht="15.75" customHeight="1">
      <c r="C634" s="114"/>
      <c r="D634" s="112"/>
      <c r="E634" s="112"/>
    </row>
    <row r="635" spans="3:5" ht="15.75" customHeight="1">
      <c r="C635" s="114"/>
      <c r="D635" s="112"/>
      <c r="E635" s="112"/>
    </row>
    <row r="636" spans="3:5" ht="15.75" customHeight="1">
      <c r="C636" s="114"/>
      <c r="D636" s="112"/>
      <c r="E636" s="112"/>
    </row>
    <row r="637" spans="3:5" ht="15.75" customHeight="1">
      <c r="C637" s="114"/>
      <c r="D637" s="112"/>
      <c r="E637" s="112"/>
    </row>
    <row r="638" spans="3:5" ht="15.75" customHeight="1">
      <c r="C638" s="114"/>
      <c r="D638" s="112"/>
      <c r="E638" s="112"/>
    </row>
    <row r="639" spans="3:5" ht="15.75" customHeight="1">
      <c r="C639" s="114"/>
      <c r="D639" s="112"/>
      <c r="E639" s="112"/>
    </row>
    <row r="640" spans="3:5" ht="15.75" customHeight="1">
      <c r="C640" s="114"/>
      <c r="D640" s="112"/>
      <c r="E640" s="112"/>
    </row>
    <row r="641" spans="3:5" ht="15.75" customHeight="1">
      <c r="C641" s="114"/>
      <c r="D641" s="112"/>
      <c r="E641" s="112"/>
    </row>
    <row r="642" spans="3:5" ht="15.75" customHeight="1">
      <c r="C642" s="114"/>
      <c r="D642" s="112"/>
      <c r="E642" s="112"/>
    </row>
    <row r="643" spans="3:5" ht="15.75" customHeight="1">
      <c r="C643" s="114"/>
      <c r="D643" s="112"/>
      <c r="E643" s="112"/>
    </row>
    <row r="644" spans="3:5" ht="15.75" customHeight="1">
      <c r="C644" s="114"/>
      <c r="D644" s="112"/>
      <c r="E644" s="112"/>
    </row>
    <row r="645" spans="3:5" ht="15.75" customHeight="1">
      <c r="C645" s="114"/>
      <c r="D645" s="112"/>
      <c r="E645" s="112"/>
    </row>
    <row r="646" spans="3:5" ht="15.75" customHeight="1">
      <c r="C646" s="114"/>
      <c r="D646" s="112"/>
      <c r="E646" s="112"/>
    </row>
    <row r="647" spans="3:5" ht="15.75" customHeight="1">
      <c r="C647" s="114"/>
      <c r="D647" s="112"/>
      <c r="E647" s="112"/>
    </row>
    <row r="648" spans="3:5" ht="15.75" customHeight="1">
      <c r="C648" s="114"/>
      <c r="D648" s="112"/>
      <c r="E648" s="112"/>
    </row>
    <row r="649" spans="3:5" ht="15.75" customHeight="1">
      <c r="C649" s="114"/>
      <c r="D649" s="112"/>
      <c r="E649" s="112"/>
    </row>
    <row r="650" spans="3:5" ht="15.75" customHeight="1">
      <c r="C650" s="114"/>
      <c r="D650" s="112"/>
      <c r="E650" s="112"/>
    </row>
    <row r="651" spans="3:5" ht="15.75" customHeight="1">
      <c r="C651" s="114"/>
      <c r="D651" s="112"/>
      <c r="E651" s="112"/>
    </row>
    <row r="652" spans="3:5" ht="15.75" customHeight="1">
      <c r="C652" s="114"/>
      <c r="D652" s="112"/>
      <c r="E652" s="112"/>
    </row>
    <row r="653" spans="3:5" ht="15.75" customHeight="1">
      <c r="C653" s="114"/>
      <c r="D653" s="112"/>
      <c r="E653" s="112"/>
    </row>
    <row r="654" spans="3:5" ht="15.75" customHeight="1">
      <c r="C654" s="114"/>
      <c r="D654" s="112"/>
      <c r="E654" s="112"/>
    </row>
    <row r="655" spans="3:5" ht="15.75" customHeight="1">
      <c r="C655" s="114"/>
      <c r="D655" s="112"/>
      <c r="E655" s="112"/>
    </row>
    <row r="656" spans="3:5" ht="15.75" customHeight="1">
      <c r="C656" s="114"/>
      <c r="D656" s="112"/>
      <c r="E656" s="112"/>
    </row>
    <row r="657" spans="3:5" ht="15.75" customHeight="1">
      <c r="C657" s="114"/>
      <c r="D657" s="112"/>
      <c r="E657" s="112"/>
    </row>
    <row r="658" spans="3:5" ht="15.75" customHeight="1">
      <c r="C658" s="114"/>
      <c r="D658" s="112"/>
      <c r="E658" s="112"/>
    </row>
    <row r="659" spans="3:5" ht="15.75" customHeight="1">
      <c r="C659" s="114"/>
      <c r="D659" s="112"/>
      <c r="E659" s="112"/>
    </row>
    <row r="660" spans="3:5" ht="15.75" customHeight="1">
      <c r="C660" s="114"/>
      <c r="D660" s="112"/>
      <c r="E660" s="112"/>
    </row>
    <row r="661" spans="3:5" ht="15.75" customHeight="1">
      <c r="C661" s="114"/>
      <c r="D661" s="112"/>
      <c r="E661" s="112"/>
    </row>
    <row r="662" spans="3:5" ht="15.75" customHeight="1">
      <c r="C662" s="114"/>
      <c r="D662" s="112"/>
      <c r="E662" s="112"/>
    </row>
    <row r="663" spans="3:5" ht="15.75" customHeight="1">
      <c r="C663" s="114"/>
      <c r="D663" s="112"/>
      <c r="E663" s="112"/>
    </row>
    <row r="664" spans="3:5" ht="15.75" customHeight="1">
      <c r="C664" s="114"/>
      <c r="D664" s="112"/>
      <c r="E664" s="112"/>
    </row>
    <row r="665" spans="3:5" ht="15.75" customHeight="1">
      <c r="C665" s="114"/>
      <c r="D665" s="112"/>
      <c r="E665" s="112"/>
    </row>
    <row r="666" spans="3:5" ht="15.75" customHeight="1">
      <c r="C666" s="114"/>
      <c r="D666" s="112"/>
      <c r="E666" s="112"/>
    </row>
    <row r="667" spans="3:5" ht="15.75" customHeight="1">
      <c r="C667" s="114"/>
      <c r="D667" s="112"/>
      <c r="E667" s="112"/>
    </row>
    <row r="668" spans="3:5" ht="15.75" customHeight="1">
      <c r="C668" s="114"/>
      <c r="D668" s="112"/>
      <c r="E668" s="112"/>
    </row>
    <row r="669" spans="3:5" ht="15.75" customHeight="1">
      <c r="C669" s="114"/>
      <c r="D669" s="112"/>
      <c r="E669" s="112"/>
    </row>
    <row r="670" spans="3:5" ht="15.75" customHeight="1">
      <c r="C670" s="114"/>
      <c r="D670" s="112"/>
      <c r="E670" s="112"/>
    </row>
    <row r="671" spans="3:5" ht="15.75" customHeight="1">
      <c r="C671" s="114"/>
      <c r="D671" s="112"/>
      <c r="E671" s="112"/>
    </row>
    <row r="672" spans="3:5" ht="15.75" customHeight="1">
      <c r="C672" s="114"/>
      <c r="D672" s="112"/>
      <c r="E672" s="112"/>
    </row>
    <row r="673" spans="3:5" ht="15.75" customHeight="1">
      <c r="C673" s="114"/>
      <c r="D673" s="112"/>
      <c r="E673" s="112"/>
    </row>
    <row r="674" spans="3:5" ht="15.75" customHeight="1">
      <c r="C674" s="114"/>
      <c r="D674" s="112"/>
      <c r="E674" s="112"/>
    </row>
    <row r="675" spans="3:5" ht="15.75" customHeight="1">
      <c r="C675" s="114"/>
      <c r="D675" s="112"/>
      <c r="E675" s="112"/>
    </row>
    <row r="676" spans="3:5" ht="15.75" customHeight="1">
      <c r="C676" s="114"/>
      <c r="D676" s="112"/>
      <c r="E676" s="112"/>
    </row>
    <row r="677" spans="3:5" ht="15.75" customHeight="1">
      <c r="C677" s="114"/>
      <c r="D677" s="112"/>
      <c r="E677" s="112"/>
    </row>
    <row r="678" spans="3:5" ht="15.75" customHeight="1">
      <c r="C678" s="114"/>
      <c r="D678" s="112"/>
      <c r="E678" s="112"/>
    </row>
    <row r="679" spans="3:5" ht="15.75" customHeight="1">
      <c r="C679" s="114"/>
      <c r="D679" s="112"/>
      <c r="E679" s="112"/>
    </row>
    <row r="680" spans="3:5" ht="15.75" customHeight="1">
      <c r="C680" s="114"/>
      <c r="D680" s="112"/>
      <c r="E680" s="112"/>
    </row>
    <row r="681" spans="3:5" ht="15.75" customHeight="1">
      <c r="C681" s="114"/>
      <c r="D681" s="112"/>
      <c r="E681" s="112"/>
    </row>
    <row r="682" spans="3:5" ht="15.75" customHeight="1">
      <c r="C682" s="114"/>
      <c r="D682" s="112"/>
      <c r="E682" s="112"/>
    </row>
    <row r="683" spans="3:5" ht="15.75" customHeight="1">
      <c r="C683" s="114"/>
      <c r="D683" s="112"/>
      <c r="E683" s="112"/>
    </row>
    <row r="684" spans="3:5" ht="15.75" customHeight="1">
      <c r="C684" s="114"/>
      <c r="D684" s="112"/>
      <c r="E684" s="112"/>
    </row>
    <row r="685" spans="3:5" ht="15.75" customHeight="1">
      <c r="C685" s="114"/>
      <c r="D685" s="112"/>
      <c r="E685" s="112"/>
    </row>
    <row r="686" spans="3:5" ht="15.75" customHeight="1">
      <c r="C686" s="114"/>
      <c r="D686" s="112"/>
      <c r="E686" s="112"/>
    </row>
    <row r="687" spans="3:5" ht="15.75" customHeight="1">
      <c r="C687" s="114"/>
      <c r="D687" s="112"/>
      <c r="E687" s="112"/>
    </row>
    <row r="688" spans="3:5" ht="15.75" customHeight="1">
      <c r="C688" s="114"/>
      <c r="D688" s="112"/>
      <c r="E688" s="112"/>
    </row>
    <row r="689" spans="3:5" ht="15.75" customHeight="1">
      <c r="C689" s="114"/>
      <c r="D689" s="112"/>
      <c r="E689" s="112"/>
    </row>
    <row r="690" spans="3:5" ht="15.75" customHeight="1">
      <c r="C690" s="114"/>
      <c r="D690" s="112"/>
      <c r="E690" s="112"/>
    </row>
    <row r="691" spans="3:5" ht="15.75" customHeight="1">
      <c r="C691" s="114"/>
      <c r="D691" s="112"/>
      <c r="E691" s="112"/>
    </row>
    <row r="692" spans="3:5" ht="15.75" customHeight="1">
      <c r="C692" s="114"/>
      <c r="D692" s="112"/>
      <c r="E692" s="112"/>
    </row>
    <row r="693" spans="3:5" ht="15.75" customHeight="1">
      <c r="C693" s="114"/>
      <c r="D693" s="112"/>
      <c r="E693" s="112"/>
    </row>
    <row r="694" spans="3:5" ht="15.75" customHeight="1">
      <c r="C694" s="114"/>
      <c r="D694" s="112"/>
      <c r="E694" s="112"/>
    </row>
    <row r="695" spans="3:5" ht="15.75" customHeight="1">
      <c r="C695" s="114"/>
      <c r="D695" s="112"/>
      <c r="E695" s="112"/>
    </row>
    <row r="696" spans="3:5" ht="15.75" customHeight="1">
      <c r="C696" s="114"/>
      <c r="D696" s="112"/>
      <c r="E696" s="112"/>
    </row>
    <row r="697" spans="3:5" ht="15.75" customHeight="1">
      <c r="C697" s="114"/>
      <c r="D697" s="112"/>
      <c r="E697" s="112"/>
    </row>
    <row r="698" spans="3:5" ht="15.75" customHeight="1">
      <c r="C698" s="114"/>
      <c r="D698" s="112"/>
      <c r="E698" s="112"/>
    </row>
    <row r="699" spans="3:5" ht="15.75" customHeight="1">
      <c r="C699" s="114"/>
      <c r="D699" s="112"/>
      <c r="E699" s="112"/>
    </row>
    <row r="700" spans="3:5" ht="15.75" customHeight="1">
      <c r="C700" s="114"/>
      <c r="D700" s="112"/>
      <c r="E700" s="112"/>
    </row>
    <row r="701" spans="3:5" ht="15.75" customHeight="1">
      <c r="C701" s="114"/>
      <c r="D701" s="112"/>
      <c r="E701" s="112"/>
    </row>
    <row r="702" spans="3:5" ht="15.75" customHeight="1">
      <c r="C702" s="114"/>
      <c r="D702" s="112"/>
      <c r="E702" s="112"/>
    </row>
    <row r="703" spans="3:5" ht="15.75" customHeight="1">
      <c r="C703" s="114"/>
      <c r="D703" s="112"/>
      <c r="E703" s="112"/>
    </row>
    <row r="704" spans="3:5" ht="15.75" customHeight="1">
      <c r="C704" s="114"/>
      <c r="D704" s="112"/>
      <c r="E704" s="112"/>
    </row>
    <row r="705" spans="3:5" ht="15.75" customHeight="1">
      <c r="C705" s="114"/>
      <c r="D705" s="112"/>
      <c r="E705" s="112"/>
    </row>
    <row r="706" spans="3:5" ht="15.75" customHeight="1">
      <c r="C706" s="114"/>
      <c r="D706" s="112"/>
      <c r="E706" s="112"/>
    </row>
    <row r="707" spans="3:5" ht="15.75" customHeight="1">
      <c r="C707" s="114"/>
      <c r="D707" s="112"/>
      <c r="E707" s="112"/>
    </row>
    <row r="708" spans="3:5" ht="15.75" customHeight="1">
      <c r="C708" s="114"/>
      <c r="D708" s="112"/>
      <c r="E708" s="112"/>
    </row>
    <row r="709" spans="3:5" ht="15.75" customHeight="1">
      <c r="C709" s="114"/>
      <c r="D709" s="112"/>
      <c r="E709" s="112"/>
    </row>
    <row r="710" spans="3:5" ht="15.75" customHeight="1">
      <c r="C710" s="114"/>
      <c r="D710" s="112"/>
      <c r="E710" s="112"/>
    </row>
    <row r="711" spans="3:5" ht="15.75" customHeight="1">
      <c r="C711" s="114"/>
      <c r="D711" s="112"/>
      <c r="E711" s="112"/>
    </row>
    <row r="712" spans="3:5" ht="15.75" customHeight="1">
      <c r="C712" s="114"/>
      <c r="D712" s="112"/>
      <c r="E712" s="112"/>
    </row>
    <row r="713" spans="3:5" ht="15.75" customHeight="1">
      <c r="C713" s="114"/>
      <c r="D713" s="112"/>
      <c r="E713" s="112"/>
    </row>
    <row r="714" spans="3:5" ht="15.75" customHeight="1">
      <c r="C714" s="114"/>
      <c r="D714" s="112"/>
      <c r="E714" s="112"/>
    </row>
    <row r="715" spans="3:5" ht="15.75" customHeight="1">
      <c r="C715" s="114"/>
      <c r="D715" s="112"/>
      <c r="E715" s="112"/>
    </row>
    <row r="716" spans="3:5" ht="15.75" customHeight="1">
      <c r="C716" s="114"/>
      <c r="D716" s="112"/>
      <c r="E716" s="112"/>
    </row>
    <row r="717" spans="3:5" ht="15.75" customHeight="1">
      <c r="C717" s="114"/>
      <c r="D717" s="112"/>
      <c r="E717" s="112"/>
    </row>
    <row r="718" spans="3:5" ht="15.75" customHeight="1">
      <c r="C718" s="114"/>
      <c r="D718" s="112"/>
      <c r="E718" s="112"/>
    </row>
    <row r="719" spans="3:5" ht="15.75" customHeight="1">
      <c r="C719" s="114"/>
      <c r="D719" s="112"/>
      <c r="E719" s="112"/>
    </row>
    <row r="720" spans="3:5" ht="15.75" customHeight="1">
      <c r="C720" s="114"/>
      <c r="D720" s="112"/>
      <c r="E720" s="112"/>
    </row>
    <row r="721" spans="3:5" ht="15.75" customHeight="1">
      <c r="C721" s="114"/>
      <c r="D721" s="112"/>
      <c r="E721" s="112"/>
    </row>
    <row r="722" spans="3:5" ht="15.75" customHeight="1">
      <c r="C722" s="114"/>
      <c r="D722" s="112"/>
      <c r="E722" s="112"/>
    </row>
    <row r="723" spans="3:5" ht="15.75" customHeight="1">
      <c r="C723" s="114"/>
      <c r="D723" s="112"/>
      <c r="E723" s="112"/>
    </row>
    <row r="724" spans="3:5" ht="15.75" customHeight="1">
      <c r="C724" s="114"/>
      <c r="D724" s="112"/>
      <c r="E724" s="112"/>
    </row>
    <row r="725" spans="3:5" ht="15.75" customHeight="1">
      <c r="C725" s="114"/>
      <c r="D725" s="112"/>
      <c r="E725" s="112"/>
    </row>
    <row r="726" spans="3:5" ht="15.75" customHeight="1">
      <c r="C726" s="114"/>
      <c r="D726" s="112"/>
      <c r="E726" s="112"/>
    </row>
    <row r="727" spans="3:5" ht="15.75" customHeight="1">
      <c r="C727" s="114"/>
      <c r="D727" s="112"/>
      <c r="E727" s="112"/>
    </row>
    <row r="728" spans="3:5" ht="15.75" customHeight="1">
      <c r="C728" s="114"/>
      <c r="D728" s="112"/>
      <c r="E728" s="112"/>
    </row>
    <row r="729" spans="3:5" ht="15.75" customHeight="1">
      <c r="C729" s="114"/>
      <c r="D729" s="112"/>
      <c r="E729" s="112"/>
    </row>
    <row r="730" spans="3:5" ht="15.75" customHeight="1">
      <c r="C730" s="114"/>
      <c r="D730" s="112"/>
      <c r="E730" s="112"/>
    </row>
    <row r="731" spans="3:5" ht="15.75" customHeight="1">
      <c r="C731" s="114"/>
      <c r="D731" s="112"/>
      <c r="E731" s="112"/>
    </row>
    <row r="732" spans="3:5" ht="15.75" customHeight="1">
      <c r="C732" s="114"/>
      <c r="D732" s="112"/>
      <c r="E732" s="112"/>
    </row>
    <row r="733" spans="3:5" ht="15.75" customHeight="1">
      <c r="C733" s="114"/>
      <c r="D733" s="112"/>
      <c r="E733" s="112"/>
    </row>
    <row r="734" spans="3:5" ht="15.75" customHeight="1">
      <c r="C734" s="114"/>
      <c r="D734" s="112"/>
      <c r="E734" s="112"/>
    </row>
    <row r="735" spans="3:5" ht="15.75" customHeight="1">
      <c r="C735" s="114"/>
      <c r="D735" s="112"/>
      <c r="E735" s="112"/>
    </row>
    <row r="736" spans="3:5" ht="15.75" customHeight="1">
      <c r="C736" s="114"/>
      <c r="D736" s="112"/>
      <c r="E736" s="112"/>
    </row>
    <row r="737" spans="3:5" ht="15.75" customHeight="1">
      <c r="C737" s="114"/>
      <c r="D737" s="112"/>
      <c r="E737" s="112"/>
    </row>
    <row r="738" spans="3:5" ht="15.75" customHeight="1">
      <c r="C738" s="114"/>
      <c r="D738" s="112"/>
      <c r="E738" s="112"/>
    </row>
    <row r="739" spans="3:5" ht="15.75" customHeight="1">
      <c r="C739" s="114"/>
      <c r="D739" s="112"/>
      <c r="E739" s="112"/>
    </row>
    <row r="740" spans="3:5" ht="15.75" customHeight="1">
      <c r="C740" s="114"/>
      <c r="D740" s="112"/>
      <c r="E740" s="112"/>
    </row>
    <row r="741" spans="3:5" ht="15.75" customHeight="1">
      <c r="C741" s="114"/>
      <c r="D741" s="112"/>
      <c r="E741" s="112"/>
    </row>
    <row r="742" spans="3:5" ht="15.75" customHeight="1">
      <c r="C742" s="114"/>
      <c r="D742" s="112"/>
      <c r="E742" s="112"/>
    </row>
    <row r="743" spans="3:5" ht="15.75" customHeight="1">
      <c r="C743" s="114"/>
      <c r="D743" s="112"/>
      <c r="E743" s="112"/>
    </row>
    <row r="744" spans="3:5" ht="15.75" customHeight="1">
      <c r="C744" s="114"/>
      <c r="D744" s="112"/>
      <c r="E744" s="112"/>
    </row>
    <row r="745" spans="3:5" ht="15.75" customHeight="1">
      <c r="C745" s="114"/>
      <c r="D745" s="112"/>
      <c r="E745" s="112"/>
    </row>
    <row r="746" spans="3:5" ht="15.75" customHeight="1">
      <c r="C746" s="114"/>
      <c r="D746" s="112"/>
      <c r="E746" s="112"/>
    </row>
    <row r="747" spans="3:5" ht="15.75" customHeight="1">
      <c r="C747" s="114"/>
      <c r="D747" s="112"/>
      <c r="E747" s="112"/>
    </row>
    <row r="748" spans="3:5" ht="15.75" customHeight="1">
      <c r="C748" s="114"/>
      <c r="D748" s="112"/>
      <c r="E748" s="112"/>
    </row>
    <row r="749" spans="3:5" ht="15.75" customHeight="1">
      <c r="C749" s="114"/>
      <c r="D749" s="112"/>
      <c r="E749" s="112"/>
    </row>
    <row r="750" spans="3:5" ht="15.75" customHeight="1">
      <c r="C750" s="114"/>
      <c r="D750" s="112"/>
      <c r="E750" s="112"/>
    </row>
    <row r="751" spans="3:5" ht="15.75" customHeight="1">
      <c r="C751" s="114"/>
      <c r="D751" s="112"/>
      <c r="E751" s="112"/>
    </row>
    <row r="752" spans="3:5" ht="15.75" customHeight="1">
      <c r="C752" s="114"/>
      <c r="D752" s="112"/>
      <c r="E752" s="112"/>
    </row>
    <row r="753" spans="3:5" ht="15.75" customHeight="1">
      <c r="C753" s="114"/>
      <c r="D753" s="112"/>
      <c r="E753" s="112"/>
    </row>
    <row r="754" spans="3:5" ht="15.75" customHeight="1">
      <c r="C754" s="114"/>
      <c r="D754" s="112"/>
      <c r="E754" s="112"/>
    </row>
    <row r="755" spans="3:5" ht="15.75" customHeight="1">
      <c r="C755" s="114"/>
      <c r="D755" s="112"/>
      <c r="E755" s="112"/>
    </row>
    <row r="756" spans="3:5" ht="15.75" customHeight="1">
      <c r="C756" s="114"/>
      <c r="D756" s="112"/>
      <c r="E756" s="112"/>
    </row>
    <row r="757" spans="3:5" ht="15.75" customHeight="1">
      <c r="C757" s="114"/>
      <c r="D757" s="112"/>
      <c r="E757" s="112"/>
    </row>
    <row r="758" spans="3:5" ht="15.75" customHeight="1">
      <c r="C758" s="114"/>
      <c r="D758" s="112"/>
      <c r="E758" s="112"/>
    </row>
    <row r="759" spans="3:5" ht="15.75" customHeight="1">
      <c r="C759" s="114"/>
      <c r="D759" s="112"/>
      <c r="E759" s="112"/>
    </row>
    <row r="760" spans="3:5" ht="15.75" customHeight="1">
      <c r="C760" s="114"/>
      <c r="D760" s="112"/>
      <c r="E760" s="112"/>
    </row>
    <row r="761" spans="3:5" ht="15.75" customHeight="1">
      <c r="C761" s="114"/>
      <c r="D761" s="112"/>
      <c r="E761" s="112"/>
    </row>
    <row r="762" spans="3:5" ht="15.75" customHeight="1">
      <c r="C762" s="114"/>
      <c r="D762" s="112"/>
      <c r="E762" s="112"/>
    </row>
    <row r="763" spans="3:5" ht="15.75" customHeight="1">
      <c r="C763" s="114"/>
      <c r="D763" s="112"/>
      <c r="E763" s="112"/>
    </row>
    <row r="764" spans="3:5" ht="15.75" customHeight="1">
      <c r="C764" s="114"/>
      <c r="D764" s="112"/>
      <c r="E764" s="112"/>
    </row>
    <row r="765" spans="3:5" ht="15.75" customHeight="1">
      <c r="C765" s="114"/>
      <c r="D765" s="112"/>
      <c r="E765" s="112"/>
    </row>
    <row r="766" spans="3:5" ht="15.75" customHeight="1">
      <c r="C766" s="114"/>
      <c r="D766" s="112"/>
      <c r="E766" s="112"/>
    </row>
    <row r="767" spans="3:5" ht="15.75" customHeight="1">
      <c r="C767" s="114"/>
      <c r="D767" s="112"/>
      <c r="E767" s="112"/>
    </row>
    <row r="768" spans="3:5" ht="15.75" customHeight="1">
      <c r="C768" s="114"/>
      <c r="D768" s="112"/>
      <c r="E768" s="112"/>
    </row>
    <row r="769" spans="3:5" ht="15.75" customHeight="1">
      <c r="C769" s="114"/>
      <c r="D769" s="112"/>
      <c r="E769" s="112"/>
    </row>
    <row r="770" spans="3:5" ht="15.75" customHeight="1">
      <c r="C770" s="114"/>
      <c r="D770" s="112"/>
      <c r="E770" s="112"/>
    </row>
    <row r="771" spans="3:5" ht="15.75" customHeight="1">
      <c r="C771" s="114"/>
      <c r="D771" s="112"/>
      <c r="E771" s="112"/>
    </row>
    <row r="772" spans="3:5" ht="15.75" customHeight="1">
      <c r="C772" s="114"/>
      <c r="D772" s="112"/>
      <c r="E772" s="112"/>
    </row>
    <row r="773" spans="3:5" ht="15.75" customHeight="1">
      <c r="C773" s="114"/>
      <c r="D773" s="112"/>
      <c r="E773" s="112"/>
    </row>
    <row r="774" spans="3:5" ht="15.75" customHeight="1">
      <c r="C774" s="114"/>
      <c r="D774" s="112"/>
      <c r="E774" s="112"/>
    </row>
    <row r="775" spans="3:5" ht="15.75" customHeight="1">
      <c r="C775" s="114"/>
      <c r="D775" s="112"/>
      <c r="E775" s="112"/>
    </row>
    <row r="776" spans="3:5" ht="15.75" customHeight="1">
      <c r="C776" s="114"/>
      <c r="D776" s="112"/>
      <c r="E776" s="112"/>
    </row>
    <row r="777" spans="3:5" ht="15.75" customHeight="1">
      <c r="C777" s="114"/>
      <c r="D777" s="112"/>
      <c r="E777" s="112"/>
    </row>
    <row r="778" spans="3:5" ht="15.75" customHeight="1">
      <c r="C778" s="114"/>
      <c r="D778" s="112"/>
      <c r="E778" s="112"/>
    </row>
    <row r="779" spans="3:5" ht="15.75" customHeight="1">
      <c r="C779" s="114"/>
      <c r="D779" s="112"/>
      <c r="E779" s="112"/>
    </row>
    <row r="780" spans="3:5" ht="15.75" customHeight="1">
      <c r="C780" s="114"/>
      <c r="D780" s="112"/>
      <c r="E780" s="112"/>
    </row>
    <row r="781" spans="3:5" ht="15.75" customHeight="1">
      <c r="C781" s="114"/>
      <c r="D781" s="112"/>
      <c r="E781" s="112"/>
    </row>
    <row r="782" spans="3:5" ht="15.75" customHeight="1">
      <c r="C782" s="114"/>
      <c r="D782" s="112"/>
      <c r="E782" s="112"/>
    </row>
    <row r="783" spans="3:5" ht="15.75" customHeight="1">
      <c r="C783" s="114"/>
      <c r="D783" s="112"/>
      <c r="E783" s="112"/>
    </row>
    <row r="784" spans="3:5" ht="15.75" customHeight="1">
      <c r="C784" s="114"/>
      <c r="D784" s="112"/>
      <c r="E784" s="112"/>
    </row>
    <row r="785" spans="3:5" ht="15.75" customHeight="1">
      <c r="C785" s="114"/>
      <c r="D785" s="112"/>
      <c r="E785" s="112"/>
    </row>
    <row r="786" spans="3:5" ht="15.75" customHeight="1">
      <c r="C786" s="114"/>
      <c r="D786" s="112"/>
      <c r="E786" s="112"/>
    </row>
    <row r="787" spans="3:5" ht="15.75" customHeight="1">
      <c r="C787" s="114"/>
      <c r="D787" s="112"/>
      <c r="E787" s="112"/>
    </row>
    <row r="788" spans="3:5" ht="15.75" customHeight="1">
      <c r="C788" s="114"/>
      <c r="D788" s="112"/>
      <c r="E788" s="112"/>
    </row>
    <row r="789" spans="3:5" ht="15.75" customHeight="1">
      <c r="C789" s="114"/>
      <c r="D789" s="112"/>
      <c r="E789" s="112"/>
    </row>
    <row r="790" spans="3:5" ht="15.75" customHeight="1">
      <c r="C790" s="114"/>
      <c r="D790" s="112"/>
      <c r="E790" s="112"/>
    </row>
    <row r="791" spans="3:5" ht="15.75" customHeight="1">
      <c r="C791" s="114"/>
      <c r="D791" s="112"/>
      <c r="E791" s="112"/>
    </row>
    <row r="792" spans="3:5" ht="15.75" customHeight="1">
      <c r="C792" s="114"/>
      <c r="D792" s="112"/>
      <c r="E792" s="112"/>
    </row>
    <row r="793" spans="3:5" ht="15.75" customHeight="1">
      <c r="C793" s="114"/>
      <c r="D793" s="112"/>
      <c r="E793" s="112"/>
    </row>
    <row r="794" spans="3:5" ht="15.75" customHeight="1">
      <c r="C794" s="114"/>
      <c r="D794" s="112"/>
      <c r="E794" s="112"/>
    </row>
    <row r="795" spans="3:5" ht="15.75" customHeight="1">
      <c r="C795" s="114"/>
      <c r="D795" s="112"/>
      <c r="E795" s="112"/>
    </row>
    <row r="796" spans="3:5" ht="15.75" customHeight="1">
      <c r="C796" s="114"/>
      <c r="D796" s="112"/>
      <c r="E796" s="112"/>
    </row>
    <row r="797" spans="3:5" ht="15.75" customHeight="1">
      <c r="C797" s="114"/>
      <c r="D797" s="112"/>
      <c r="E797" s="112"/>
    </row>
    <row r="798" spans="3:5" ht="15.75" customHeight="1">
      <c r="C798" s="114"/>
      <c r="D798" s="112"/>
      <c r="E798" s="112"/>
    </row>
    <row r="799" spans="3:5" ht="15.75" customHeight="1">
      <c r="C799" s="114"/>
      <c r="D799" s="112"/>
      <c r="E799" s="112"/>
    </row>
    <row r="800" spans="3:5" ht="15.75" customHeight="1">
      <c r="C800" s="114"/>
      <c r="D800" s="112"/>
      <c r="E800" s="112"/>
    </row>
    <row r="801" spans="3:5" ht="15.75" customHeight="1">
      <c r="C801" s="114"/>
      <c r="D801" s="112"/>
      <c r="E801" s="112"/>
    </row>
    <row r="802" spans="3:5" ht="15.75" customHeight="1">
      <c r="C802" s="114"/>
      <c r="D802" s="112"/>
      <c r="E802" s="112"/>
    </row>
    <row r="803" spans="3:5" ht="15.75" customHeight="1">
      <c r="C803" s="114"/>
      <c r="D803" s="112"/>
      <c r="E803" s="112"/>
    </row>
    <row r="804" spans="3:5" ht="15.75" customHeight="1">
      <c r="C804" s="114"/>
      <c r="D804" s="112"/>
      <c r="E804" s="112"/>
    </row>
    <row r="805" spans="3:5" ht="15.75" customHeight="1">
      <c r="C805" s="114"/>
      <c r="D805" s="112"/>
      <c r="E805" s="112"/>
    </row>
    <row r="806" spans="3:5" ht="15.75" customHeight="1">
      <c r="C806" s="114"/>
      <c r="D806" s="112"/>
      <c r="E806" s="112"/>
    </row>
    <row r="807" spans="3:5" ht="15.75" customHeight="1">
      <c r="C807" s="114"/>
      <c r="D807" s="112"/>
      <c r="E807" s="112"/>
    </row>
    <row r="808" spans="3:5" ht="15.75" customHeight="1">
      <c r="C808" s="114"/>
      <c r="D808" s="112"/>
      <c r="E808" s="112"/>
    </row>
    <row r="809" spans="3:5" ht="15.75" customHeight="1">
      <c r="C809" s="114"/>
      <c r="D809" s="112"/>
      <c r="E809" s="112"/>
    </row>
    <row r="810" spans="3:5" ht="15.75" customHeight="1">
      <c r="C810" s="114"/>
      <c r="D810" s="112"/>
      <c r="E810" s="112"/>
    </row>
    <row r="811" spans="3:5" ht="15.75" customHeight="1">
      <c r="C811" s="114"/>
      <c r="D811" s="112"/>
      <c r="E811" s="112"/>
    </row>
    <row r="812" spans="3:5" ht="15.75" customHeight="1">
      <c r="C812" s="114"/>
      <c r="D812" s="112"/>
      <c r="E812" s="112"/>
    </row>
    <row r="813" spans="3:5" ht="15.75" customHeight="1">
      <c r="C813" s="114"/>
      <c r="D813" s="112"/>
      <c r="E813" s="112"/>
    </row>
    <row r="814" spans="3:5" ht="15.75" customHeight="1">
      <c r="C814" s="114"/>
      <c r="D814" s="112"/>
      <c r="E814" s="112"/>
    </row>
    <row r="815" spans="3:5" ht="15.75" customHeight="1">
      <c r="C815" s="114"/>
      <c r="D815" s="112"/>
      <c r="E815" s="112"/>
    </row>
    <row r="816" spans="3:5" ht="15.75" customHeight="1">
      <c r="C816" s="114"/>
      <c r="D816" s="112"/>
      <c r="E816" s="112"/>
    </row>
    <row r="817" spans="3:5" ht="15.75" customHeight="1">
      <c r="C817" s="114"/>
      <c r="D817" s="112"/>
      <c r="E817" s="112"/>
    </row>
    <row r="818" spans="3:5" ht="15.75" customHeight="1">
      <c r="C818" s="114"/>
      <c r="D818" s="112"/>
      <c r="E818" s="112"/>
    </row>
    <row r="819" spans="3:5" ht="15.75" customHeight="1">
      <c r="C819" s="114"/>
      <c r="D819" s="112"/>
      <c r="E819" s="112"/>
    </row>
    <row r="820" spans="3:5" ht="15.75" customHeight="1">
      <c r="C820" s="114"/>
      <c r="D820" s="112"/>
      <c r="E820" s="112"/>
    </row>
    <row r="821" spans="3:5" ht="15.75" customHeight="1">
      <c r="C821" s="114"/>
      <c r="D821" s="112"/>
      <c r="E821" s="112"/>
    </row>
    <row r="822" spans="3:5" ht="15.75" customHeight="1">
      <c r="C822" s="114"/>
      <c r="D822" s="112"/>
      <c r="E822" s="112"/>
    </row>
    <row r="823" spans="3:5" ht="15.75" customHeight="1">
      <c r="C823" s="114"/>
      <c r="D823" s="112"/>
      <c r="E823" s="112"/>
    </row>
    <row r="824" spans="3:5" ht="15.75" customHeight="1">
      <c r="C824" s="114"/>
      <c r="D824" s="112"/>
      <c r="E824" s="112"/>
    </row>
    <row r="825" spans="3:5" ht="15.75" customHeight="1">
      <c r="C825" s="114"/>
      <c r="D825" s="112"/>
      <c r="E825" s="112"/>
    </row>
    <row r="826" spans="3:5" ht="15.75" customHeight="1">
      <c r="C826" s="114"/>
      <c r="D826" s="112"/>
      <c r="E826" s="112"/>
    </row>
    <row r="827" spans="3:5" ht="15.75" customHeight="1">
      <c r="C827" s="114"/>
      <c r="D827" s="112"/>
      <c r="E827" s="112"/>
    </row>
    <row r="828" spans="3:5" ht="15.75" customHeight="1">
      <c r="C828" s="114"/>
      <c r="D828" s="112"/>
      <c r="E828" s="112"/>
    </row>
    <row r="829" spans="3:5" ht="15.75" customHeight="1">
      <c r="C829" s="114"/>
      <c r="D829" s="112"/>
      <c r="E829" s="112"/>
    </row>
    <row r="830" spans="3:5" ht="15.75" customHeight="1">
      <c r="C830" s="114"/>
      <c r="D830" s="112"/>
      <c r="E830" s="112"/>
    </row>
    <row r="831" spans="3:5" ht="15.75" customHeight="1">
      <c r="C831" s="114"/>
      <c r="D831" s="112"/>
      <c r="E831" s="112"/>
    </row>
    <row r="832" spans="3:5" ht="15.75" customHeight="1">
      <c r="C832" s="114"/>
      <c r="D832" s="112"/>
      <c r="E832" s="112"/>
    </row>
    <row r="833" spans="3:5" ht="15.75" customHeight="1">
      <c r="C833" s="114"/>
      <c r="D833" s="112"/>
      <c r="E833" s="112"/>
    </row>
    <row r="834" spans="3:5" ht="15.75" customHeight="1">
      <c r="C834" s="114"/>
      <c r="D834" s="112"/>
      <c r="E834" s="112"/>
    </row>
    <row r="835" spans="3:5" ht="15.75" customHeight="1">
      <c r="C835" s="114"/>
      <c r="D835" s="112"/>
      <c r="E835" s="112"/>
    </row>
    <row r="836" spans="3:5" ht="15.75" customHeight="1">
      <c r="C836" s="114"/>
      <c r="D836" s="112"/>
      <c r="E836" s="112"/>
    </row>
    <row r="837" spans="3:5" ht="15.75" customHeight="1">
      <c r="C837" s="114"/>
      <c r="D837" s="112"/>
      <c r="E837" s="112"/>
    </row>
    <row r="838" spans="3:5" ht="15.75" customHeight="1">
      <c r="C838" s="114"/>
      <c r="D838" s="112"/>
      <c r="E838" s="112"/>
    </row>
    <row r="839" spans="3:5" ht="15.75" customHeight="1">
      <c r="C839" s="114"/>
      <c r="D839" s="112"/>
      <c r="E839" s="112"/>
    </row>
    <row r="840" spans="3:5" ht="15.75" customHeight="1">
      <c r="C840" s="114"/>
      <c r="D840" s="112"/>
      <c r="E840" s="112"/>
    </row>
    <row r="841" spans="3:5" ht="15.75" customHeight="1">
      <c r="C841" s="114"/>
      <c r="D841" s="112"/>
      <c r="E841" s="112"/>
    </row>
    <row r="842" spans="3:5" ht="15.75" customHeight="1">
      <c r="C842" s="114"/>
      <c r="D842" s="112"/>
      <c r="E842" s="112"/>
    </row>
    <row r="843" spans="3:5" ht="15.75" customHeight="1">
      <c r="C843" s="114"/>
      <c r="D843" s="112"/>
      <c r="E843" s="112"/>
    </row>
    <row r="844" spans="3:5" ht="15.75" customHeight="1">
      <c r="C844" s="114"/>
      <c r="D844" s="112"/>
      <c r="E844" s="112"/>
    </row>
    <row r="845" spans="3:5" ht="15.75" customHeight="1">
      <c r="C845" s="114"/>
      <c r="D845" s="112"/>
      <c r="E845" s="112"/>
    </row>
    <row r="846" spans="3:5" ht="15.75" customHeight="1">
      <c r="C846" s="114"/>
      <c r="D846" s="112"/>
      <c r="E846" s="112"/>
    </row>
    <row r="847" spans="3:5" ht="15.75" customHeight="1">
      <c r="C847" s="114"/>
      <c r="D847" s="112"/>
      <c r="E847" s="112"/>
    </row>
    <row r="848" spans="3:5" ht="15.75" customHeight="1">
      <c r="C848" s="114"/>
      <c r="D848" s="112"/>
      <c r="E848" s="112"/>
    </row>
    <row r="849" spans="3:5" ht="15.75" customHeight="1">
      <c r="C849" s="114"/>
      <c r="D849" s="112"/>
      <c r="E849" s="112"/>
    </row>
    <row r="850" spans="3:5" ht="15.75" customHeight="1">
      <c r="C850" s="114"/>
      <c r="D850" s="112"/>
      <c r="E850" s="112"/>
    </row>
    <row r="851" spans="3:5" ht="15.75" customHeight="1">
      <c r="C851" s="114"/>
      <c r="D851" s="112"/>
      <c r="E851" s="112"/>
    </row>
    <row r="852" spans="3:5" ht="15.75" customHeight="1">
      <c r="C852" s="114"/>
      <c r="D852" s="112"/>
      <c r="E852" s="112"/>
    </row>
    <row r="853" spans="3:5" ht="15.75" customHeight="1">
      <c r="C853" s="114"/>
      <c r="D853" s="112"/>
      <c r="E853" s="112"/>
    </row>
    <row r="854" spans="3:5" ht="15.75" customHeight="1">
      <c r="C854" s="114"/>
      <c r="D854" s="112"/>
      <c r="E854" s="112"/>
    </row>
    <row r="855" spans="3:5" ht="15.75" customHeight="1">
      <c r="C855" s="114"/>
      <c r="D855" s="112"/>
      <c r="E855" s="112"/>
    </row>
    <row r="856" spans="3:5" ht="15.75" customHeight="1">
      <c r="C856" s="114"/>
      <c r="D856" s="112"/>
      <c r="E856" s="112"/>
    </row>
    <row r="857" spans="3:5" ht="15.75" customHeight="1">
      <c r="C857" s="114"/>
      <c r="D857" s="112"/>
      <c r="E857" s="112"/>
    </row>
    <row r="858" spans="3:5" ht="15.75" customHeight="1">
      <c r="C858" s="114"/>
      <c r="D858" s="112"/>
      <c r="E858" s="112"/>
    </row>
    <row r="859" spans="3:5" ht="15.75" customHeight="1">
      <c r="C859" s="114"/>
      <c r="D859" s="112"/>
      <c r="E859" s="112"/>
    </row>
    <row r="860" spans="3:5" ht="15.75" customHeight="1">
      <c r="C860" s="114"/>
      <c r="D860" s="112"/>
      <c r="E860" s="112"/>
    </row>
    <row r="861" spans="3:5" ht="15.75" customHeight="1">
      <c r="C861" s="114"/>
      <c r="D861" s="112"/>
      <c r="E861" s="112"/>
    </row>
    <row r="862" spans="3:5" ht="15.75" customHeight="1">
      <c r="C862" s="114"/>
      <c r="D862" s="112"/>
      <c r="E862" s="112"/>
    </row>
    <row r="863" spans="3:5" ht="15.75" customHeight="1">
      <c r="C863" s="114"/>
      <c r="D863" s="112"/>
      <c r="E863" s="112"/>
    </row>
    <row r="864" spans="3:5" ht="15.75" customHeight="1">
      <c r="C864" s="114"/>
      <c r="D864" s="112"/>
      <c r="E864" s="112"/>
    </row>
    <row r="865" spans="3:5" ht="15.75" customHeight="1">
      <c r="C865" s="114"/>
      <c r="D865" s="112"/>
      <c r="E865" s="112"/>
    </row>
    <row r="866" spans="3:5" ht="15.75" customHeight="1">
      <c r="C866" s="114"/>
      <c r="D866" s="112"/>
      <c r="E866" s="112"/>
    </row>
    <row r="867" spans="3:5" ht="15.75" customHeight="1">
      <c r="C867" s="114"/>
      <c r="D867" s="112"/>
      <c r="E867" s="112"/>
    </row>
    <row r="868" spans="3:5" ht="15.75" customHeight="1">
      <c r="C868" s="114"/>
      <c r="D868" s="112"/>
      <c r="E868" s="112"/>
    </row>
    <row r="869" spans="3:5" ht="15.75" customHeight="1">
      <c r="C869" s="114"/>
      <c r="D869" s="112"/>
      <c r="E869" s="112"/>
    </row>
    <row r="870" spans="3:5" ht="15.75" customHeight="1">
      <c r="C870" s="114"/>
      <c r="D870" s="112"/>
      <c r="E870" s="112"/>
    </row>
    <row r="871" spans="3:5" ht="15.75" customHeight="1">
      <c r="C871" s="114"/>
      <c r="D871" s="112"/>
      <c r="E871" s="112"/>
    </row>
    <row r="872" spans="3:5" ht="15.75" customHeight="1">
      <c r="C872" s="114"/>
      <c r="D872" s="112"/>
      <c r="E872" s="112"/>
    </row>
    <row r="873" spans="3:5" ht="15.75" customHeight="1">
      <c r="C873" s="114"/>
      <c r="D873" s="112"/>
      <c r="E873" s="112"/>
    </row>
    <row r="874" spans="3:5" ht="15.75" customHeight="1">
      <c r="C874" s="114"/>
      <c r="D874" s="112"/>
      <c r="E874" s="112"/>
    </row>
    <row r="875" spans="3:5" ht="15.75" customHeight="1">
      <c r="C875" s="114"/>
      <c r="D875" s="112"/>
      <c r="E875" s="112"/>
    </row>
    <row r="876" spans="3:5" ht="15.75" customHeight="1">
      <c r="C876" s="114"/>
      <c r="D876" s="112"/>
      <c r="E876" s="112"/>
    </row>
    <row r="877" spans="3:5" ht="15.75" customHeight="1">
      <c r="C877" s="114"/>
      <c r="D877" s="112"/>
      <c r="E877" s="112"/>
    </row>
    <row r="878" spans="3:5" ht="15.75" customHeight="1">
      <c r="C878" s="114"/>
      <c r="D878" s="112"/>
      <c r="E878" s="112"/>
    </row>
    <row r="879" spans="3:5" ht="15.75" customHeight="1">
      <c r="C879" s="114"/>
      <c r="D879" s="112"/>
      <c r="E879" s="112"/>
    </row>
    <row r="880" spans="3:5" ht="15.75" customHeight="1">
      <c r="C880" s="114"/>
      <c r="D880" s="112"/>
      <c r="E880" s="112"/>
    </row>
    <row r="881" spans="3:5" ht="15.75" customHeight="1">
      <c r="C881" s="114"/>
      <c r="D881" s="112"/>
      <c r="E881" s="112"/>
    </row>
    <row r="882" spans="3:5" ht="15.75" customHeight="1">
      <c r="C882" s="114"/>
      <c r="D882" s="112"/>
      <c r="E882" s="112"/>
    </row>
    <row r="883" spans="3:5" ht="15.75" customHeight="1">
      <c r="C883" s="114"/>
      <c r="D883" s="112"/>
      <c r="E883" s="112"/>
    </row>
    <row r="884" spans="3:5" ht="15.75" customHeight="1">
      <c r="C884" s="114"/>
      <c r="D884" s="112"/>
      <c r="E884" s="112"/>
    </row>
    <row r="885" spans="3:5" ht="15.75" customHeight="1">
      <c r="C885" s="114"/>
      <c r="D885" s="112"/>
      <c r="E885" s="112"/>
    </row>
    <row r="886" spans="3:5" ht="15.75" customHeight="1">
      <c r="C886" s="114"/>
      <c r="D886" s="112"/>
      <c r="E886" s="112"/>
    </row>
    <row r="887" spans="3:5" ht="15.75" customHeight="1">
      <c r="C887" s="114"/>
      <c r="D887" s="112"/>
      <c r="E887" s="112"/>
    </row>
    <row r="888" spans="3:5" ht="15.75" customHeight="1">
      <c r="C888" s="114"/>
      <c r="D888" s="112"/>
      <c r="E888" s="112"/>
    </row>
    <row r="889" spans="3:5" ht="15.75" customHeight="1">
      <c r="C889" s="114"/>
      <c r="D889" s="112"/>
      <c r="E889" s="112"/>
    </row>
    <row r="890" spans="3:5" ht="15.75" customHeight="1">
      <c r="C890" s="114"/>
      <c r="D890" s="112"/>
      <c r="E890" s="112"/>
    </row>
    <row r="891" spans="3:5" ht="15.75" customHeight="1">
      <c r="C891" s="114"/>
      <c r="D891" s="112"/>
      <c r="E891" s="112"/>
    </row>
    <row r="892" spans="3:5" ht="15.75" customHeight="1">
      <c r="C892" s="114"/>
      <c r="D892" s="112"/>
      <c r="E892" s="112"/>
    </row>
    <row r="893" spans="3:5" ht="15.75" customHeight="1">
      <c r="C893" s="114"/>
      <c r="D893" s="112"/>
      <c r="E893" s="112"/>
    </row>
    <row r="894" spans="3:5" ht="15.75" customHeight="1">
      <c r="C894" s="114"/>
      <c r="D894" s="112"/>
      <c r="E894" s="112"/>
    </row>
    <row r="895" spans="3:5" ht="15.75" customHeight="1">
      <c r="C895" s="114"/>
      <c r="D895" s="112"/>
      <c r="E895" s="112"/>
    </row>
    <row r="896" spans="3:5" ht="15.75" customHeight="1">
      <c r="C896" s="114"/>
      <c r="D896" s="112"/>
      <c r="E896" s="112"/>
    </row>
    <row r="897" spans="3:5" ht="15.75" customHeight="1">
      <c r="C897" s="114"/>
      <c r="D897" s="112"/>
      <c r="E897" s="112"/>
    </row>
    <row r="898" spans="3:5" ht="15.75" customHeight="1">
      <c r="C898" s="114"/>
      <c r="D898" s="112"/>
      <c r="E898" s="112"/>
    </row>
    <row r="899" spans="3:5" ht="15.75" customHeight="1">
      <c r="C899" s="114"/>
      <c r="D899" s="112"/>
      <c r="E899" s="112"/>
    </row>
    <row r="900" spans="3:5" ht="15.75" customHeight="1">
      <c r="C900" s="114"/>
      <c r="D900" s="112"/>
      <c r="E900" s="112"/>
    </row>
    <row r="901" spans="3:5" ht="15.75" customHeight="1">
      <c r="C901" s="114"/>
      <c r="D901" s="112"/>
      <c r="E901" s="112"/>
    </row>
    <row r="902" spans="3:5" ht="15.75" customHeight="1">
      <c r="C902" s="114"/>
      <c r="D902" s="112"/>
      <c r="E902" s="112"/>
    </row>
    <row r="903" spans="3:5" ht="15.75" customHeight="1">
      <c r="C903" s="114"/>
      <c r="D903" s="112"/>
      <c r="E903" s="112"/>
    </row>
    <row r="904" spans="3:5" ht="15.75" customHeight="1">
      <c r="C904" s="114"/>
      <c r="D904" s="112"/>
      <c r="E904" s="112"/>
    </row>
    <row r="905" spans="3:5" ht="15.75" customHeight="1">
      <c r="C905" s="114"/>
      <c r="D905" s="112"/>
      <c r="E905" s="112"/>
    </row>
    <row r="906" spans="3:5" ht="15.75" customHeight="1">
      <c r="C906" s="114"/>
      <c r="D906" s="112"/>
      <c r="E906" s="112"/>
    </row>
    <row r="907" spans="3:5" ht="15.75" customHeight="1">
      <c r="C907" s="114"/>
      <c r="D907" s="112"/>
      <c r="E907" s="112"/>
    </row>
    <row r="908" spans="3:5" ht="15.75" customHeight="1">
      <c r="C908" s="114"/>
      <c r="D908" s="112"/>
      <c r="E908" s="112"/>
    </row>
    <row r="909" spans="3:5" ht="15.75" customHeight="1">
      <c r="C909" s="114"/>
      <c r="D909" s="112"/>
      <c r="E909" s="112"/>
    </row>
    <row r="910" spans="3:5" ht="15.75" customHeight="1">
      <c r="C910" s="114"/>
      <c r="D910" s="112"/>
      <c r="E910" s="112"/>
    </row>
    <row r="911" spans="3:5" ht="15.75" customHeight="1">
      <c r="C911" s="114"/>
      <c r="D911" s="112"/>
      <c r="E911" s="112"/>
    </row>
    <row r="912" spans="3:5" ht="15.75" customHeight="1">
      <c r="C912" s="114"/>
      <c r="D912" s="112"/>
      <c r="E912" s="112"/>
    </row>
    <row r="913" spans="3:5" ht="15.75" customHeight="1">
      <c r="C913" s="114"/>
      <c r="D913" s="112"/>
      <c r="E913" s="112"/>
    </row>
    <row r="914" spans="3:5" ht="15.75" customHeight="1">
      <c r="C914" s="114"/>
      <c r="D914" s="112"/>
      <c r="E914" s="112"/>
    </row>
    <row r="915" spans="3:5" ht="15.75" customHeight="1">
      <c r="C915" s="114"/>
      <c r="D915" s="112"/>
      <c r="E915" s="112"/>
    </row>
    <row r="916" spans="3:5" ht="15.75" customHeight="1">
      <c r="C916" s="114"/>
      <c r="D916" s="112"/>
      <c r="E916" s="112"/>
    </row>
    <row r="917" spans="3:5" ht="15.75" customHeight="1">
      <c r="C917" s="114"/>
      <c r="D917" s="112"/>
      <c r="E917" s="112"/>
    </row>
    <row r="918" spans="3:5" ht="15.75" customHeight="1">
      <c r="C918" s="114"/>
      <c r="D918" s="112"/>
      <c r="E918" s="112"/>
    </row>
    <row r="919" spans="3:5" ht="15.75" customHeight="1">
      <c r="C919" s="114"/>
      <c r="D919" s="112"/>
      <c r="E919" s="112"/>
    </row>
    <row r="920" spans="3:5" ht="15.75" customHeight="1">
      <c r="C920" s="114"/>
      <c r="D920" s="112"/>
      <c r="E920" s="112"/>
    </row>
    <row r="921" spans="3:5" ht="15.75" customHeight="1">
      <c r="C921" s="114"/>
      <c r="D921" s="112"/>
      <c r="E921" s="112"/>
    </row>
    <row r="922" spans="3:5" ht="15.75" customHeight="1">
      <c r="C922" s="114"/>
      <c r="D922" s="112"/>
      <c r="E922" s="112"/>
    </row>
    <row r="923" spans="3:5" ht="15.75" customHeight="1">
      <c r="C923" s="114"/>
      <c r="D923" s="112"/>
      <c r="E923" s="112"/>
    </row>
    <row r="924" spans="3:5" ht="15.75" customHeight="1">
      <c r="C924" s="114"/>
      <c r="D924" s="112"/>
      <c r="E924" s="112"/>
    </row>
    <row r="925" spans="3:5" ht="15.75" customHeight="1">
      <c r="C925" s="114"/>
      <c r="D925" s="112"/>
      <c r="E925" s="112"/>
    </row>
    <row r="926" spans="3:5" ht="15.75" customHeight="1">
      <c r="C926" s="114"/>
      <c r="D926" s="112"/>
      <c r="E926" s="112"/>
    </row>
    <row r="927" spans="3:5" ht="15.75" customHeight="1">
      <c r="C927" s="114"/>
      <c r="D927" s="112"/>
      <c r="E927" s="112"/>
    </row>
    <row r="928" spans="3:5" ht="15.75" customHeight="1">
      <c r="C928" s="114"/>
      <c r="D928" s="112"/>
      <c r="E928" s="112"/>
    </row>
    <row r="929" spans="3:5" ht="15.75" customHeight="1">
      <c r="C929" s="114"/>
      <c r="D929" s="112"/>
      <c r="E929" s="112"/>
    </row>
    <row r="930" spans="3:5" ht="15.75" customHeight="1">
      <c r="C930" s="114"/>
      <c r="D930" s="112"/>
      <c r="E930" s="112"/>
    </row>
    <row r="931" spans="3:5" ht="15.75" customHeight="1">
      <c r="C931" s="114"/>
      <c r="D931" s="112"/>
      <c r="E931" s="112"/>
    </row>
    <row r="932" spans="3:5" ht="15.75" customHeight="1">
      <c r="C932" s="114"/>
      <c r="D932" s="112"/>
      <c r="E932" s="112"/>
    </row>
    <row r="933" spans="3:5" ht="15.75" customHeight="1">
      <c r="C933" s="114"/>
      <c r="D933" s="112"/>
      <c r="E933" s="112"/>
    </row>
    <row r="934" spans="3:5" ht="15.75" customHeight="1">
      <c r="C934" s="114"/>
      <c r="D934" s="112"/>
      <c r="E934" s="112"/>
    </row>
    <row r="935" spans="3:5" ht="15.75" customHeight="1">
      <c r="C935" s="114"/>
      <c r="D935" s="112"/>
      <c r="E935" s="112"/>
    </row>
    <row r="936" spans="3:5" ht="15.75" customHeight="1">
      <c r="C936" s="114"/>
      <c r="D936" s="112"/>
      <c r="E936" s="112"/>
    </row>
    <row r="937" spans="3:5" ht="15.75" customHeight="1">
      <c r="C937" s="114"/>
      <c r="D937" s="112"/>
      <c r="E937" s="112"/>
    </row>
    <row r="938" spans="3:5" ht="15.75" customHeight="1">
      <c r="C938" s="114"/>
      <c r="D938" s="112"/>
      <c r="E938" s="112"/>
    </row>
    <row r="939" spans="3:5" ht="15.75" customHeight="1">
      <c r="C939" s="114"/>
      <c r="D939" s="112"/>
      <c r="E939" s="112"/>
    </row>
    <row r="940" spans="3:5" ht="15.75" customHeight="1">
      <c r="C940" s="114"/>
      <c r="D940" s="112"/>
      <c r="E940" s="112"/>
    </row>
    <row r="941" spans="3:5" ht="15.75" customHeight="1">
      <c r="C941" s="114"/>
      <c r="D941" s="112"/>
      <c r="E941" s="112"/>
    </row>
    <row r="942" spans="3:5" ht="15.75" customHeight="1">
      <c r="C942" s="114"/>
      <c r="D942" s="112"/>
      <c r="E942" s="112"/>
    </row>
    <row r="943" spans="3:5" ht="15.75" customHeight="1">
      <c r="C943" s="114"/>
      <c r="D943" s="112"/>
      <c r="E943" s="112"/>
    </row>
    <row r="944" spans="3:5" ht="15.75" customHeight="1">
      <c r="C944" s="114"/>
      <c r="D944" s="112"/>
      <c r="E944" s="112"/>
    </row>
    <row r="945" spans="3:5" ht="15.75" customHeight="1">
      <c r="C945" s="114"/>
      <c r="D945" s="112"/>
      <c r="E945" s="112"/>
    </row>
    <row r="946" spans="3:5" ht="15.75" customHeight="1">
      <c r="C946" s="114"/>
      <c r="D946" s="112"/>
      <c r="E946" s="112"/>
    </row>
    <row r="947" spans="3:5" ht="15.75" customHeight="1">
      <c r="C947" s="114"/>
      <c r="D947" s="112"/>
      <c r="E947" s="112"/>
    </row>
    <row r="948" spans="3:5" ht="15.75" customHeight="1">
      <c r="C948" s="114"/>
      <c r="D948" s="112"/>
      <c r="E948" s="112"/>
    </row>
    <row r="949" spans="3:5" ht="15.75" customHeight="1">
      <c r="C949" s="114"/>
      <c r="D949" s="112"/>
      <c r="E949" s="112"/>
    </row>
    <row r="950" spans="3:5" ht="15.75" customHeight="1">
      <c r="C950" s="114"/>
      <c r="D950" s="112"/>
      <c r="E950" s="112"/>
    </row>
    <row r="951" spans="3:5" ht="15.75" customHeight="1">
      <c r="C951" s="114"/>
      <c r="D951" s="112"/>
      <c r="E951" s="112"/>
    </row>
    <row r="952" spans="3:5" ht="15.75" customHeight="1">
      <c r="C952" s="114"/>
      <c r="D952" s="112"/>
      <c r="E952" s="112"/>
    </row>
    <row r="953" spans="3:5" ht="15.75" customHeight="1">
      <c r="C953" s="114"/>
      <c r="D953" s="112"/>
      <c r="E953" s="112"/>
    </row>
    <row r="954" spans="3:5" ht="15.75" customHeight="1">
      <c r="C954" s="114"/>
      <c r="D954" s="112"/>
      <c r="E954" s="112"/>
    </row>
    <row r="955" spans="3:5" ht="15.75" customHeight="1">
      <c r="C955" s="114"/>
      <c r="D955" s="112"/>
      <c r="E955" s="112"/>
    </row>
    <row r="956" spans="3:5" ht="15.75" customHeight="1">
      <c r="C956" s="114"/>
      <c r="D956" s="112"/>
      <c r="E956" s="112"/>
    </row>
    <row r="957" spans="3:5" ht="15.75" customHeight="1">
      <c r="C957" s="114"/>
      <c r="D957" s="112"/>
      <c r="E957" s="112"/>
    </row>
    <row r="958" spans="3:5" ht="15.75" customHeight="1">
      <c r="C958" s="114"/>
      <c r="D958" s="112"/>
      <c r="E958" s="112"/>
    </row>
    <row r="959" spans="3:5" ht="15.75" customHeight="1">
      <c r="C959" s="114"/>
      <c r="D959" s="112"/>
      <c r="E959" s="112"/>
    </row>
    <row r="960" spans="3:5" ht="15.75" customHeight="1">
      <c r="C960" s="114"/>
      <c r="D960" s="112"/>
      <c r="E960" s="112"/>
    </row>
    <row r="961" spans="3:5" ht="15.75" customHeight="1">
      <c r="C961" s="114"/>
      <c r="D961" s="112"/>
      <c r="E961" s="112"/>
    </row>
    <row r="962" spans="3:5" ht="15.75" customHeight="1">
      <c r="C962" s="114"/>
      <c r="D962" s="112"/>
      <c r="E962" s="112"/>
    </row>
    <row r="963" spans="3:5" ht="15.75" customHeight="1">
      <c r="C963" s="114"/>
      <c r="D963" s="112"/>
      <c r="E963" s="112"/>
    </row>
    <row r="964" spans="3:5" ht="15.75" customHeight="1">
      <c r="C964" s="114"/>
      <c r="D964" s="112"/>
      <c r="E964" s="112"/>
    </row>
    <row r="965" spans="3:5" ht="15.75" customHeight="1">
      <c r="C965" s="114"/>
      <c r="D965" s="112"/>
      <c r="E965" s="112"/>
    </row>
    <row r="966" spans="3:5" ht="15.75" customHeight="1">
      <c r="C966" s="114"/>
      <c r="D966" s="112"/>
      <c r="E966" s="112"/>
    </row>
    <row r="967" spans="3:5" ht="15.75" customHeight="1">
      <c r="C967" s="114"/>
      <c r="D967" s="112"/>
      <c r="E967" s="112"/>
    </row>
    <row r="968" spans="3:5" ht="15.75" customHeight="1">
      <c r="C968" s="114"/>
      <c r="D968" s="112"/>
      <c r="E968" s="112"/>
    </row>
    <row r="969" spans="3:5" ht="15.75" customHeight="1">
      <c r="C969" s="114"/>
      <c r="D969" s="112"/>
      <c r="E969" s="112"/>
    </row>
    <row r="970" spans="3:5" ht="15.75" customHeight="1">
      <c r="C970" s="114"/>
      <c r="D970" s="112"/>
      <c r="E970" s="112"/>
    </row>
    <row r="971" spans="3:5" ht="15.75" customHeight="1">
      <c r="C971" s="114"/>
      <c r="D971" s="112"/>
      <c r="E971" s="112"/>
    </row>
    <row r="972" spans="3:5" ht="15.75" customHeight="1">
      <c r="C972" s="114"/>
      <c r="D972" s="112"/>
      <c r="E972" s="112"/>
    </row>
    <row r="973" spans="3:5" ht="15.75" customHeight="1">
      <c r="C973" s="114"/>
      <c r="D973" s="112"/>
      <c r="E973" s="112"/>
    </row>
    <row r="974" spans="3:5" ht="15.75" customHeight="1">
      <c r="C974" s="114"/>
      <c r="D974" s="112"/>
      <c r="E974" s="112"/>
    </row>
    <row r="975" spans="3:5" ht="15.75" customHeight="1">
      <c r="C975" s="114"/>
      <c r="D975" s="112"/>
      <c r="E975" s="112"/>
    </row>
    <row r="976" spans="3:5" ht="15.75" customHeight="1">
      <c r="C976" s="114"/>
      <c r="D976" s="112"/>
      <c r="E976" s="112"/>
    </row>
    <row r="977" spans="3:5" ht="15.75" customHeight="1">
      <c r="C977" s="114"/>
      <c r="D977" s="112"/>
      <c r="E977" s="112"/>
    </row>
    <row r="978" spans="3:5" ht="15.75" customHeight="1">
      <c r="C978" s="114"/>
      <c r="D978" s="112"/>
      <c r="E978" s="112"/>
    </row>
    <row r="979" spans="3:5" ht="15.75" customHeight="1">
      <c r="C979" s="114"/>
      <c r="D979" s="112"/>
      <c r="E979" s="112"/>
    </row>
    <row r="980" spans="3:5" ht="15.75" customHeight="1">
      <c r="C980" s="114"/>
      <c r="D980" s="112"/>
      <c r="E980" s="112"/>
    </row>
    <row r="981" spans="3:5" ht="15.75" customHeight="1">
      <c r="C981" s="114"/>
      <c r="D981" s="112"/>
      <c r="E981" s="112"/>
    </row>
    <row r="982" spans="3:5" ht="15.75" customHeight="1">
      <c r="C982" s="114"/>
      <c r="D982" s="112"/>
      <c r="E982" s="112"/>
    </row>
    <row r="983" spans="3:5" ht="15.75" customHeight="1">
      <c r="C983" s="114"/>
      <c r="D983" s="112"/>
      <c r="E983" s="112"/>
    </row>
    <row r="984" spans="3:5" ht="15.75" customHeight="1">
      <c r="C984" s="114"/>
      <c r="D984" s="112"/>
      <c r="E984" s="112"/>
    </row>
    <row r="985" spans="3:5" ht="15.75" customHeight="1">
      <c r="C985" s="114"/>
      <c r="D985" s="112"/>
      <c r="E985" s="112"/>
    </row>
    <row r="986" spans="3:5" ht="15.75" customHeight="1">
      <c r="C986" s="114"/>
      <c r="D986" s="112"/>
      <c r="E986" s="112"/>
    </row>
    <row r="987" spans="3:5" ht="15.75" customHeight="1">
      <c r="C987" s="114"/>
      <c r="D987" s="112"/>
      <c r="E987" s="112"/>
    </row>
    <row r="988" spans="3:5" ht="15.75" customHeight="1">
      <c r="C988" s="114"/>
      <c r="D988" s="112"/>
      <c r="E988" s="112"/>
    </row>
    <row r="989" spans="3:5" ht="15.75" customHeight="1">
      <c r="C989" s="114"/>
      <c r="D989" s="112"/>
      <c r="E989" s="112"/>
    </row>
    <row r="990" spans="3:5" ht="15.75" customHeight="1">
      <c r="C990" s="114"/>
      <c r="D990" s="112"/>
      <c r="E990" s="112"/>
    </row>
    <row r="991" spans="3:5" ht="15.75" customHeight="1">
      <c r="C991" s="114"/>
      <c r="D991" s="112"/>
      <c r="E991" s="112"/>
    </row>
    <row r="992" spans="3:5" ht="15.75" customHeight="1">
      <c r="C992" s="114"/>
      <c r="D992" s="112"/>
      <c r="E992" s="112"/>
    </row>
    <row r="993" spans="3:5" ht="15.75" customHeight="1">
      <c r="C993" s="114"/>
      <c r="D993" s="112"/>
      <c r="E993" s="112"/>
    </row>
    <row r="994" spans="3:5" ht="15.75" customHeight="1">
      <c r="C994" s="114"/>
      <c r="D994" s="112"/>
      <c r="E994" s="112"/>
    </row>
    <row r="995" spans="3:5" ht="15.75" customHeight="1">
      <c r="C995" s="114"/>
      <c r="D995" s="112"/>
      <c r="E995" s="112"/>
    </row>
    <row r="996" spans="3:5" ht="15.75" customHeight="1">
      <c r="C996" s="114"/>
      <c r="D996" s="112"/>
      <c r="E996" s="112"/>
    </row>
    <row r="997" spans="3:5" ht="15.75" customHeight="1">
      <c r="C997" s="114"/>
      <c r="D997" s="112"/>
      <c r="E997" s="112"/>
    </row>
    <row r="998" spans="3:5" ht="15.75" customHeight="1">
      <c r="C998" s="114"/>
      <c r="D998" s="112"/>
      <c r="E998" s="112"/>
    </row>
    <row r="999" spans="3:5" ht="15.75" customHeight="1">
      <c r="C999" s="114"/>
      <c r="D999" s="112"/>
      <c r="E999" s="112"/>
    </row>
    <row r="1000" spans="3:5" ht="15.75" customHeight="1">
      <c r="C1000" s="114"/>
      <c r="D1000" s="112"/>
      <c r="E1000" s="112"/>
    </row>
  </sheetData>
  <mergeCells count="8">
    <mergeCell ref="A5:A11"/>
    <mergeCell ref="B5:B11"/>
    <mergeCell ref="F5:F11"/>
    <mergeCell ref="H5:H11"/>
    <mergeCell ref="A12:A13"/>
    <mergeCell ref="B12:B13"/>
    <mergeCell ref="F12:F13"/>
    <mergeCell ref="H12:H13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DANITSA MILENKA CHANDIA CELIS</cp:lastModifiedBy>
  <cp:revision/>
  <dcterms:created xsi:type="dcterms:W3CDTF">2022-11-26T12:22:29Z</dcterms:created>
  <dcterms:modified xsi:type="dcterms:W3CDTF">2025-10-10T00:15:14Z</dcterms:modified>
  <cp:category/>
  <cp:contentStatus/>
</cp:coreProperties>
</file>