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incienergyadvisors-my.sharepoint.com/personal/rharrison_vincienergyadvisors_com/Documents/LOS Program/for Python Developer/Sample LOS/Example 0/Gross/Step 4/"/>
    </mc:Choice>
  </mc:AlternateContent>
  <xr:revisionPtr revIDLastSave="15" documentId="8_{A780687F-1844-4556-AE0C-93CBA2947706}" xr6:coauthVersionLast="47" xr6:coauthVersionMax="47" xr10:uidLastSave="{F148982A-FA3C-4FE0-8F05-6B5DD2A5FF7F}"/>
  <bookViews>
    <workbookView xWindow="-120" yWindow="-120" windowWidth="29040" windowHeight="17520" activeTab="2" xr2:uid="{00000000-000D-0000-FFFF-FFFF00000000}"/>
  </bookViews>
  <sheets>
    <sheet name="Example0gross_LOS" sheetId="1" r:id="rId1"/>
    <sheet name="Example0gross_NameIDRecon" sheetId="2" r:id="rId2"/>
    <sheet name="Example0gross_LOSDesignation" sheetId="3" r:id="rId3"/>
    <sheet name="Historical_NYMEX_Pricing_Input" sheetId="4" r:id="rId4"/>
  </sheets>
  <definedNames>
    <definedName name="_xlnm._FilterDatabase" localSheetId="0" hidden="1">Example0gross_LOS!$A$4:$P$388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9" i="1" l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304" i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219" i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134" i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P2" i="1"/>
  <c r="O2" i="1"/>
  <c r="N2" i="1"/>
  <c r="M2" i="1"/>
  <c r="L2" i="1"/>
  <c r="K2" i="1"/>
  <c r="J2" i="1"/>
  <c r="I2" i="1"/>
  <c r="H2" i="1"/>
  <c r="G2" i="1"/>
  <c r="F2" i="1"/>
  <c r="P1" i="1"/>
  <c r="O1" i="1"/>
  <c r="N1" i="1"/>
  <c r="M1" i="1"/>
  <c r="L1" i="1"/>
  <c r="K1" i="1"/>
  <c r="J1" i="1"/>
  <c r="I1" i="1"/>
  <c r="H1" i="1"/>
  <c r="G1" i="1"/>
  <c r="F1" i="1"/>
  <c r="E2" i="1"/>
  <c r="E1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E5" i="3"/>
  <c r="A388" i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03" i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18" i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33" i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<sst xmlns="http://schemas.openxmlformats.org/spreadsheetml/2006/main" count="698" uniqueCount="114">
  <si>
    <t>Description</t>
  </si>
  <si>
    <t>Account</t>
  </si>
  <si>
    <t>Volumes:</t>
  </si>
  <si>
    <t>Oil Sales - Bbls</t>
  </si>
  <si>
    <t>Gas Sales - mcf</t>
  </si>
  <si>
    <t>NGL Sales - Bbls</t>
  </si>
  <si>
    <t>NGL Sales - Gal</t>
  </si>
  <si>
    <t>Revenue:</t>
  </si>
  <si>
    <t>Oil Sales Rev</t>
  </si>
  <si>
    <t>Gas Sales Rev</t>
  </si>
  <si>
    <t>NGL Sales Rev</t>
  </si>
  <si>
    <t>Oil Rev Deduct</t>
  </si>
  <si>
    <t>Gas Rev Deduct</t>
  </si>
  <si>
    <t>NGL Rev Deduct</t>
  </si>
  <si>
    <t>Operating Expenses:</t>
  </si>
  <si>
    <t>Severance Taxes</t>
  </si>
  <si>
    <t>Other Deductions</t>
  </si>
  <si>
    <t>Chemicals</t>
  </si>
  <si>
    <t>Communications</t>
  </si>
  <si>
    <t>Consulting</t>
  </si>
  <si>
    <t>Contract Labor</t>
  </si>
  <si>
    <t>Fuel &amp; Power</t>
  </si>
  <si>
    <t>Hot Oil &amp; Other Treatments</t>
  </si>
  <si>
    <t>Insurance</t>
  </si>
  <si>
    <t>Legal</t>
  </si>
  <si>
    <t>Marketing</t>
  </si>
  <si>
    <t>Measurement/Metering</t>
  </si>
  <si>
    <t>Miscellaneous</t>
  </si>
  <si>
    <t>Overhead</t>
  </si>
  <si>
    <t>Professional Services</t>
  </si>
  <si>
    <t>Pumping &amp; Gauging</t>
  </si>
  <si>
    <t>Rental Equipment</t>
  </si>
  <si>
    <t>Repairs &amp; Maintenance</t>
  </si>
  <si>
    <t>Road &amp; Lease Maintenance</t>
  </si>
  <si>
    <t>Salt Water Disposal</t>
  </si>
  <si>
    <t>Supervision</t>
  </si>
  <si>
    <t>Supplies</t>
  </si>
  <si>
    <t>Ad Valorem</t>
  </si>
  <si>
    <t>Trucking &amp; Hauling</t>
  </si>
  <si>
    <t>Vacuum Truck/Clean Up</t>
  </si>
  <si>
    <t>Well Servicing</t>
  </si>
  <si>
    <t>Workover Rig</t>
  </si>
  <si>
    <t>Gathering &amp; Transport Chg</t>
  </si>
  <si>
    <t>Swd Disposal Chg</t>
  </si>
  <si>
    <t>Total Expenses</t>
  </si>
  <si>
    <t>Net Operating Profit</t>
  </si>
  <si>
    <t>Annie 7H</t>
  </si>
  <si>
    <t>Bobby 3H</t>
  </si>
  <si>
    <t>Eric 2H</t>
  </si>
  <si>
    <t>Jimmy 1H</t>
  </si>
  <si>
    <t>Kyle 2H</t>
  </si>
  <si>
    <t>Database Name</t>
  </si>
  <si>
    <t>LOS Name</t>
  </si>
  <si>
    <t>PHDWIN Id</t>
  </si>
  <si>
    <t>Jimmy 1-H</t>
  </si>
  <si>
    <t>Bobby 3-H</t>
  </si>
  <si>
    <t>Annie 7-H</t>
  </si>
  <si>
    <t>Kyle 2-H</t>
  </si>
  <si>
    <t>Eric 2-H</t>
  </si>
  <si>
    <t>LOS Designation</t>
  </si>
  <si>
    <t>Expense %</t>
  </si>
  <si>
    <t>Fixed Expense (%)</t>
  </si>
  <si>
    <t>Oil Sales Volumes (bbl)</t>
  </si>
  <si>
    <t>Oil Variable Expense (%)</t>
  </si>
  <si>
    <t>Gas Sales Volumes (mcf)</t>
  </si>
  <si>
    <t>Gas Variable Expense (%)</t>
  </si>
  <si>
    <t>NGL Sales Volumes (bbl)</t>
  </si>
  <si>
    <t>Total %</t>
  </si>
  <si>
    <t>NGL Sales Volumes (gal)</t>
  </si>
  <si>
    <t>Oil Sales Revenue ($)</t>
  </si>
  <si>
    <t>Gas Sales Revenue ($)</t>
  </si>
  <si>
    <t>NGL Sales Revenue ($)</t>
  </si>
  <si>
    <t>Oil Revenue Deductions ($)</t>
  </si>
  <si>
    <t>Gas Revenue Deductions ($)</t>
  </si>
  <si>
    <t>NGL Revenue Deductions ($)</t>
  </si>
  <si>
    <t>Severance Tax</t>
  </si>
  <si>
    <t>Oil Variable Expense ($)</t>
  </si>
  <si>
    <t>Fixed Expense ($)</t>
  </si>
  <si>
    <t>Gas Variable Expense ($)</t>
  </si>
  <si>
    <t>Ad Val Tax</t>
  </si>
  <si>
    <t>Date</t>
  </si>
  <si>
    <t>Historical NYMEX Oil Price ($/bbl)</t>
  </si>
  <si>
    <t>Historical NYMEX Gas Price ($/mmbtu)</t>
  </si>
  <si>
    <t>NYMEX Oil</t>
  </si>
  <si>
    <t>NYMEX Gas</t>
  </si>
  <si>
    <t>3-Mo Avg</t>
  </si>
  <si>
    <t>6-Mo Avg</t>
  </si>
  <si>
    <t>9-Mo Avg</t>
  </si>
  <si>
    <t>12-Mo Avg</t>
  </si>
  <si>
    <t>Vinci</t>
  </si>
  <si>
    <t>BTU</t>
  </si>
  <si>
    <t>Oil Price ($/bbl)</t>
  </si>
  <si>
    <t>Gas Price ($/mmbtu)</t>
  </si>
  <si>
    <t>NGL Price ($/bbl)</t>
  </si>
  <si>
    <t>Oil Differential ($/bbl)</t>
  </si>
  <si>
    <t>Gas Differential ($/mmbtu)</t>
  </si>
  <si>
    <t>NGL Differential ($/bbl)</t>
  </si>
  <si>
    <t>Oil Differential (%)</t>
  </si>
  <si>
    <t>Gas Differential (%)</t>
  </si>
  <si>
    <t>NGL Differential (%)</t>
  </si>
  <si>
    <t>Gross Historical Gas Production (mcf)</t>
  </si>
  <si>
    <t>Shrink (% remaining)</t>
  </si>
  <si>
    <t>NGL Yield (bbl/mmcf)</t>
  </si>
  <si>
    <t>NGL Yield (bbl/mcf)</t>
  </si>
  <si>
    <t>Total Expenses ($/mo)</t>
  </si>
  <si>
    <t>Fixed Expenses ($/mo)</t>
  </si>
  <si>
    <t>Well Count</t>
  </si>
  <si>
    <t>Fixed Expense ($/well/mo)</t>
  </si>
  <si>
    <t>Oil Variable Expenses ($/mo)</t>
  </si>
  <si>
    <t>Gross Oil Sales Volumes (bbl)</t>
  </si>
  <si>
    <t>Oil Variable Expense ($/bbl)</t>
  </si>
  <si>
    <t>Gas Variable Expenses ($/mo)</t>
  </si>
  <si>
    <t>Gross Gas Sales Volumes (mcf)</t>
  </si>
  <si>
    <t>Gas Variable Expense ($/mcf)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</si>
</sst>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40" fontId="0" fillId="0" borderId="0" xfId="0" applyNumberFormat="1"/>
    <xf numFmtId="0" fontId="4" fillId="0" borderId="0" xfId="1" applyFont="1"/>
    <xf numFmtId="0" fontId="3" fillId="0" borderId="0" xfId="1"/>
    <xf numFmtId="0" fontId="4" fillId="2" borderId="0" xfId="0" applyFont="1" applyFill="1"/>
    <xf numFmtId="0" fontId="0" fillId="2" borderId="0" xfId="0" applyFill="1"/>
    <xf numFmtId="17" fontId="1" fillId="0" borderId="0" xfId="1" applyNumberFormat="1" applyFont="1"/>
    <xf numFmtId="0" fontId="4" fillId="0" borderId="0" xfId="0" applyFont="1"/>
    <xf numFmtId="0" fontId="1" fillId="0" borderId="0" xfId="1" applyFont="1"/>
    <xf numFmtId="0" fontId="1" fillId="0" borderId="0" xfId="2" applyFont="1"/>
    <xf numFmtId="17" fontId="2" fillId="0" borderId="0" xfId="2" applyNumberFormat="1"/>
    <xf numFmtId="2" fontId="2" fillId="0" borderId="0" xfId="2" applyNumberFormat="1"/>
    <xf numFmtId="0" fontId="2" fillId="0" borderId="0" xfId="2"/>
    <xf numFmtId="40" fontId="0" fillId="2" borderId="0" xfId="0" applyNumberFormat="1" applyFill="1"/>
    <xf numFmtId="0" fontId="4" fillId="0" borderId="0" xfId="1" applyFont="1" applyFill="1"/>
    <xf numFmtId="0" fontId="3" fillId="0" borderId="0" xfId="1" applyFill="1"/>
    <xf numFmtId="9" fontId="3" fillId="0" borderId="0" xfId="1" applyNumberFormat="1" applyFill="1"/>
  </cellXfs>
  <cellStyles count="3">
    <cellStyle name="Normal" xfId="0" builtinId="0"/>
    <cellStyle name="Normal 2" xfId="1" xr:uid="{42547531-7C1A-40C8-82C1-70A83B675B24}"/>
    <cellStyle name="Normal 2 2" xfId="2" xr:uid="{588068C1-D1D6-4305-A034-EDC80759EC62}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9"/>
  <sheetViews>
    <sheetView workbookViewId="0">
      <pane xSplit="4" ySplit="4" topLeftCell="E5" activePane="bottomRight" state="frozen"/>
      <selection pane="topRight" activeCell="E1" sqref="E1"/>
      <selection pane="bottomLeft" activeCell="A2" sqref="A2"/>
      <selection pane="bottomRight" activeCell="A5" sqref="A5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25.7109375" bestFit="1" customWidth="1"/>
    <col min="4" max="4" width="34.28515625" bestFit="1" customWidth="1"/>
    <col min="5" max="16" width="12" bestFit="1" customWidth="1"/>
    <col min="17" max="19" width="9.42578125" bestFit="1" customWidth="1"/>
    <col min="20" max="20" width="10.42578125" bestFit="1" customWidth="1"/>
  </cols>
  <sheetData>
    <row r="1" spans="1:20" x14ac:dyDescent="0.25">
      <c r="D1" s="8" t="s">
        <v>83</v>
      </c>
      <c r="E1" s="2">
        <f>VLOOKUP(E$4,Historical_NYMEX_Pricing_Input!$A:$C,2,0)</f>
        <v>78.16</v>
      </c>
      <c r="F1" s="2">
        <f>VLOOKUP(F$4,Historical_NYMEX_Pricing_Input!$A:$C,2,0)</f>
        <v>76.86</v>
      </c>
      <c r="G1" s="2">
        <f>VLOOKUP(G$4,Historical_NYMEX_Pricing_Input!$A:$C,2,0)</f>
        <v>73.37</v>
      </c>
      <c r="H1" s="2">
        <f>VLOOKUP(H$4,Historical_NYMEX_Pricing_Input!$A:$C,2,0)</f>
        <v>79.44</v>
      </c>
      <c r="I1" s="2">
        <f>VLOOKUP(I$4,Historical_NYMEX_Pricing_Input!$A:$C,2,0)</f>
        <v>71.62</v>
      </c>
      <c r="J1" s="2">
        <f>VLOOKUP(J$4,Historical_NYMEX_Pricing_Input!$A:$C,2,0)</f>
        <v>70.27</v>
      </c>
      <c r="K1" s="2">
        <f>VLOOKUP(K$4,Historical_NYMEX_Pricing_Input!$A:$C,2,0)</f>
        <v>76.040000000000006</v>
      </c>
      <c r="L1" s="2">
        <f>VLOOKUP(L$4,Historical_NYMEX_Pricing_Input!$A:$C,2,0)</f>
        <v>81.319999999999993</v>
      </c>
      <c r="M1" s="2">
        <f>VLOOKUP(M$4,Historical_NYMEX_Pricing_Input!$A:$C,2,0)</f>
        <v>89.43</v>
      </c>
      <c r="N1" s="2">
        <f>VLOOKUP(N$4,Historical_NYMEX_Pricing_Input!$A:$C,2,0)</f>
        <v>85.47</v>
      </c>
      <c r="O1" s="2">
        <f>VLOOKUP(O$4,Historical_NYMEX_Pricing_Input!$A:$C,2,0)</f>
        <v>77.38</v>
      </c>
      <c r="P1" s="2">
        <f>VLOOKUP(P$4,Historical_NYMEX_Pricing_Input!$A:$C,2,0)</f>
        <v>72.12</v>
      </c>
    </row>
    <row r="2" spans="1:20" x14ac:dyDescent="0.25">
      <c r="D2" s="8" t="s">
        <v>84</v>
      </c>
      <c r="E2" s="2">
        <f>VLOOKUP(E$4,Historical_NYMEX_Pricing_Input!$A:$C,3,0)</f>
        <v>4.7089999999999996</v>
      </c>
      <c r="F2" s="2">
        <f>VLOOKUP(F$4,Historical_NYMEX_Pricing_Input!$A:$C,3,0)</f>
        <v>3.109</v>
      </c>
      <c r="G2" s="2">
        <f>VLOOKUP(G$4,Historical_NYMEX_Pricing_Input!$A:$C,3,0)</f>
        <v>2.4510000000000001</v>
      </c>
      <c r="H2" s="2">
        <f>VLOOKUP(H$4,Historical_NYMEX_Pricing_Input!$A:$C,3,0)</f>
        <v>1.9910000000000001</v>
      </c>
      <c r="I2" s="2">
        <f>VLOOKUP(I$4,Historical_NYMEX_Pricing_Input!$A:$C,3,0)</f>
        <v>2.117</v>
      </c>
      <c r="J2" s="2">
        <f>VLOOKUP(J$4,Historical_NYMEX_Pricing_Input!$A:$C,3,0)</f>
        <v>2.181</v>
      </c>
      <c r="K2" s="2">
        <f>VLOOKUP(K$4,Historical_NYMEX_Pricing_Input!$A:$C,3,0)</f>
        <v>2.6030000000000002</v>
      </c>
      <c r="L2" s="2">
        <f>VLOOKUP(L$4,Historical_NYMEX_Pricing_Input!$A:$C,3,0)</f>
        <v>2.492</v>
      </c>
      <c r="M2" s="2">
        <f>VLOOKUP(M$4,Historical_NYMEX_Pricing_Input!$A:$C,3,0)</f>
        <v>2.556</v>
      </c>
      <c r="N2" s="2">
        <f>VLOOKUP(N$4,Historical_NYMEX_Pricing_Input!$A:$C,3,0)</f>
        <v>2.7639999999999998</v>
      </c>
      <c r="O2" s="2">
        <f>VLOOKUP(O$4,Historical_NYMEX_Pricing_Input!$A:$C,3,0)</f>
        <v>3.1640000000000001</v>
      </c>
      <c r="P2" s="2">
        <f>VLOOKUP(P$4,Historical_NYMEX_Pricing_Input!$A:$C,3,0)</f>
        <v>2.706</v>
      </c>
    </row>
    <row r="4" spans="1:20" x14ac:dyDescent="0.25">
      <c r="A4" s="8" t="s">
        <v>53</v>
      </c>
      <c r="B4" s="1" t="s">
        <v>1</v>
      </c>
      <c r="C4" s="1" t="s">
        <v>0</v>
      </c>
      <c r="D4" s="8" t="s">
        <v>59</v>
      </c>
      <c r="E4" s="7">
        <v>44927</v>
      </c>
      <c r="F4" s="7">
        <v>44958</v>
      </c>
      <c r="G4" s="7">
        <v>44986</v>
      </c>
      <c r="H4" s="7">
        <v>45017</v>
      </c>
      <c r="I4" s="7">
        <v>45047</v>
      </c>
      <c r="J4" s="7">
        <v>45078</v>
      </c>
      <c r="K4" s="7">
        <v>45108</v>
      </c>
      <c r="L4" s="7">
        <v>45139</v>
      </c>
      <c r="M4" s="7">
        <v>45170</v>
      </c>
      <c r="N4" s="7">
        <v>45200</v>
      </c>
      <c r="O4" s="7">
        <v>45231</v>
      </c>
      <c r="P4" s="7">
        <v>45261</v>
      </c>
      <c r="Q4" s="5" t="s">
        <v>85</v>
      </c>
      <c r="R4" s="5" t="s">
        <v>86</v>
      </c>
      <c r="S4" s="5" t="s">
        <v>87</v>
      </c>
      <c r="T4" s="5" t="s">
        <v>88</v>
      </c>
    </row>
    <row r="5" spans="1:20" x14ac:dyDescent="0.25">
      <c r="A5">
        <f>VLOOKUP($B5,Example0gross_NameIDRecon!$B:$C,2,0)</f>
        <v>105</v>
      </c>
      <c r="B5" t="s">
        <v>46</v>
      </c>
      <c r="C5" t="s">
        <v>2</v>
      </c>
      <c r="D5" t="str">
        <f>IF(VLOOKUP($C5,Example0gross_LOSDesignation!$A:$B,2,0)=0,"",VLOOKUP($C5,Example0gross_LOSDesignation!$A:$B,2,0))</f>
        <v/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20" x14ac:dyDescent="0.25">
      <c r="A6">
        <f>VLOOKUP($B6,Example0gross_NameIDRecon!$B:$C,2,0)</f>
        <v>105</v>
      </c>
      <c r="B6" t="s">
        <v>46</v>
      </c>
      <c r="C6" t="s">
        <v>3</v>
      </c>
      <c r="D6" t="str">
        <f>IF(VLOOKUP($C6,Example0gross_LOSDesignation!$A:$B,2,0)=0,"",VLOOKUP($C6,Example0gross_LOSDesignation!$A:$B,2,0))</f>
        <v>Oil Sales Volumes (bbl)</v>
      </c>
      <c r="E6" s="2">
        <v>912</v>
      </c>
      <c r="F6" s="2">
        <v>934.8</v>
      </c>
      <c r="G6" s="2">
        <v>958.17</v>
      </c>
      <c r="H6" s="2">
        <v>982.12424999999996</v>
      </c>
      <c r="I6" s="2">
        <v>1006.677356</v>
      </c>
      <c r="J6" s="2">
        <v>1031.84429</v>
      </c>
      <c r="K6" s="2">
        <v>1057.6403969999999</v>
      </c>
      <c r="L6" s="2">
        <v>1084.0814069999999</v>
      </c>
      <c r="M6" s="2">
        <v>1111.1834429999999</v>
      </c>
      <c r="N6" s="2">
        <v>1138.963029</v>
      </c>
      <c r="O6" s="2">
        <v>1167.4371040000001</v>
      </c>
      <c r="P6" s="2">
        <v>1196.623032</v>
      </c>
    </row>
    <row r="7" spans="1:20" x14ac:dyDescent="0.25">
      <c r="A7">
        <f>VLOOKUP($B7,Example0gross_NameIDRecon!$B:$C,2,0)</f>
        <v>105</v>
      </c>
      <c r="B7" t="s">
        <v>46</v>
      </c>
      <c r="C7" t="s">
        <v>4</v>
      </c>
      <c r="D7" t="str">
        <f>IF(VLOOKUP($C7,Example0gross_LOSDesignation!$A:$B,2,0)=0,"",VLOOKUP($C7,Example0gross_LOSDesignation!$A:$B,2,0))</f>
        <v>Gas Sales Volumes (mcf)</v>
      </c>
      <c r="E7" s="2">
        <v>5700</v>
      </c>
      <c r="F7" s="2">
        <v>5842.5</v>
      </c>
      <c r="G7" s="2">
        <v>5988.5625</v>
      </c>
      <c r="H7" s="2">
        <v>6138.276562</v>
      </c>
      <c r="I7" s="2">
        <v>6291.7334769999998</v>
      </c>
      <c r="J7" s="2">
        <v>6449.0268130000004</v>
      </c>
      <c r="K7" s="2">
        <v>6610.2524839999996</v>
      </c>
      <c r="L7" s="2">
        <v>6775.5087960000001</v>
      </c>
      <c r="M7" s="2">
        <v>6944.8965159999998</v>
      </c>
      <c r="N7" s="2">
        <v>7118.5189289999998</v>
      </c>
      <c r="O7" s="2">
        <v>7296.4819020000004</v>
      </c>
      <c r="P7" s="2">
        <v>7478.8939490000002</v>
      </c>
    </row>
    <row r="8" spans="1:20" x14ac:dyDescent="0.25">
      <c r="A8">
        <f>VLOOKUP($B8,Example0gross_NameIDRecon!$B:$C,2,0)</f>
        <v>105</v>
      </c>
      <c r="B8" t="s">
        <v>46</v>
      </c>
      <c r="C8" t="s">
        <v>5</v>
      </c>
      <c r="D8" t="str">
        <f>IF(VLOOKUP($C8,Example0gross_LOSDesignation!$A:$B,2,0)=0,"",VLOOKUP($C8,Example0gross_LOSDesignation!$A:$B,2,0))</f>
        <v>NGL Sales Volumes (bbl)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20" x14ac:dyDescent="0.25">
      <c r="A9">
        <f>VLOOKUP($B9,Example0gross_NameIDRecon!$B:$C,2,0)</f>
        <v>105</v>
      </c>
      <c r="B9" t="s">
        <v>46</v>
      </c>
      <c r="C9" t="s">
        <v>6</v>
      </c>
      <c r="D9" t="str">
        <f>IF(VLOOKUP($C9,Example0gross_LOSDesignation!$A:$B,2,0)=0,"",VLOOKUP($C9,Example0gross_LOSDesignation!$A:$B,2,0))</f>
        <v>NGL Sales Volumes (gal)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20" x14ac:dyDescent="0.25">
      <c r="A10">
        <f>VLOOKUP($B10,Example0gross_NameIDRecon!$B:$C,2,0)</f>
        <v>105</v>
      </c>
      <c r="B10" t="s">
        <v>46</v>
      </c>
      <c r="C10" t="s">
        <v>7</v>
      </c>
      <c r="D10" t="str">
        <f>IF(VLOOKUP($C10,Example0gross_LOSDesignation!$A:$B,2,0)=0,"",VLOOKUP($C10,Example0gross_LOSDesignation!$A:$B,2,0))</f>
        <v/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20" x14ac:dyDescent="0.25">
      <c r="A11">
        <f>VLOOKUP($B11,Example0gross_NameIDRecon!$B:$C,2,0)</f>
        <v>105</v>
      </c>
      <c r="B11" t="s">
        <v>46</v>
      </c>
      <c r="C11" t="s">
        <v>8</v>
      </c>
      <c r="D11" t="str">
        <f>IF(VLOOKUP($C11,Example0gross_LOSDesignation!$A:$B,2,0)=0,"",VLOOKUP($C11,Example0gross_LOSDesignation!$A:$B,2,0))</f>
        <v>Oil Sales Revenue ($)</v>
      </c>
      <c r="E11" s="2">
        <v>65835</v>
      </c>
      <c r="F11" s="2">
        <v>66822.524999999994</v>
      </c>
      <c r="G11" s="2">
        <v>67824.862875000006</v>
      </c>
      <c r="H11" s="2">
        <v>68842.235818000001</v>
      </c>
      <c r="I11" s="2">
        <v>69874.869355000003</v>
      </c>
      <c r="J11" s="2">
        <v>70922.992396000001</v>
      </c>
      <c r="K11" s="2">
        <v>71986.837281999993</v>
      </c>
      <c r="L11" s="2">
        <v>73066.639840999997</v>
      </c>
      <c r="M11" s="2">
        <v>74162.639439000006</v>
      </c>
      <c r="N11" s="2">
        <v>75275.079029999994</v>
      </c>
      <c r="O11" s="2">
        <v>76404.205216000002</v>
      </c>
      <c r="P11" s="2">
        <v>77550.268293999994</v>
      </c>
    </row>
    <row r="12" spans="1:20" x14ac:dyDescent="0.25">
      <c r="A12">
        <f>VLOOKUP($B12,Example0gross_NameIDRecon!$B:$C,2,0)</f>
        <v>105</v>
      </c>
      <c r="B12" t="s">
        <v>46</v>
      </c>
      <c r="C12" t="s">
        <v>9</v>
      </c>
      <c r="D12" t="str">
        <f>IF(VLOOKUP($C12,Example0gross_LOSDesignation!$A:$B,2,0)=0,"",VLOOKUP($C12,Example0gross_LOSDesignation!$A:$B,2,0))</f>
        <v>Gas Sales Revenue ($)</v>
      </c>
      <c r="E12" s="2">
        <v>16031.25</v>
      </c>
      <c r="F12" s="2">
        <v>16271.71875</v>
      </c>
      <c r="G12" s="2">
        <v>16515.794531</v>
      </c>
      <c r="H12" s="2">
        <v>16763.531448999998</v>
      </c>
      <c r="I12" s="2">
        <v>17014.984421000001</v>
      </c>
      <c r="J12" s="2">
        <v>17270.209187</v>
      </c>
      <c r="K12" s="2">
        <v>17529.262325</v>
      </c>
      <c r="L12" s="2">
        <v>17792.201260000002</v>
      </c>
      <c r="M12" s="2">
        <v>18059.084278999999</v>
      </c>
      <c r="N12" s="2">
        <v>18329.970542999999</v>
      </c>
      <c r="O12" s="2">
        <v>18604.920101</v>
      </c>
      <c r="P12" s="2">
        <v>18883.993902999999</v>
      </c>
    </row>
    <row r="13" spans="1:20" x14ac:dyDescent="0.25">
      <c r="A13">
        <f>VLOOKUP($B13,Example0gross_NameIDRecon!$B:$C,2,0)</f>
        <v>105</v>
      </c>
      <c r="B13" t="s">
        <v>46</v>
      </c>
      <c r="C13" t="s">
        <v>10</v>
      </c>
      <c r="D13" t="str">
        <f>IF(VLOOKUP($C13,Example0gross_LOSDesignation!$A:$B,2,0)=0,"",VLOOKUP($C13,Example0gross_LOSDesignation!$A:$B,2,0))</f>
        <v>NGL Sales Revenue ($)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20" x14ac:dyDescent="0.25">
      <c r="A14">
        <f>VLOOKUP($B14,Example0gross_NameIDRecon!$B:$C,2,0)</f>
        <v>105</v>
      </c>
      <c r="B14" t="s">
        <v>46</v>
      </c>
      <c r="C14" t="s">
        <v>11</v>
      </c>
      <c r="D14" t="str">
        <f>IF(VLOOKUP($C14,Example0gross_LOSDesignation!$A:$B,2,0)=0,"",VLOOKUP($C14,Example0gross_LOSDesignation!$A:$B,2,0))</f>
        <v>Oil Revenue Deductions ($)</v>
      </c>
      <c r="E14" s="2">
        <v>522.5</v>
      </c>
      <c r="F14" s="2">
        <v>525.11249999999995</v>
      </c>
      <c r="G14" s="2">
        <v>527.73806200000001</v>
      </c>
      <c r="H14" s="2">
        <v>530.37675300000001</v>
      </c>
      <c r="I14" s="2">
        <v>533.028637</v>
      </c>
      <c r="J14" s="2">
        <v>535.69377999999995</v>
      </c>
      <c r="K14" s="2">
        <v>538.37224900000001</v>
      </c>
      <c r="L14" s="2">
        <v>541.06411000000003</v>
      </c>
      <c r="M14" s="2">
        <v>543.76943000000006</v>
      </c>
      <c r="N14" s="2">
        <v>546.48827800000004</v>
      </c>
      <c r="O14" s="2">
        <v>549.22071900000003</v>
      </c>
      <c r="P14" s="2">
        <v>551.96682299999998</v>
      </c>
    </row>
    <row r="15" spans="1:20" x14ac:dyDescent="0.25">
      <c r="A15">
        <f>VLOOKUP($B15,Example0gross_NameIDRecon!$B:$C,2,0)</f>
        <v>105</v>
      </c>
      <c r="B15" t="s">
        <v>46</v>
      </c>
      <c r="C15" t="s">
        <v>12</v>
      </c>
      <c r="D15" t="str">
        <f>IF(VLOOKUP($C15,Example0gross_LOSDesignation!$A:$B,2,0)=0,"",VLOOKUP($C15,Example0gross_LOSDesignation!$A:$B,2,0))</f>
        <v>Gas Revenue Deductions ($)</v>
      </c>
      <c r="E15" s="2">
        <v>403.75</v>
      </c>
      <c r="F15" s="2">
        <v>405.76875000000001</v>
      </c>
      <c r="G15" s="2">
        <v>407.797594</v>
      </c>
      <c r="H15" s="2">
        <v>409.83658200000002</v>
      </c>
      <c r="I15" s="2">
        <v>411.88576499999999</v>
      </c>
      <c r="J15" s="2">
        <v>413.94519300000002</v>
      </c>
      <c r="K15" s="2">
        <v>416.01491900000002</v>
      </c>
      <c r="L15" s="2">
        <v>418.09499399999999</v>
      </c>
      <c r="M15" s="2">
        <v>420.18546900000001</v>
      </c>
      <c r="N15" s="2">
        <v>422.28639600000002</v>
      </c>
      <c r="O15" s="2">
        <v>424.397828</v>
      </c>
      <c r="P15" s="2">
        <v>426.51981699999999</v>
      </c>
    </row>
    <row r="16" spans="1:20" x14ac:dyDescent="0.25">
      <c r="A16">
        <f>VLOOKUP($B16,Example0gross_NameIDRecon!$B:$C,2,0)</f>
        <v>105</v>
      </c>
      <c r="B16" t="s">
        <v>46</v>
      </c>
      <c r="C16" t="s">
        <v>13</v>
      </c>
      <c r="D16" t="str">
        <f>IF(VLOOKUP($C16,Example0gross_LOSDesignation!$A:$B,2,0)=0,"",VLOOKUP($C16,Example0gross_LOSDesignation!$A:$B,2,0))</f>
        <v>NGL Revenue Deductions ($)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 x14ac:dyDescent="0.25">
      <c r="A17">
        <f>VLOOKUP($B17,Example0gross_NameIDRecon!$B:$C,2,0)</f>
        <v>105</v>
      </c>
      <c r="B17" t="s">
        <v>46</v>
      </c>
      <c r="C17" t="s">
        <v>14</v>
      </c>
      <c r="D17" t="str">
        <f>IF(VLOOKUP($C17,Example0gross_LOSDesignation!$A:$B,2,0)=0,"",VLOOKUP($C17,Example0gross_LOSDesignation!$A:$B,2,0))</f>
        <v/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>
        <f>VLOOKUP($B18,Example0gross_NameIDRecon!$B:$C,2,0)</f>
        <v>105</v>
      </c>
      <c r="B18" t="s">
        <v>46</v>
      </c>
      <c r="C18" t="s">
        <v>15</v>
      </c>
      <c r="D18" t="str">
        <f>IF(VLOOKUP($C18,Example0gross_LOSDesignation!$A:$B,2,0)=0,"",VLOOKUP($C18,Example0gross_LOSDesignation!$A:$B,2,0))</f>
        <v>Severance Tax</v>
      </c>
      <c r="E18" s="2">
        <v>1304.366417</v>
      </c>
      <c r="F18" s="2">
        <v>1239.1480959999999</v>
      </c>
      <c r="G18" s="2">
        <v>1177.1906919999999</v>
      </c>
      <c r="H18" s="2">
        <v>1118.3311570000001</v>
      </c>
      <c r="I18" s="2">
        <v>1062.414599</v>
      </c>
      <c r="J18" s="2">
        <v>1009.293869</v>
      </c>
      <c r="K18" s="2">
        <v>958.82917599999996</v>
      </c>
      <c r="L18" s="2">
        <v>910.88771699999995</v>
      </c>
      <c r="M18" s="2">
        <v>865.34333100000003</v>
      </c>
      <c r="N18" s="2">
        <v>822.07616499999995</v>
      </c>
      <c r="O18" s="2">
        <v>780.97235599999999</v>
      </c>
      <c r="P18" s="2">
        <v>741.92373899999996</v>
      </c>
    </row>
    <row r="19" spans="1:16" x14ac:dyDescent="0.25">
      <c r="A19">
        <f>VLOOKUP($B19,Example0gross_NameIDRecon!$B:$C,2,0)</f>
        <v>105</v>
      </c>
      <c r="B19" t="s">
        <v>46</v>
      </c>
      <c r="C19" t="s">
        <v>16</v>
      </c>
      <c r="D19" t="str">
        <f>IF(VLOOKUP($C19,Example0gross_LOSDesignation!$A:$B,2,0)=0,"",VLOOKUP($C19,Example0gross_LOSDesignation!$A:$B,2,0))</f>
        <v>Oil Variable Expense ($)</v>
      </c>
      <c r="E19" s="2">
        <v>248.62182999999999</v>
      </c>
      <c r="F19" s="2">
        <v>236.19073900000001</v>
      </c>
      <c r="G19" s="2">
        <v>224.381202</v>
      </c>
      <c r="H19" s="2">
        <v>213.16214199999999</v>
      </c>
      <c r="I19" s="2">
        <v>202.50403399999999</v>
      </c>
      <c r="J19" s="2">
        <v>192.37883299999999</v>
      </c>
      <c r="K19" s="2">
        <v>182.75989100000001</v>
      </c>
      <c r="L19" s="2">
        <v>173.62189699999999</v>
      </c>
      <c r="M19" s="2">
        <v>164.94080199999999</v>
      </c>
      <c r="N19" s="2">
        <v>156.69376199999999</v>
      </c>
      <c r="O19" s="2">
        <v>148.85907399999999</v>
      </c>
      <c r="P19" s="2">
        <v>141.41612000000001</v>
      </c>
    </row>
    <row r="20" spans="1:16" x14ac:dyDescent="0.25">
      <c r="A20">
        <f>VLOOKUP($B20,Example0gross_NameIDRecon!$B:$C,2,0)</f>
        <v>105</v>
      </c>
      <c r="B20" t="s">
        <v>46</v>
      </c>
      <c r="C20" t="s">
        <v>17</v>
      </c>
      <c r="D20" t="str">
        <f>IF(VLOOKUP($C20,Example0gross_LOSDesignation!$A:$B,2,0)=0,"",VLOOKUP($C20,Example0gross_LOSDesignation!$A:$B,2,0))</f>
        <v>Fixed Expense ($)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 x14ac:dyDescent="0.25">
      <c r="A21">
        <f>VLOOKUP($B21,Example0gross_NameIDRecon!$B:$C,2,0)</f>
        <v>105</v>
      </c>
      <c r="B21" t="s">
        <v>46</v>
      </c>
      <c r="C21" t="s">
        <v>18</v>
      </c>
      <c r="D21" t="str">
        <f>IF(VLOOKUP($C21,Example0gross_LOSDesignation!$A:$B,2,0)=0,"",VLOOKUP($C21,Example0gross_LOSDesignation!$A:$B,2,0))</f>
        <v>Fixed Expense ($)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 x14ac:dyDescent="0.25">
      <c r="A22">
        <f>VLOOKUP($B22,Example0gross_NameIDRecon!$B:$C,2,0)</f>
        <v>105</v>
      </c>
      <c r="B22" t="s">
        <v>46</v>
      </c>
      <c r="C22" t="s">
        <v>19</v>
      </c>
      <c r="D22" t="str">
        <f>IF(VLOOKUP($C22,Example0gross_LOSDesignation!$A:$B,2,0)=0,"",VLOOKUP($C22,Example0gross_LOSDesignation!$A:$B,2,0))</f>
        <v>Fixed Expense ($)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 x14ac:dyDescent="0.25">
      <c r="A23">
        <f>VLOOKUP($B23,Example0gross_NameIDRecon!$B:$C,2,0)</f>
        <v>105</v>
      </c>
      <c r="B23" t="s">
        <v>46</v>
      </c>
      <c r="C23" t="s">
        <v>20</v>
      </c>
      <c r="D23" t="str">
        <f>IF(VLOOKUP($C23,Example0gross_LOSDesignation!$A:$B,2,0)=0,"",VLOOKUP($C23,Example0gross_LOSDesignation!$A:$B,2,0))</f>
        <v>Fixed Expense ($)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 x14ac:dyDescent="0.25">
      <c r="A24">
        <f>VLOOKUP($B24,Example0gross_NameIDRecon!$B:$C,2,0)</f>
        <v>105</v>
      </c>
      <c r="B24" t="s">
        <v>46</v>
      </c>
      <c r="C24" t="s">
        <v>21</v>
      </c>
      <c r="D24" t="str">
        <f>IF(VLOOKUP($C24,Example0gross_LOSDesignation!$A:$B,2,0)=0,"",VLOOKUP($C24,Example0gross_LOSDesignation!$A:$B,2,0))</f>
        <v>Fixed Expense ($)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 x14ac:dyDescent="0.25">
      <c r="A25">
        <f>VLOOKUP($B25,Example0gross_NameIDRecon!$B:$C,2,0)</f>
        <v>105</v>
      </c>
      <c r="B25" t="s">
        <v>46</v>
      </c>
      <c r="C25" t="s">
        <v>22</v>
      </c>
      <c r="D25" t="str">
        <f>IF(VLOOKUP($C25,Example0gross_LOSDesignation!$A:$B,2,0)=0,"",VLOOKUP($C25,Example0gross_LOSDesignation!$A:$B,2,0))</f>
        <v>Oil Variable Expense ($)</v>
      </c>
      <c r="E25" s="2">
        <v>1306.923605</v>
      </c>
      <c r="F25" s="2">
        <v>1241.5774249999999</v>
      </c>
      <c r="G25" s="2">
        <v>1179.498554</v>
      </c>
      <c r="H25" s="2">
        <v>1120.5236259999999</v>
      </c>
      <c r="I25" s="2">
        <v>1064.497445</v>
      </c>
      <c r="J25" s="2">
        <v>1011.272572</v>
      </c>
      <c r="K25" s="2">
        <v>960.70894399999997</v>
      </c>
      <c r="L25" s="2">
        <v>912.673497</v>
      </c>
      <c r="M25" s="2">
        <v>867.03982199999996</v>
      </c>
      <c r="N25" s="2">
        <v>823.68783099999996</v>
      </c>
      <c r="O25" s="2">
        <v>782.50343899999996</v>
      </c>
      <c r="P25" s="2">
        <v>743.37826700000005</v>
      </c>
    </row>
    <row r="26" spans="1:16" x14ac:dyDescent="0.25">
      <c r="A26">
        <f>VLOOKUP($B26,Example0gross_NameIDRecon!$B:$C,2,0)</f>
        <v>105</v>
      </c>
      <c r="B26" t="s">
        <v>46</v>
      </c>
      <c r="C26" t="s">
        <v>23</v>
      </c>
      <c r="D26" t="str">
        <f>IF(VLOOKUP($C26,Example0gross_LOSDesignation!$A:$B,2,0)=0,"",VLOOKUP($C26,Example0gross_LOSDesignation!$A:$B,2,0))</f>
        <v>Fixed Expense ($)</v>
      </c>
      <c r="E26" s="2">
        <v>407.10670299999998</v>
      </c>
      <c r="F26" s="2">
        <v>386.75136800000001</v>
      </c>
      <c r="G26" s="2">
        <v>367.41379899999998</v>
      </c>
      <c r="H26" s="2">
        <v>349.04310900000002</v>
      </c>
      <c r="I26" s="2">
        <v>331.59095400000001</v>
      </c>
      <c r="J26" s="2">
        <v>315.01140600000002</v>
      </c>
      <c r="K26" s="2">
        <v>299.26083599999998</v>
      </c>
      <c r="L26" s="2">
        <v>284.29779400000001</v>
      </c>
      <c r="M26" s="2">
        <v>270.08290399999998</v>
      </c>
      <c r="N26" s="2">
        <v>256.57875899999999</v>
      </c>
      <c r="O26" s="2">
        <v>243.749821</v>
      </c>
      <c r="P26" s="2">
        <v>231.56233</v>
      </c>
    </row>
    <row r="27" spans="1:16" x14ac:dyDescent="0.25">
      <c r="A27">
        <f>VLOOKUP($B27,Example0gross_NameIDRecon!$B:$C,2,0)</f>
        <v>105</v>
      </c>
      <c r="B27" t="s">
        <v>46</v>
      </c>
      <c r="C27" t="s">
        <v>24</v>
      </c>
      <c r="D27" t="str">
        <f>IF(VLOOKUP($C27,Example0gross_LOSDesignation!$A:$B,2,0)=0,"",VLOOKUP($C27,Example0gross_LOSDesignation!$A:$B,2,0))</f>
        <v>Fixed Expense ($)</v>
      </c>
      <c r="E27" s="2">
        <v>271.18664799999999</v>
      </c>
      <c r="F27" s="2">
        <v>257.62731600000001</v>
      </c>
      <c r="G27" s="2">
        <v>244.74594999999999</v>
      </c>
      <c r="H27" s="2">
        <v>232.50865200000001</v>
      </c>
      <c r="I27" s="2">
        <v>220.88321999999999</v>
      </c>
      <c r="J27" s="2">
        <v>209.83905899999999</v>
      </c>
      <c r="K27" s="2">
        <v>199.347106</v>
      </c>
      <c r="L27" s="2">
        <v>189.379751</v>
      </c>
      <c r="M27" s="2">
        <v>179.910763</v>
      </c>
      <c r="N27" s="2">
        <v>170.91522499999999</v>
      </c>
      <c r="O27" s="2">
        <v>162.36946399999999</v>
      </c>
      <c r="P27" s="2">
        <v>154.25099</v>
      </c>
    </row>
    <row r="28" spans="1:16" x14ac:dyDescent="0.25">
      <c r="A28">
        <f>VLOOKUP($B28,Example0gross_NameIDRecon!$B:$C,2,0)</f>
        <v>105</v>
      </c>
      <c r="B28" t="s">
        <v>46</v>
      </c>
      <c r="C28" t="s">
        <v>25</v>
      </c>
      <c r="D28" t="str">
        <f>IF(VLOOKUP($C28,Example0gross_LOSDesignation!$A:$B,2,0)=0,"",VLOOKUP($C28,Example0gross_LOSDesignation!$A:$B,2,0))</f>
        <v>Gas Variable Expense ($)</v>
      </c>
      <c r="E28" s="2">
        <v>1235.042807</v>
      </c>
      <c r="F28" s="2">
        <v>1173.290667</v>
      </c>
      <c r="G28" s="2">
        <v>1114.626133</v>
      </c>
      <c r="H28" s="2">
        <v>1058.8948270000001</v>
      </c>
      <c r="I28" s="2">
        <v>1005.9500849999999</v>
      </c>
      <c r="J28" s="2">
        <v>955.65258100000005</v>
      </c>
      <c r="K28" s="2">
        <v>907.86995200000001</v>
      </c>
      <c r="L28" s="2">
        <v>862.47645399999999</v>
      </c>
      <c r="M28" s="2">
        <v>819.35263199999997</v>
      </c>
      <c r="N28" s="2">
        <v>778.38499999999999</v>
      </c>
      <c r="O28" s="2">
        <v>739.46574999999996</v>
      </c>
      <c r="P28" s="2">
        <v>702.49246300000004</v>
      </c>
    </row>
    <row r="29" spans="1:16" x14ac:dyDescent="0.25">
      <c r="A29">
        <f>VLOOKUP($B29,Example0gross_NameIDRecon!$B:$C,2,0)</f>
        <v>105</v>
      </c>
      <c r="B29" t="s">
        <v>46</v>
      </c>
      <c r="C29" t="s">
        <v>26</v>
      </c>
      <c r="D29" t="str">
        <f>IF(VLOOKUP($C29,Example0gross_LOSDesignation!$A:$B,2,0)=0,"",VLOOKUP($C29,Example0gross_LOSDesignation!$A:$B,2,0))</f>
        <v>Fixed Expense ($)</v>
      </c>
      <c r="E29" s="2">
        <v>1045.5388840000001</v>
      </c>
      <c r="F29" s="2">
        <v>993.26193999999998</v>
      </c>
      <c r="G29" s="2">
        <v>943.59884299999999</v>
      </c>
      <c r="H29" s="2">
        <v>896.41890100000001</v>
      </c>
      <c r="I29" s="2">
        <v>851.59795599999995</v>
      </c>
      <c r="J29" s="2">
        <v>809.018058</v>
      </c>
      <c r="K29" s="2">
        <v>768.56715499999996</v>
      </c>
      <c r="L29" s="2">
        <v>730.13879699999995</v>
      </c>
      <c r="M29" s="2">
        <v>693.63185699999997</v>
      </c>
      <c r="N29" s="2">
        <v>658.95026499999994</v>
      </c>
      <c r="O29" s="2">
        <v>626.00275099999999</v>
      </c>
      <c r="P29" s="2">
        <v>594.70261400000004</v>
      </c>
    </row>
    <row r="30" spans="1:16" x14ac:dyDescent="0.25">
      <c r="A30">
        <f>VLOOKUP($B30,Example0gross_NameIDRecon!$B:$C,2,0)</f>
        <v>105</v>
      </c>
      <c r="B30" t="s">
        <v>46</v>
      </c>
      <c r="C30" t="s">
        <v>27</v>
      </c>
      <c r="D30" t="str">
        <f>IF(VLOOKUP($C30,Example0gross_LOSDesignation!$A:$B,2,0)=0,"",VLOOKUP($C30,Example0gross_LOSDesignation!$A:$B,2,0))</f>
        <v>Gas Variable Expense ($)</v>
      </c>
      <c r="E30" s="2">
        <v>440.43325499999997</v>
      </c>
      <c r="F30" s="2">
        <v>418.41159199999998</v>
      </c>
      <c r="G30" s="2">
        <v>397.49101300000001</v>
      </c>
      <c r="H30" s="2">
        <v>377.61646200000001</v>
      </c>
      <c r="I30" s="2">
        <v>358.73563899999999</v>
      </c>
      <c r="J30" s="2">
        <v>340.798857</v>
      </c>
      <c r="K30" s="2">
        <v>323.758914</v>
      </c>
      <c r="L30" s="2">
        <v>307.57096799999999</v>
      </c>
      <c r="M30" s="2">
        <v>292.19242000000003</v>
      </c>
      <c r="N30" s="2">
        <v>277.58279900000002</v>
      </c>
      <c r="O30" s="2">
        <v>263.70365900000002</v>
      </c>
      <c r="P30" s="2">
        <v>250.51847599999999</v>
      </c>
    </row>
    <row r="31" spans="1:16" x14ac:dyDescent="0.25">
      <c r="A31">
        <f>VLOOKUP($B31,Example0gross_NameIDRecon!$B:$C,2,0)</f>
        <v>105</v>
      </c>
      <c r="B31" t="s">
        <v>46</v>
      </c>
      <c r="C31" t="s">
        <v>28</v>
      </c>
      <c r="D31" t="str">
        <f>IF(VLOOKUP($C31,Example0gross_LOSDesignation!$A:$B,2,0)=0,"",VLOOKUP($C31,Example0gross_LOSDesignation!$A:$B,2,0))</f>
        <v>Overhead</v>
      </c>
      <c r="E31" s="2">
        <v>509.70020599999998</v>
      </c>
      <c r="F31" s="2">
        <v>484.21519599999999</v>
      </c>
      <c r="G31" s="2">
        <v>460.004436</v>
      </c>
      <c r="H31" s="2">
        <v>437.00421399999999</v>
      </c>
      <c r="I31" s="2">
        <v>415.15400299999999</v>
      </c>
      <c r="J31" s="2">
        <v>394.39630299999999</v>
      </c>
      <c r="K31" s="2">
        <v>374.67648800000001</v>
      </c>
      <c r="L31" s="2">
        <v>355.94266399999998</v>
      </c>
      <c r="M31" s="2">
        <v>338.14553000000001</v>
      </c>
      <c r="N31" s="2">
        <v>321.23825399999998</v>
      </c>
      <c r="O31" s="2">
        <v>305.17634099999998</v>
      </c>
      <c r="P31" s="2">
        <v>289.91752400000001</v>
      </c>
    </row>
    <row r="32" spans="1:16" x14ac:dyDescent="0.25">
      <c r="A32">
        <f>VLOOKUP($B32,Example0gross_NameIDRecon!$B:$C,2,0)</f>
        <v>105</v>
      </c>
      <c r="B32" t="s">
        <v>46</v>
      </c>
      <c r="C32" t="s">
        <v>29</v>
      </c>
      <c r="D32" t="str">
        <f>IF(VLOOKUP($C32,Example0gross_LOSDesignation!$A:$B,2,0)=0,"",VLOOKUP($C32,Example0gross_LOSDesignation!$A:$B,2,0))</f>
        <v>Fixed Expense ($)</v>
      </c>
      <c r="E32" s="2">
        <v>669.79834800000003</v>
      </c>
      <c r="F32" s="2">
        <v>636.30843000000004</v>
      </c>
      <c r="G32" s="2">
        <v>604.49300900000003</v>
      </c>
      <c r="H32" s="2">
        <v>574.26835800000003</v>
      </c>
      <c r="I32" s="2">
        <v>545.55493999999999</v>
      </c>
      <c r="J32" s="2">
        <v>518.27719300000001</v>
      </c>
      <c r="K32" s="2">
        <v>492.36333400000001</v>
      </c>
      <c r="L32" s="2">
        <v>467.74516699999998</v>
      </c>
      <c r="M32" s="2">
        <v>444.35790900000001</v>
      </c>
      <c r="N32" s="2">
        <v>422.14001300000001</v>
      </c>
      <c r="O32" s="2">
        <v>401.03301299999998</v>
      </c>
      <c r="P32" s="2">
        <v>380.98136199999999</v>
      </c>
    </row>
    <row r="33" spans="1:16" x14ac:dyDescent="0.25">
      <c r="A33">
        <f>VLOOKUP($B33,Example0gross_NameIDRecon!$B:$C,2,0)</f>
        <v>105</v>
      </c>
      <c r="B33" t="s">
        <v>46</v>
      </c>
      <c r="C33" t="s">
        <v>30</v>
      </c>
      <c r="D33" t="str">
        <f>IF(VLOOKUP($C33,Example0gross_LOSDesignation!$A:$B,2,0)=0,"",VLOOKUP($C33,Example0gross_LOSDesignation!$A:$B,2,0))</f>
        <v>Fixed Expense ($)</v>
      </c>
      <c r="E33" s="2">
        <v>167.28622100000001</v>
      </c>
      <c r="F33" s="2">
        <v>158.92191</v>
      </c>
      <c r="G33" s="2">
        <v>150.97581500000001</v>
      </c>
      <c r="H33" s="2">
        <v>143.42702399999999</v>
      </c>
      <c r="I33" s="2">
        <v>136.255673</v>
      </c>
      <c r="J33" s="2">
        <v>129.44288900000001</v>
      </c>
      <c r="K33" s="2">
        <v>122.97074499999999</v>
      </c>
      <c r="L33" s="2">
        <v>116.822208</v>
      </c>
      <c r="M33" s="2">
        <v>110.98109700000001</v>
      </c>
      <c r="N33" s="2">
        <v>105.432042</v>
      </c>
      <c r="O33" s="2">
        <v>100.16043999999999</v>
      </c>
      <c r="P33" s="2">
        <v>95.152417999999997</v>
      </c>
    </row>
    <row r="34" spans="1:16" x14ac:dyDescent="0.25">
      <c r="A34">
        <f>VLOOKUP($B34,Example0gross_NameIDRecon!$B:$C,2,0)</f>
        <v>105</v>
      </c>
      <c r="B34" t="s">
        <v>46</v>
      </c>
      <c r="C34" t="s">
        <v>31</v>
      </c>
      <c r="D34" t="str">
        <f>IF(VLOOKUP($C34,Example0gross_LOSDesignation!$A:$B,2,0)=0,"",VLOOKUP($C34,Example0gross_LOSDesignation!$A:$B,2,0))</f>
        <v>Fixed Expense ($)</v>
      </c>
      <c r="E34" s="2">
        <v>435.85902199999998</v>
      </c>
      <c r="F34" s="2">
        <v>414.06607100000002</v>
      </c>
      <c r="G34" s="2">
        <v>393.36276800000002</v>
      </c>
      <c r="H34" s="2">
        <v>373.69462900000002</v>
      </c>
      <c r="I34" s="2">
        <v>355.00989800000002</v>
      </c>
      <c r="J34" s="2">
        <v>337.25940300000002</v>
      </c>
      <c r="K34" s="2">
        <v>320.396433</v>
      </c>
      <c r="L34" s="2">
        <v>304.37661100000003</v>
      </c>
      <c r="M34" s="2">
        <v>289.157781</v>
      </c>
      <c r="N34" s="2">
        <v>274.69989199999998</v>
      </c>
      <c r="O34" s="2">
        <v>260.96489700000001</v>
      </c>
      <c r="P34" s="2">
        <v>247.916652</v>
      </c>
    </row>
    <row r="35" spans="1:16" x14ac:dyDescent="0.25">
      <c r="A35">
        <f>VLOOKUP($B35,Example0gross_NameIDRecon!$B:$C,2,0)</f>
        <v>105</v>
      </c>
      <c r="B35" t="s">
        <v>46</v>
      </c>
      <c r="C35" t="s">
        <v>32</v>
      </c>
      <c r="D35" t="str">
        <f>IF(VLOOKUP($C35,Example0gross_LOSDesignation!$A:$B,2,0)=0,"",VLOOKUP($C35,Example0gross_LOSDesignation!$A:$B,2,0))</f>
        <v>Fixed Expense ($)</v>
      </c>
      <c r="E35" s="2">
        <v>261.38472100000001</v>
      </c>
      <c r="F35" s="2">
        <v>248.315485</v>
      </c>
      <c r="G35" s="2">
        <v>235.899711</v>
      </c>
      <c r="H35" s="2">
        <v>224.104725</v>
      </c>
      <c r="I35" s="2">
        <v>212.89948899999999</v>
      </c>
      <c r="J35" s="2">
        <v>202.254514</v>
      </c>
      <c r="K35" s="2">
        <v>192.14178899999999</v>
      </c>
      <c r="L35" s="2">
        <v>182.53469899999999</v>
      </c>
      <c r="M35" s="2">
        <v>173.40796399999999</v>
      </c>
      <c r="N35" s="2">
        <v>164.73756599999999</v>
      </c>
      <c r="O35" s="2">
        <v>156.500688</v>
      </c>
      <c r="P35" s="2">
        <v>148.67565300000001</v>
      </c>
    </row>
    <row r="36" spans="1:16" x14ac:dyDescent="0.25">
      <c r="A36">
        <f>VLOOKUP($B36,Example0gross_NameIDRecon!$B:$C,2,0)</f>
        <v>105</v>
      </c>
      <c r="B36" t="s">
        <v>46</v>
      </c>
      <c r="C36" t="s">
        <v>33</v>
      </c>
      <c r="D36" t="str">
        <f>IF(VLOOKUP($C36,Example0gross_LOSDesignation!$A:$B,2,0)=0,"",VLOOKUP($C36,Example0gross_LOSDesignation!$A:$B,2,0))</f>
        <v>Fixed Expense ($)</v>
      </c>
      <c r="E36" s="2">
        <v>718.80798300000004</v>
      </c>
      <c r="F36" s="2">
        <v>682.86758399999997</v>
      </c>
      <c r="G36" s="2">
        <v>648.72420499999998</v>
      </c>
      <c r="H36" s="2">
        <v>616.28799400000003</v>
      </c>
      <c r="I36" s="2">
        <v>585.47359500000005</v>
      </c>
      <c r="J36" s="2">
        <v>556.19991500000003</v>
      </c>
      <c r="K36" s="2">
        <v>528.38991899999996</v>
      </c>
      <c r="L36" s="2">
        <v>501.97042299999998</v>
      </c>
      <c r="M36" s="2">
        <v>476.87190199999998</v>
      </c>
      <c r="N36" s="2">
        <v>453.02830699999998</v>
      </c>
      <c r="O36" s="2">
        <v>430.376892</v>
      </c>
      <c r="P36" s="2">
        <v>408.858047</v>
      </c>
    </row>
    <row r="37" spans="1:16" x14ac:dyDescent="0.25">
      <c r="A37">
        <f>VLOOKUP($B37,Example0gross_NameIDRecon!$B:$C,2,0)</f>
        <v>105</v>
      </c>
      <c r="B37" t="s">
        <v>46</v>
      </c>
      <c r="C37" t="s">
        <v>34</v>
      </c>
      <c r="D37" t="str">
        <f>IF(VLOOKUP($C37,Example0gross_LOSDesignation!$A:$B,2,0)=0,"",VLOOKUP($C37,Example0gross_LOSDesignation!$A:$B,2,0))</f>
        <v>Oil Variable Expense ($)</v>
      </c>
      <c r="E37" s="2">
        <v>1131.14238</v>
      </c>
      <c r="F37" s="2">
        <v>1074.5852609999999</v>
      </c>
      <c r="G37" s="2">
        <v>1020.855998</v>
      </c>
      <c r="H37" s="2">
        <v>969.81319800000006</v>
      </c>
      <c r="I37" s="2">
        <v>921.32253800000001</v>
      </c>
      <c r="J37" s="2">
        <v>875.25641099999996</v>
      </c>
      <c r="K37" s="2">
        <v>831.49359100000004</v>
      </c>
      <c r="L37" s="2">
        <v>789.91891099999998</v>
      </c>
      <c r="M37" s="2">
        <v>750.42296599999997</v>
      </c>
      <c r="N37" s="2">
        <v>712.90181700000005</v>
      </c>
      <c r="O37" s="2">
        <v>677.25672699999996</v>
      </c>
      <c r="P37" s="2">
        <v>643.39389000000006</v>
      </c>
    </row>
    <row r="38" spans="1:16" x14ac:dyDescent="0.25">
      <c r="A38">
        <f>VLOOKUP($B38,Example0gross_NameIDRecon!$B:$C,2,0)</f>
        <v>105</v>
      </c>
      <c r="B38" t="s">
        <v>46</v>
      </c>
      <c r="C38" t="s">
        <v>35</v>
      </c>
      <c r="D38" t="str">
        <f>IF(VLOOKUP($C38,Example0gross_LOSDesignation!$A:$B,2,0)=0,"",VLOOKUP($C38,Example0gross_LOSDesignation!$A:$B,2,0))</f>
        <v>Fixed Expense ($)</v>
      </c>
      <c r="E38" s="2">
        <v>718.80798300000004</v>
      </c>
      <c r="F38" s="2">
        <v>682.86758399999997</v>
      </c>
      <c r="G38" s="2">
        <v>648.72420499999998</v>
      </c>
      <c r="H38" s="2">
        <v>616.28799400000003</v>
      </c>
      <c r="I38" s="2">
        <v>585.47359500000005</v>
      </c>
      <c r="J38" s="2">
        <v>556.19991500000003</v>
      </c>
      <c r="K38" s="2">
        <v>528.38991899999996</v>
      </c>
      <c r="L38" s="2">
        <v>501.97042299999998</v>
      </c>
      <c r="M38" s="2">
        <v>476.87190199999998</v>
      </c>
      <c r="N38" s="2">
        <v>453.02830699999998</v>
      </c>
      <c r="O38" s="2">
        <v>430.376892</v>
      </c>
      <c r="P38" s="2">
        <v>408.858047</v>
      </c>
    </row>
    <row r="39" spans="1:16" x14ac:dyDescent="0.25">
      <c r="A39">
        <f>VLOOKUP($B39,Example0gross_NameIDRecon!$B:$C,2,0)</f>
        <v>105</v>
      </c>
      <c r="B39" t="s">
        <v>46</v>
      </c>
      <c r="C39" t="s">
        <v>36</v>
      </c>
      <c r="D39" t="str">
        <f>IF(VLOOKUP($C39,Example0gross_LOSDesignation!$A:$B,2,0)=0,"",VLOOKUP($C39,Example0gross_LOSDesignation!$A:$B,2,0))</f>
        <v>Fixed Expense ($)</v>
      </c>
      <c r="E39" s="2">
        <v>490.09635200000002</v>
      </c>
      <c r="F39" s="2">
        <v>465.59153400000002</v>
      </c>
      <c r="G39" s="2">
        <v>442.311958</v>
      </c>
      <c r="H39" s="2">
        <v>420.19636000000003</v>
      </c>
      <c r="I39" s="2">
        <v>399.18654199999997</v>
      </c>
      <c r="J39" s="2">
        <v>379.227215</v>
      </c>
      <c r="K39" s="2">
        <v>360.26585399999999</v>
      </c>
      <c r="L39" s="2">
        <v>342.25256100000001</v>
      </c>
      <c r="M39" s="2">
        <v>325.13993299999998</v>
      </c>
      <c r="N39" s="2">
        <v>308.88293700000003</v>
      </c>
      <c r="O39" s="2">
        <v>293.43878999999998</v>
      </c>
      <c r="P39" s="2">
        <v>278.76684999999998</v>
      </c>
    </row>
    <row r="40" spans="1:16" x14ac:dyDescent="0.25">
      <c r="A40">
        <f>VLOOKUP($B40,Example0gross_NameIDRecon!$B:$C,2,0)</f>
        <v>105</v>
      </c>
      <c r="B40" t="s">
        <v>46</v>
      </c>
      <c r="C40" t="s">
        <v>37</v>
      </c>
      <c r="D40" t="str">
        <f>IF(VLOOKUP($C40,Example0gross_LOSDesignation!$A:$B,2,0)=0,"",VLOOKUP($C40,Example0gross_LOSDesignation!$A:$B,2,0))</f>
        <v>Ad Val Tax</v>
      </c>
      <c r="E40" s="2">
        <v>2613.8472099999999</v>
      </c>
      <c r="F40" s="2">
        <v>2483.1548499999999</v>
      </c>
      <c r="G40" s="2">
        <v>2358.9971070000001</v>
      </c>
      <c r="H40" s="2">
        <v>2241.0472519999998</v>
      </c>
      <c r="I40" s="2">
        <v>2128.9948890000001</v>
      </c>
      <c r="J40" s="2">
        <v>2022.545145</v>
      </c>
      <c r="K40" s="2">
        <v>1921.4178879999999</v>
      </c>
      <c r="L40" s="2">
        <v>1825.3469930000001</v>
      </c>
      <c r="M40" s="2">
        <v>1734.0796439999999</v>
      </c>
      <c r="N40" s="2">
        <v>1647.375661</v>
      </c>
      <c r="O40" s="2">
        <v>1565.0068779999999</v>
      </c>
      <c r="P40" s="2">
        <v>1486.7565340000001</v>
      </c>
    </row>
    <row r="41" spans="1:16" x14ac:dyDescent="0.25">
      <c r="A41">
        <f>VLOOKUP($B41,Example0gross_NameIDRecon!$B:$C,2,0)</f>
        <v>105</v>
      </c>
      <c r="B41" t="s">
        <v>46</v>
      </c>
      <c r="C41" t="s">
        <v>38</v>
      </c>
      <c r="D41" t="str">
        <f>IF(VLOOKUP($C41,Example0gross_LOSDesignation!$A:$B,2,0)=0,"",VLOOKUP($C41,Example0gross_LOSDesignation!$A:$B,2,0))</f>
        <v>Oil Variable Expense ($)</v>
      </c>
      <c r="E41" s="2">
        <v>865.83688800000004</v>
      </c>
      <c r="F41" s="2">
        <v>822.54504399999996</v>
      </c>
      <c r="G41" s="2">
        <v>781.41779199999996</v>
      </c>
      <c r="H41" s="2">
        <v>742.346902</v>
      </c>
      <c r="I41" s="2">
        <v>705.229557</v>
      </c>
      <c r="J41" s="2">
        <v>669.96807899999999</v>
      </c>
      <c r="K41" s="2">
        <v>636.46967500000005</v>
      </c>
      <c r="L41" s="2">
        <v>604.64619200000004</v>
      </c>
      <c r="M41" s="2">
        <v>574.41388199999994</v>
      </c>
      <c r="N41" s="2">
        <v>545.69318799999996</v>
      </c>
      <c r="O41" s="2">
        <v>518.40852800000005</v>
      </c>
      <c r="P41" s="2">
        <v>492.48810200000003</v>
      </c>
    </row>
    <row r="42" spans="1:16" x14ac:dyDescent="0.25">
      <c r="A42">
        <f>VLOOKUP($B42,Example0gross_NameIDRecon!$B:$C,2,0)</f>
        <v>105</v>
      </c>
      <c r="B42" t="s">
        <v>46</v>
      </c>
      <c r="C42" t="s">
        <v>39</v>
      </c>
      <c r="D42" t="str">
        <f>IF(VLOOKUP($C42,Example0gross_LOSDesignation!$A:$B,2,0)=0,"",VLOOKUP($C42,Example0gross_LOSDesignation!$A:$B,2,0))</f>
        <v>Fixed Expense ($)</v>
      </c>
      <c r="E42" s="2">
        <v>555.44253200000003</v>
      </c>
      <c r="F42" s="2">
        <v>527.67040599999996</v>
      </c>
      <c r="G42" s="2">
        <v>501.28688499999998</v>
      </c>
      <c r="H42" s="2">
        <v>476.22254099999998</v>
      </c>
      <c r="I42" s="2">
        <v>452.41141399999998</v>
      </c>
      <c r="J42" s="2">
        <v>429.790843</v>
      </c>
      <c r="K42" s="2">
        <v>408.30130100000002</v>
      </c>
      <c r="L42" s="2">
        <v>387.886236</v>
      </c>
      <c r="M42" s="2">
        <v>368.49192399999998</v>
      </c>
      <c r="N42" s="2">
        <v>350.06732799999997</v>
      </c>
      <c r="O42" s="2">
        <v>332.563962</v>
      </c>
      <c r="P42" s="2">
        <v>315.93576400000001</v>
      </c>
    </row>
    <row r="43" spans="1:16" x14ac:dyDescent="0.25">
      <c r="A43">
        <f>VLOOKUP($B43,Example0gross_NameIDRecon!$B:$C,2,0)</f>
        <v>105</v>
      </c>
      <c r="B43" t="s">
        <v>46</v>
      </c>
      <c r="C43" t="s">
        <v>40</v>
      </c>
      <c r="D43" t="str">
        <f>IF(VLOOKUP($C43,Example0gross_LOSDesignation!$A:$B,2,0)=0,"",VLOOKUP($C43,Example0gross_LOSDesignation!$A:$B,2,0))</f>
        <v>Fixed Expense ($)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</row>
    <row r="44" spans="1:16" x14ac:dyDescent="0.25">
      <c r="A44">
        <f>VLOOKUP($B44,Example0gross_NameIDRecon!$B:$C,2,0)</f>
        <v>105</v>
      </c>
      <c r="B44" t="s">
        <v>46</v>
      </c>
      <c r="C44" t="s">
        <v>41</v>
      </c>
      <c r="D44" t="str">
        <f>IF(VLOOKUP($C44,Example0gross_LOSDesignation!$A:$B,2,0)=0,"",VLOOKUP($C44,Example0gross_LOSDesignation!$A:$B,2,0))</f>
        <v>Fixed Expense ($)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</row>
    <row r="45" spans="1:16" x14ac:dyDescent="0.25">
      <c r="A45">
        <f>VLOOKUP($B45,Example0gross_NameIDRecon!$B:$C,2,0)</f>
        <v>105</v>
      </c>
      <c r="B45" t="s">
        <v>46</v>
      </c>
      <c r="C45" t="s">
        <v>42</v>
      </c>
      <c r="D45" t="str">
        <f>IF(VLOOKUP($C45,Example0gross_LOSDesignation!$A:$B,2,0)=0,"",VLOOKUP($C45,Example0gross_LOSDesignation!$A:$B,2,0))</f>
        <v>Oil Variable Expense ($)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</row>
    <row r="46" spans="1:16" x14ac:dyDescent="0.25">
      <c r="A46">
        <f>VLOOKUP($B46,Example0gross_NameIDRecon!$B:$C,2,0)</f>
        <v>105</v>
      </c>
      <c r="B46" t="s">
        <v>46</v>
      </c>
      <c r="C46" t="s">
        <v>43</v>
      </c>
      <c r="D46" t="str">
        <f>IF(VLOOKUP($C46,Example0gross_LOSDesignation!$A:$B,2,0)=0,"",VLOOKUP($C46,Example0gross_LOSDesignation!$A:$B,2,0))</f>
        <v>Oil Variable Expense ($)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</row>
    <row r="47" spans="1:16" x14ac:dyDescent="0.25">
      <c r="A47">
        <f>VLOOKUP($B47,Example0gross_NameIDRecon!$B:$C,2,0)</f>
        <v>105</v>
      </c>
      <c r="B47" t="s">
        <v>46</v>
      </c>
      <c r="C47" t="s">
        <v>44</v>
      </c>
      <c r="D47" t="str">
        <f>IF(VLOOKUP($C47,Example0gross_LOSDesignation!$A:$B,2,0)=0,"",VLOOKUP($C47,Example0gross_LOSDesignation!$A:$B,2,0))</f>
        <v>Total Expenses</v>
      </c>
      <c r="E47" s="2">
        <v>15397.229997</v>
      </c>
      <c r="F47" s="2">
        <v>14627.368496999999</v>
      </c>
      <c r="G47" s="2">
        <v>13896.000072000001</v>
      </c>
      <c r="H47" s="2">
        <v>13201.200068</v>
      </c>
      <c r="I47" s="2">
        <v>12541.140065</v>
      </c>
      <c r="J47" s="2">
        <v>11914.083062</v>
      </c>
      <c r="K47" s="2">
        <v>11318.378908999999</v>
      </c>
      <c r="L47" s="2">
        <v>10752.459962999999</v>
      </c>
      <c r="M47" s="2">
        <v>10214.836965</v>
      </c>
      <c r="N47" s="2">
        <v>9704.0951170000008</v>
      </c>
      <c r="O47" s="2">
        <v>9218.8903609999998</v>
      </c>
      <c r="P47" s="2">
        <v>8757.9458429999995</v>
      </c>
    </row>
    <row r="48" spans="1:16" x14ac:dyDescent="0.25">
      <c r="A48">
        <f>VLOOKUP($B48,Example0gross_NameIDRecon!$B:$C,2,0)</f>
        <v>105</v>
      </c>
      <c r="B48" t="s">
        <v>46</v>
      </c>
      <c r="C48" t="s">
        <v>45</v>
      </c>
      <c r="D48" t="str">
        <f>IF(VLOOKUP($C48,Example0gross_LOSDesignation!$A:$B,2,0)=0,"",VLOOKUP($C48,Example0gross_LOSDesignation!$A:$B,2,0))</f>
        <v>Net Operating Profit</v>
      </c>
      <c r="E48" s="2">
        <v>65542.770002999998</v>
      </c>
      <c r="F48" s="2">
        <v>67535.994003</v>
      </c>
      <c r="G48" s="2">
        <v>69509.121677999996</v>
      </c>
      <c r="H48" s="2">
        <v>71464.353864000004</v>
      </c>
      <c r="I48" s="2">
        <v>73403.799310000002</v>
      </c>
      <c r="J48" s="2">
        <v>75329.479548000003</v>
      </c>
      <c r="K48" s="2">
        <v>77243.333530000004</v>
      </c>
      <c r="L48" s="2">
        <v>79147.222034000006</v>
      </c>
      <c r="M48" s="2">
        <v>81042.931853000002</v>
      </c>
      <c r="N48" s="2">
        <v>82932.179782000007</v>
      </c>
      <c r="O48" s="2">
        <v>84816.616408000002</v>
      </c>
      <c r="P48" s="2">
        <v>86697.829712999999</v>
      </c>
    </row>
    <row r="49" spans="1:16" s="6" customFormat="1" x14ac:dyDescent="0.25">
      <c r="A49" s="6">
        <f>A48</f>
        <v>105</v>
      </c>
      <c r="B49" s="6" t="str">
        <f>B48</f>
        <v>Annie 7H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 spans="1:16" s="6" customFormat="1" x14ac:dyDescent="0.25">
      <c r="A50" s="6">
        <f t="shared" ref="A50:B65" si="0">A49</f>
        <v>105</v>
      </c>
      <c r="B50" s="6" t="str">
        <f t="shared" si="0"/>
        <v>Annie 7H</v>
      </c>
      <c r="D50" s="5" t="s">
        <v>89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 spans="1:16" s="6" customFormat="1" x14ac:dyDescent="0.25">
      <c r="A51" s="6">
        <f t="shared" si="0"/>
        <v>105</v>
      </c>
      <c r="B51" s="6" t="str">
        <f t="shared" si="0"/>
        <v>Annie 7H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 spans="1:16" s="6" customFormat="1" x14ac:dyDescent="0.25">
      <c r="A52" s="6">
        <f t="shared" si="0"/>
        <v>105</v>
      </c>
      <c r="B52" s="6" t="str">
        <f t="shared" si="0"/>
        <v>Annie 7H</v>
      </c>
      <c r="D52" s="6" t="s">
        <v>90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  <row r="53" spans="1:16" s="6" customFormat="1" x14ac:dyDescent="0.25">
      <c r="A53" s="6">
        <f t="shared" si="0"/>
        <v>105</v>
      </c>
      <c r="B53" s="6" t="str">
        <f t="shared" si="0"/>
        <v>Annie 7H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 spans="1:16" s="6" customFormat="1" x14ac:dyDescent="0.25">
      <c r="A54" s="6">
        <f t="shared" si="0"/>
        <v>105</v>
      </c>
      <c r="B54" s="6" t="str">
        <f t="shared" si="0"/>
        <v>Annie 7H</v>
      </c>
      <c r="D54" s="6" t="s">
        <v>91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 spans="1:16" s="6" customFormat="1" x14ac:dyDescent="0.25">
      <c r="A55" s="6">
        <f t="shared" si="0"/>
        <v>105</v>
      </c>
      <c r="B55" s="6" t="str">
        <f t="shared" si="0"/>
        <v>Annie 7H</v>
      </c>
      <c r="D55" s="6" t="s">
        <v>92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</row>
    <row r="56" spans="1:16" s="6" customFormat="1" x14ac:dyDescent="0.25">
      <c r="A56" s="6">
        <f t="shared" si="0"/>
        <v>105</v>
      </c>
      <c r="B56" s="6" t="str">
        <f t="shared" si="0"/>
        <v>Annie 7H</v>
      </c>
      <c r="D56" s="6" t="s">
        <v>93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7" spans="1:16" s="6" customFormat="1" x14ac:dyDescent="0.25">
      <c r="A57" s="6">
        <f t="shared" si="0"/>
        <v>105</v>
      </c>
      <c r="B57" s="6" t="str">
        <f t="shared" si="0"/>
        <v>Annie 7H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 spans="1:16" s="6" customFormat="1" x14ac:dyDescent="0.25">
      <c r="A58" s="6">
        <f t="shared" si="0"/>
        <v>105</v>
      </c>
      <c r="B58" s="6" t="str">
        <f t="shared" si="0"/>
        <v>Annie 7H</v>
      </c>
      <c r="D58" s="6" t="s">
        <v>94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 spans="1:16" s="6" customFormat="1" x14ac:dyDescent="0.25">
      <c r="A59" s="6">
        <f t="shared" si="0"/>
        <v>105</v>
      </c>
      <c r="B59" s="6" t="str">
        <f t="shared" si="0"/>
        <v>Annie 7H</v>
      </c>
      <c r="D59" s="6" t="s">
        <v>95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 spans="1:16" s="6" customFormat="1" x14ac:dyDescent="0.25">
      <c r="A60" s="6">
        <f t="shared" si="0"/>
        <v>105</v>
      </c>
      <c r="B60" s="6" t="str">
        <f t="shared" si="0"/>
        <v>Annie 7H</v>
      </c>
      <c r="D60" s="6" t="s">
        <v>96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 spans="1:16" s="6" customFormat="1" x14ac:dyDescent="0.25">
      <c r="A61" s="6">
        <f t="shared" si="0"/>
        <v>105</v>
      </c>
      <c r="B61" s="6" t="str">
        <f t="shared" si="0"/>
        <v>Annie 7H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 spans="1:16" s="6" customFormat="1" x14ac:dyDescent="0.25">
      <c r="A62" s="6">
        <f t="shared" si="0"/>
        <v>105</v>
      </c>
      <c r="B62" s="6" t="str">
        <f t="shared" si="0"/>
        <v>Annie 7H</v>
      </c>
      <c r="D62" s="6" t="s">
        <v>97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1:16" s="6" customFormat="1" x14ac:dyDescent="0.25">
      <c r="A63" s="6">
        <f t="shared" si="0"/>
        <v>105</v>
      </c>
      <c r="B63" s="6" t="str">
        <f t="shared" si="0"/>
        <v>Annie 7H</v>
      </c>
      <c r="D63" s="6" t="s">
        <v>98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 spans="1:16" s="6" customFormat="1" x14ac:dyDescent="0.25">
      <c r="A64" s="6">
        <f t="shared" si="0"/>
        <v>105</v>
      </c>
      <c r="B64" s="6" t="str">
        <f t="shared" si="0"/>
        <v>Annie 7H</v>
      </c>
      <c r="D64" s="6" t="s">
        <v>99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 spans="1:16" s="6" customFormat="1" x14ac:dyDescent="0.25">
      <c r="A65" s="6">
        <f t="shared" si="0"/>
        <v>105</v>
      </c>
      <c r="B65" s="6" t="str">
        <f t="shared" si="0"/>
        <v>Annie 7H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 spans="1:16" s="6" customFormat="1" x14ac:dyDescent="0.25">
      <c r="A66" s="6">
        <f t="shared" ref="A66:B81" si="1">A65</f>
        <v>105</v>
      </c>
      <c r="B66" s="6" t="str">
        <f t="shared" si="1"/>
        <v>Annie 7H</v>
      </c>
      <c r="D66" s="6" t="s">
        <v>100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  <row r="67" spans="1:16" s="6" customFormat="1" x14ac:dyDescent="0.25">
      <c r="A67" s="6">
        <f t="shared" si="1"/>
        <v>105</v>
      </c>
      <c r="B67" s="6" t="str">
        <f t="shared" si="1"/>
        <v>Annie 7H</v>
      </c>
      <c r="D67" s="6" t="s">
        <v>101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 spans="1:16" s="6" customFormat="1" x14ac:dyDescent="0.25">
      <c r="A68" s="6">
        <f t="shared" si="1"/>
        <v>105</v>
      </c>
      <c r="B68" s="6" t="str">
        <f t="shared" si="1"/>
        <v>Annie 7H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 spans="1:16" s="6" customFormat="1" x14ac:dyDescent="0.25">
      <c r="A69" s="6">
        <f t="shared" si="1"/>
        <v>105</v>
      </c>
      <c r="B69" s="6" t="str">
        <f t="shared" si="1"/>
        <v>Annie 7H</v>
      </c>
      <c r="D69" s="6" t="s">
        <v>102</v>
      </c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 spans="1:16" s="6" customFormat="1" x14ac:dyDescent="0.25">
      <c r="A70" s="6">
        <f t="shared" si="1"/>
        <v>105</v>
      </c>
      <c r="B70" s="6" t="str">
        <f t="shared" si="1"/>
        <v>Annie 7H</v>
      </c>
      <c r="D70" s="6" t="s">
        <v>103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 spans="1:16" s="6" customFormat="1" x14ac:dyDescent="0.25">
      <c r="A71" s="6">
        <f t="shared" si="1"/>
        <v>105</v>
      </c>
      <c r="B71" s="6" t="str">
        <f t="shared" si="1"/>
        <v>Annie 7H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 spans="1:16" s="6" customFormat="1" x14ac:dyDescent="0.25">
      <c r="A72" s="6">
        <f t="shared" si="1"/>
        <v>105</v>
      </c>
      <c r="B72" s="6" t="str">
        <f t="shared" si="1"/>
        <v>Annie 7H</v>
      </c>
      <c r="D72" s="6" t="s">
        <v>104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 spans="1:16" s="6" customFormat="1" x14ac:dyDescent="0.25">
      <c r="A73" s="6">
        <f t="shared" si="1"/>
        <v>105</v>
      </c>
      <c r="B73" s="6" t="str">
        <f t="shared" si="1"/>
        <v>Annie 7H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 spans="1:16" s="6" customFormat="1" x14ac:dyDescent="0.25">
      <c r="A74" s="6">
        <f t="shared" si="1"/>
        <v>105</v>
      </c>
      <c r="B74" s="6" t="str">
        <f t="shared" si="1"/>
        <v>Annie 7H</v>
      </c>
      <c r="D74" s="6" t="s">
        <v>61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 spans="1:16" s="6" customFormat="1" x14ac:dyDescent="0.25">
      <c r="A75" s="6">
        <f t="shared" si="1"/>
        <v>105</v>
      </c>
      <c r="B75" s="6" t="str">
        <f t="shared" si="1"/>
        <v>Annie 7H</v>
      </c>
      <c r="D75" s="6" t="s">
        <v>63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6" spans="1:16" s="6" customFormat="1" x14ac:dyDescent="0.25">
      <c r="A76" s="6">
        <f t="shared" si="1"/>
        <v>105</v>
      </c>
      <c r="B76" s="6" t="str">
        <f t="shared" si="1"/>
        <v>Annie 7H</v>
      </c>
      <c r="D76" s="6" t="s">
        <v>65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</row>
    <row r="77" spans="1:16" s="6" customFormat="1" x14ac:dyDescent="0.25">
      <c r="A77" s="6">
        <f t="shared" si="1"/>
        <v>105</v>
      </c>
      <c r="B77" s="6" t="str">
        <f t="shared" si="1"/>
        <v>Annie 7H</v>
      </c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</row>
    <row r="78" spans="1:16" s="6" customFormat="1" x14ac:dyDescent="0.25">
      <c r="A78" s="6">
        <f t="shared" si="1"/>
        <v>105</v>
      </c>
      <c r="B78" s="6" t="str">
        <f t="shared" si="1"/>
        <v>Annie 7H</v>
      </c>
      <c r="D78" s="6" t="s">
        <v>105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</row>
    <row r="79" spans="1:16" s="6" customFormat="1" x14ac:dyDescent="0.25">
      <c r="A79" s="6">
        <f t="shared" si="1"/>
        <v>105</v>
      </c>
      <c r="B79" s="6" t="str">
        <f t="shared" si="1"/>
        <v>Annie 7H</v>
      </c>
      <c r="D79" s="6" t="s">
        <v>106</v>
      </c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</row>
    <row r="80" spans="1:16" s="6" customFormat="1" x14ac:dyDescent="0.25">
      <c r="A80" s="6">
        <f t="shared" si="1"/>
        <v>105</v>
      </c>
      <c r="B80" s="6" t="str">
        <f t="shared" si="1"/>
        <v>Annie 7H</v>
      </c>
      <c r="D80" s="6" t="s">
        <v>107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 spans="1:16" s="6" customFormat="1" x14ac:dyDescent="0.25">
      <c r="A81" s="6">
        <f t="shared" si="1"/>
        <v>105</v>
      </c>
      <c r="B81" s="6" t="str">
        <f t="shared" si="1"/>
        <v>Annie 7H</v>
      </c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</row>
    <row r="82" spans="1:16" s="6" customFormat="1" x14ac:dyDescent="0.25">
      <c r="A82" s="6">
        <f t="shared" ref="A82:B89" si="2">A81</f>
        <v>105</v>
      </c>
      <c r="B82" s="6" t="str">
        <f t="shared" si="2"/>
        <v>Annie 7H</v>
      </c>
      <c r="D82" s="6" t="s">
        <v>108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</row>
    <row r="83" spans="1:16" s="6" customFormat="1" x14ac:dyDescent="0.25">
      <c r="A83" s="6">
        <f t="shared" si="2"/>
        <v>105</v>
      </c>
      <c r="B83" s="6" t="str">
        <f t="shared" si="2"/>
        <v>Annie 7H</v>
      </c>
      <c r="D83" s="6" t="s">
        <v>109</v>
      </c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</row>
    <row r="84" spans="1:16" s="6" customFormat="1" x14ac:dyDescent="0.25">
      <c r="A84" s="6">
        <f t="shared" si="2"/>
        <v>105</v>
      </c>
      <c r="B84" s="6" t="str">
        <f t="shared" si="2"/>
        <v>Annie 7H</v>
      </c>
      <c r="D84" s="6" t="s">
        <v>110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</row>
    <row r="85" spans="1:16" s="6" customFormat="1" x14ac:dyDescent="0.25">
      <c r="A85" s="6">
        <f t="shared" si="2"/>
        <v>105</v>
      </c>
      <c r="B85" s="6" t="str">
        <f t="shared" si="2"/>
        <v>Annie 7H</v>
      </c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</row>
    <row r="86" spans="1:16" s="6" customFormat="1" x14ac:dyDescent="0.25">
      <c r="A86" s="6">
        <f t="shared" si="2"/>
        <v>105</v>
      </c>
      <c r="B86" s="6" t="str">
        <f t="shared" si="2"/>
        <v>Annie 7H</v>
      </c>
      <c r="D86" s="6" t="s">
        <v>111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 spans="1:16" s="6" customFormat="1" x14ac:dyDescent="0.25">
      <c r="A87" s="6">
        <f t="shared" si="2"/>
        <v>105</v>
      </c>
      <c r="B87" s="6" t="str">
        <f t="shared" si="2"/>
        <v>Annie 7H</v>
      </c>
      <c r="D87" s="6" t="s">
        <v>112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 spans="1:16" s="6" customFormat="1" x14ac:dyDescent="0.25">
      <c r="A88" s="6">
        <f t="shared" si="2"/>
        <v>105</v>
      </c>
      <c r="B88" s="6" t="str">
        <f t="shared" si="2"/>
        <v>Annie 7H</v>
      </c>
      <c r="D88" s="6" t="s">
        <v>113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 spans="1:16" s="6" customFormat="1" x14ac:dyDescent="0.25">
      <c r="A89" s="6">
        <f t="shared" si="2"/>
        <v>105</v>
      </c>
      <c r="B89" s="6" t="str">
        <f t="shared" si="2"/>
        <v>Annie 7H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 spans="1:16" x14ac:dyDescent="0.25">
      <c r="A90">
        <f>VLOOKUP($B90,Example0gross_NameIDRecon!$B:$C,2,0)</f>
        <v>104</v>
      </c>
      <c r="B90" t="s">
        <v>47</v>
      </c>
      <c r="C90" t="s">
        <v>2</v>
      </c>
      <c r="D90" t="str">
        <f>IF(VLOOKUP($C90,Example0gross_LOSDesignation!$A:$B,2,0)=0,"",VLOOKUP($C90,Example0gross_LOSDesignation!$A:$B,2,0))</f>
        <v/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>
        <f>VLOOKUP($B91,Example0gross_NameIDRecon!$B:$C,2,0)</f>
        <v>104</v>
      </c>
      <c r="B91" t="s">
        <v>47</v>
      </c>
      <c r="C91" t="s">
        <v>3</v>
      </c>
      <c r="D91" t="str">
        <f>IF(VLOOKUP($C91,Example0gross_LOSDesignation!$A:$B,2,0)=0,"",VLOOKUP($C91,Example0gross_LOSDesignation!$A:$B,2,0))</f>
        <v>Oil Sales Volumes (bbl)</v>
      </c>
      <c r="E91" s="2">
        <v>1140</v>
      </c>
      <c r="F91" s="2">
        <v>1168.5</v>
      </c>
      <c r="G91" s="2">
        <v>1197.7125000000001</v>
      </c>
      <c r="H91" s="2">
        <v>1227.6553120000001</v>
      </c>
      <c r="I91" s="2">
        <v>1258.346695</v>
      </c>
      <c r="J91" s="2">
        <v>1289.8053629999999</v>
      </c>
      <c r="K91" s="2">
        <v>1322.050497</v>
      </c>
      <c r="L91" s="2">
        <v>1355.1017589999999</v>
      </c>
      <c r="M91" s="2">
        <v>1388.9793030000001</v>
      </c>
      <c r="N91" s="2">
        <v>1423.703786</v>
      </c>
      <c r="O91" s="2">
        <v>1459.29638</v>
      </c>
      <c r="P91" s="2">
        <v>1495.7787900000001</v>
      </c>
    </row>
    <row r="92" spans="1:16" x14ac:dyDescent="0.25">
      <c r="A92">
        <f>VLOOKUP($B92,Example0gross_NameIDRecon!$B:$C,2,0)</f>
        <v>104</v>
      </c>
      <c r="B92" t="s">
        <v>47</v>
      </c>
      <c r="C92" t="s">
        <v>4</v>
      </c>
      <c r="D92" t="str">
        <f>IF(VLOOKUP($C92,Example0gross_LOSDesignation!$A:$B,2,0)=0,"",VLOOKUP($C92,Example0gross_LOSDesignation!$A:$B,2,0))</f>
        <v>Gas Sales Volumes (mcf)</v>
      </c>
      <c r="E92" s="2">
        <v>7125</v>
      </c>
      <c r="F92" s="2">
        <v>7303.125</v>
      </c>
      <c r="G92" s="2">
        <v>7485.703125</v>
      </c>
      <c r="H92" s="2">
        <v>7672.845703</v>
      </c>
      <c r="I92" s="2">
        <v>7864.6668460000001</v>
      </c>
      <c r="J92" s="2">
        <v>8061.2835169999998</v>
      </c>
      <c r="K92" s="2">
        <v>8262.8156049999998</v>
      </c>
      <c r="L92" s="2">
        <v>8469.3859950000005</v>
      </c>
      <c r="M92" s="2">
        <v>8681.1206450000009</v>
      </c>
      <c r="N92" s="2">
        <v>8898.1486609999993</v>
      </c>
      <c r="O92" s="2">
        <v>9120.6023769999993</v>
      </c>
      <c r="P92" s="2">
        <v>9348.6174370000008</v>
      </c>
    </row>
    <row r="93" spans="1:16" x14ac:dyDescent="0.25">
      <c r="A93">
        <f>VLOOKUP($B93,Example0gross_NameIDRecon!$B:$C,2,0)</f>
        <v>104</v>
      </c>
      <c r="B93" t="s">
        <v>47</v>
      </c>
      <c r="C93" t="s">
        <v>5</v>
      </c>
      <c r="D93" t="str">
        <f>IF(VLOOKUP($C93,Example0gross_LOSDesignation!$A:$B,2,0)=0,"",VLOOKUP($C93,Example0gross_LOSDesignation!$A:$B,2,0))</f>
        <v>NGL Sales Volumes (bbl)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</row>
    <row r="94" spans="1:16" x14ac:dyDescent="0.25">
      <c r="A94">
        <f>VLOOKUP($B94,Example0gross_NameIDRecon!$B:$C,2,0)</f>
        <v>104</v>
      </c>
      <c r="B94" t="s">
        <v>47</v>
      </c>
      <c r="C94" t="s">
        <v>6</v>
      </c>
      <c r="D94" t="str">
        <f>IF(VLOOKUP($C94,Example0gross_LOSDesignation!$A:$B,2,0)=0,"",VLOOKUP($C94,Example0gross_LOSDesignation!$A:$B,2,0))</f>
        <v>NGL Sales Volumes (gal)</v>
      </c>
      <c r="E94" s="2">
        <v>41076</v>
      </c>
      <c r="F94" s="2">
        <v>42102.9</v>
      </c>
      <c r="G94" s="2">
        <v>43155.472500000003</v>
      </c>
      <c r="H94" s="2">
        <v>44234.359312000001</v>
      </c>
      <c r="I94" s="2">
        <v>45340.218294999999</v>
      </c>
      <c r="J94" s="2">
        <v>46473.723752999998</v>
      </c>
      <c r="K94" s="2">
        <v>47635.566847000002</v>
      </c>
      <c r="L94" s="2">
        <v>48826.456017999997</v>
      </c>
      <c r="M94" s="2">
        <v>50047.117418000002</v>
      </c>
      <c r="N94" s="2">
        <v>51298.295354000002</v>
      </c>
      <c r="O94" s="2">
        <v>52580.752737000003</v>
      </c>
      <c r="P94" s="2">
        <v>53895.271556</v>
      </c>
    </row>
    <row r="95" spans="1:16" x14ac:dyDescent="0.25">
      <c r="A95">
        <f>VLOOKUP($B95,Example0gross_NameIDRecon!$B:$C,2,0)</f>
        <v>104</v>
      </c>
      <c r="B95" t="s">
        <v>47</v>
      </c>
      <c r="C95" t="s">
        <v>7</v>
      </c>
      <c r="D95" t="str">
        <f>IF(VLOOKUP($C95,Example0gross_LOSDesignation!$A:$B,2,0)=0,"",VLOOKUP($C95,Example0gross_LOSDesignation!$A:$B,2,0))</f>
        <v/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>
        <f>VLOOKUP($B96,Example0gross_NameIDRecon!$B:$C,2,0)</f>
        <v>104</v>
      </c>
      <c r="B96" t="s">
        <v>47</v>
      </c>
      <c r="C96" t="s">
        <v>8</v>
      </c>
      <c r="D96" t="str">
        <f>IF(VLOOKUP($C96,Example0gross_LOSDesignation!$A:$B,2,0)=0,"",VLOOKUP($C96,Example0gross_LOSDesignation!$A:$B,2,0))</f>
        <v>Oil Sales Revenue ($)</v>
      </c>
      <c r="E96" s="2">
        <v>87780</v>
      </c>
      <c r="F96" s="2">
        <v>89096.7</v>
      </c>
      <c r="G96" s="2">
        <v>90433.150500000003</v>
      </c>
      <c r="H96" s="2">
        <v>91789.647756999999</v>
      </c>
      <c r="I96" s="2">
        <v>93166.492473999999</v>
      </c>
      <c r="J96" s="2">
        <v>94563.989860999995</v>
      </c>
      <c r="K96" s="2">
        <v>95982.449708999993</v>
      </c>
      <c r="L96" s="2">
        <v>97422.186455000003</v>
      </c>
      <c r="M96" s="2">
        <v>98883.519251000005</v>
      </c>
      <c r="N96" s="2">
        <v>100366.77204</v>
      </c>
      <c r="O96" s="2">
        <v>101872.273621</v>
      </c>
      <c r="P96" s="2">
        <v>103400.35772499999</v>
      </c>
    </row>
    <row r="97" spans="1:16" x14ac:dyDescent="0.25">
      <c r="A97">
        <f>VLOOKUP($B97,Example0gross_NameIDRecon!$B:$C,2,0)</f>
        <v>104</v>
      </c>
      <c r="B97" t="s">
        <v>47</v>
      </c>
      <c r="C97" t="s">
        <v>9</v>
      </c>
      <c r="D97" t="str">
        <f>IF(VLOOKUP($C97,Example0gross_LOSDesignation!$A:$B,2,0)=0,"",VLOOKUP($C97,Example0gross_LOSDesignation!$A:$B,2,0))</f>
        <v>Gas Sales Revenue ($)</v>
      </c>
      <c r="E97" s="2">
        <v>21375</v>
      </c>
      <c r="F97" s="2">
        <v>21695.625</v>
      </c>
      <c r="G97" s="2">
        <v>22021.059375000001</v>
      </c>
      <c r="H97" s="2">
        <v>22351.375265999999</v>
      </c>
      <c r="I97" s="2">
        <v>22686.645895000001</v>
      </c>
      <c r="J97" s="2">
        <v>23026.945583000001</v>
      </c>
      <c r="K97" s="2">
        <v>23372.349767</v>
      </c>
      <c r="L97" s="2">
        <v>23722.935012999998</v>
      </c>
      <c r="M97" s="2">
        <v>24078.779038000001</v>
      </c>
      <c r="N97" s="2">
        <v>24439.960724</v>
      </c>
      <c r="O97" s="2">
        <v>24806.560135</v>
      </c>
      <c r="P97" s="2">
        <v>25178.658536999999</v>
      </c>
    </row>
    <row r="98" spans="1:16" x14ac:dyDescent="0.25">
      <c r="A98">
        <f>VLOOKUP($B98,Example0gross_NameIDRecon!$B:$C,2,0)</f>
        <v>104</v>
      </c>
      <c r="B98" t="s">
        <v>47</v>
      </c>
      <c r="C98" t="s">
        <v>10</v>
      </c>
      <c r="D98" t="str">
        <f>IF(VLOOKUP($C98,Example0gross_LOSDesignation!$A:$B,2,0)=0,"",VLOOKUP($C98,Example0gross_LOSDesignation!$A:$B,2,0))</f>
        <v>NGL Sales Revenue ($)</v>
      </c>
      <c r="E98" s="2">
        <v>30800</v>
      </c>
      <c r="F98" s="2">
        <v>31262</v>
      </c>
      <c r="G98" s="2">
        <v>31730.93</v>
      </c>
      <c r="H98" s="2">
        <v>32206.893950000001</v>
      </c>
      <c r="I98" s="2">
        <v>32689.997359000001</v>
      </c>
      <c r="J98" s="2">
        <v>33180.347320000001</v>
      </c>
      <c r="K98" s="2">
        <v>33678.052529000001</v>
      </c>
      <c r="L98" s="2">
        <v>34183.223317000004</v>
      </c>
      <c r="M98" s="2">
        <v>34695.971666999998</v>
      </c>
      <c r="N98" s="2">
        <v>35216.411242000002</v>
      </c>
      <c r="O98" s="2">
        <v>35744.657411</v>
      </c>
      <c r="P98" s="2">
        <v>36280.827272000002</v>
      </c>
    </row>
    <row r="99" spans="1:16" x14ac:dyDescent="0.25">
      <c r="A99">
        <f>VLOOKUP($B99,Example0gross_NameIDRecon!$B:$C,2,0)</f>
        <v>104</v>
      </c>
      <c r="B99" t="s">
        <v>47</v>
      </c>
      <c r="C99" t="s">
        <v>11</v>
      </c>
      <c r="D99" t="str">
        <f>IF(VLOOKUP($C99,Example0gross_LOSDesignation!$A:$B,2,0)=0,"",VLOOKUP($C99,Example0gross_LOSDesignation!$A:$B,2,0))</f>
        <v>Oil Revenue Deductions ($)</v>
      </c>
      <c r="E99" s="2">
        <v>1045</v>
      </c>
      <c r="F99" s="2">
        <v>1050.2249999999999</v>
      </c>
      <c r="G99" s="2">
        <v>1055.4761249999999</v>
      </c>
      <c r="H99" s="2">
        <v>1060.753506</v>
      </c>
      <c r="I99" s="2">
        <v>1066.0572729999999</v>
      </c>
      <c r="J99" s="2">
        <v>1071.3875599999999</v>
      </c>
      <c r="K99" s="2">
        <v>1076.7444969999999</v>
      </c>
      <c r="L99" s="2">
        <v>1082.1282200000001</v>
      </c>
      <c r="M99" s="2">
        <v>1087.538861</v>
      </c>
      <c r="N99" s="2">
        <v>1092.976555</v>
      </c>
      <c r="O99" s="2">
        <v>1098.4414380000001</v>
      </c>
      <c r="P99" s="2">
        <v>1103.9336450000001</v>
      </c>
    </row>
    <row r="100" spans="1:16" x14ac:dyDescent="0.25">
      <c r="A100">
        <f>VLOOKUP($B100,Example0gross_NameIDRecon!$B:$C,2,0)</f>
        <v>104</v>
      </c>
      <c r="B100" t="s">
        <v>47</v>
      </c>
      <c r="C100" t="s">
        <v>12</v>
      </c>
      <c r="D100" t="str">
        <f>IF(VLOOKUP($C100,Example0gross_LOSDesignation!$A:$B,2,0)=0,"",VLOOKUP($C100,Example0gross_LOSDesignation!$A:$B,2,0))</f>
        <v>Gas Revenue Deductions ($)</v>
      </c>
      <c r="E100" s="2">
        <v>807.5</v>
      </c>
      <c r="F100" s="2">
        <v>811.53750000000002</v>
      </c>
      <c r="G100" s="2">
        <v>815.59518700000001</v>
      </c>
      <c r="H100" s="2">
        <v>819.67316300000005</v>
      </c>
      <c r="I100" s="2">
        <v>823.77152899999999</v>
      </c>
      <c r="J100" s="2">
        <v>827.89038700000003</v>
      </c>
      <c r="K100" s="2">
        <v>832.02983900000004</v>
      </c>
      <c r="L100" s="2">
        <v>836.18998799999997</v>
      </c>
      <c r="M100" s="2">
        <v>840.37093800000002</v>
      </c>
      <c r="N100" s="2">
        <v>844.57279300000005</v>
      </c>
      <c r="O100" s="2">
        <v>848.79565700000001</v>
      </c>
      <c r="P100" s="2">
        <v>853.03963499999998</v>
      </c>
    </row>
    <row r="101" spans="1:16" x14ac:dyDescent="0.25">
      <c r="A101">
        <f>VLOOKUP($B101,Example0gross_NameIDRecon!$B:$C,2,0)</f>
        <v>104</v>
      </c>
      <c r="B101" t="s">
        <v>47</v>
      </c>
      <c r="C101" t="s">
        <v>13</v>
      </c>
      <c r="D101" t="str">
        <f>IF(VLOOKUP($C101,Example0gross_LOSDesignation!$A:$B,2,0)=0,"",VLOOKUP($C101,Example0gross_LOSDesignation!$A:$B,2,0))</f>
        <v>NGL Revenue Deductions ($)</v>
      </c>
      <c r="E101" s="2">
        <v>366.66666700000002</v>
      </c>
      <c r="F101" s="2">
        <v>368.5</v>
      </c>
      <c r="G101" s="2">
        <v>370.34249999999997</v>
      </c>
      <c r="H101" s="2">
        <v>372.19421199999999</v>
      </c>
      <c r="I101" s="2">
        <v>374.055184</v>
      </c>
      <c r="J101" s="2">
        <v>375.92545899999999</v>
      </c>
      <c r="K101" s="2">
        <v>377.80508700000001</v>
      </c>
      <c r="L101" s="2">
        <v>379.69411200000002</v>
      </c>
      <c r="M101" s="2">
        <v>381.59258299999999</v>
      </c>
      <c r="N101" s="2">
        <v>383.50054599999999</v>
      </c>
      <c r="O101" s="2">
        <v>385.418048</v>
      </c>
      <c r="P101" s="2">
        <v>387.34513900000002</v>
      </c>
    </row>
    <row r="102" spans="1:16" x14ac:dyDescent="0.25">
      <c r="A102">
        <f>VLOOKUP($B102,Example0gross_NameIDRecon!$B:$C,2,0)</f>
        <v>104</v>
      </c>
      <c r="B102" t="s">
        <v>47</v>
      </c>
      <c r="C102" t="s">
        <v>14</v>
      </c>
      <c r="D102" t="str">
        <f>IF(VLOOKUP($C102,Example0gross_LOSDesignation!$A:$B,2,0)=0,"",VLOOKUP($C102,Example0gross_LOSDesignation!$A:$B,2,0))</f>
        <v/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>
        <f>VLOOKUP($B103,Example0gross_NameIDRecon!$B:$C,2,0)</f>
        <v>104</v>
      </c>
      <c r="B103" t="s">
        <v>47</v>
      </c>
      <c r="C103" t="s">
        <v>15</v>
      </c>
      <c r="D103" t="str">
        <f>IF(VLOOKUP($C103,Example0gross_LOSDesignation!$A:$B,2,0)=0,"",VLOOKUP($C103,Example0gross_LOSDesignation!$A:$B,2,0))</f>
        <v>Severance Tax</v>
      </c>
      <c r="E103" s="2">
        <v>6521.8320869999998</v>
      </c>
      <c r="F103" s="2">
        <v>6195.7404820000002</v>
      </c>
      <c r="G103" s="2">
        <v>5885.953458</v>
      </c>
      <c r="H103" s="2">
        <v>5591.6557849999999</v>
      </c>
      <c r="I103" s="2">
        <v>5312.0729959999999</v>
      </c>
      <c r="J103" s="2">
        <v>5046.4693459999999</v>
      </c>
      <c r="K103" s="2">
        <v>4794.1458789999997</v>
      </c>
      <c r="L103" s="2">
        <v>4554.4385849999999</v>
      </c>
      <c r="M103" s="2">
        <v>4326.7166559999996</v>
      </c>
      <c r="N103" s="2">
        <v>4110.3808230000004</v>
      </c>
      <c r="O103" s="2">
        <v>3904.8617819999999</v>
      </c>
      <c r="P103" s="2">
        <v>3709.6186929999999</v>
      </c>
    </row>
    <row r="104" spans="1:16" x14ac:dyDescent="0.25">
      <c r="A104">
        <f>VLOOKUP($B104,Example0gross_NameIDRecon!$B:$C,2,0)</f>
        <v>104</v>
      </c>
      <c r="B104" t="s">
        <v>47</v>
      </c>
      <c r="C104" t="s">
        <v>16</v>
      </c>
      <c r="D104" t="str">
        <f>IF(VLOOKUP($C104,Example0gross_LOSDesignation!$A:$B,2,0)=0,"",VLOOKUP($C104,Example0gross_LOSDesignation!$A:$B,2,0))</f>
        <v>Oil Variable Expense ($)</v>
      </c>
      <c r="E104" s="2">
        <v>1243.10915</v>
      </c>
      <c r="F104" s="2">
        <v>1180.9536929999999</v>
      </c>
      <c r="G104" s="2">
        <v>1121.9060079999999</v>
      </c>
      <c r="H104" s="2">
        <v>1065.810708</v>
      </c>
      <c r="I104" s="2">
        <v>1012.520172</v>
      </c>
      <c r="J104" s="2">
        <v>961.89416400000005</v>
      </c>
      <c r="K104" s="2">
        <v>913.79945599999996</v>
      </c>
      <c r="L104" s="2">
        <v>868.10948299999995</v>
      </c>
      <c r="M104" s="2">
        <v>824.70400900000004</v>
      </c>
      <c r="N104" s="2">
        <v>783.46880799999997</v>
      </c>
      <c r="O104" s="2">
        <v>744.29536800000005</v>
      </c>
      <c r="P104" s="2">
        <v>707.08059900000001</v>
      </c>
    </row>
    <row r="105" spans="1:16" x14ac:dyDescent="0.25">
      <c r="A105">
        <f>VLOOKUP($B105,Example0gross_NameIDRecon!$B:$C,2,0)</f>
        <v>104</v>
      </c>
      <c r="B105" t="s">
        <v>47</v>
      </c>
      <c r="C105" t="s">
        <v>17</v>
      </c>
      <c r="D105" t="str">
        <f>IF(VLOOKUP($C105,Example0gross_LOSDesignation!$A:$B,2,0)=0,"",VLOOKUP($C105,Example0gross_LOSDesignation!$A:$B,2,0))</f>
        <v>Fixed Expense ($)</v>
      </c>
      <c r="E105" s="2">
        <v>2178.206009</v>
      </c>
      <c r="F105" s="2">
        <v>2069.2957080000001</v>
      </c>
      <c r="G105" s="2">
        <v>1965.830923</v>
      </c>
      <c r="H105" s="2">
        <v>1867.5393770000001</v>
      </c>
      <c r="I105" s="2">
        <v>1774.1624079999999</v>
      </c>
      <c r="J105" s="2">
        <v>1685.454287</v>
      </c>
      <c r="K105" s="2">
        <v>1601.1815730000001</v>
      </c>
      <c r="L105" s="2">
        <v>1521.122494</v>
      </c>
      <c r="M105" s="2">
        <v>1445.06637</v>
      </c>
      <c r="N105" s="2">
        <v>1372.8130510000001</v>
      </c>
      <c r="O105" s="2">
        <v>1304.172399</v>
      </c>
      <c r="P105" s="2">
        <v>1238.9637789999999</v>
      </c>
    </row>
    <row r="106" spans="1:16" x14ac:dyDescent="0.25">
      <c r="A106">
        <f>VLOOKUP($B106,Example0gross_NameIDRecon!$B:$C,2,0)</f>
        <v>104</v>
      </c>
      <c r="B106" t="s">
        <v>47</v>
      </c>
      <c r="C106" t="s">
        <v>18</v>
      </c>
      <c r="D106" t="str">
        <f>IF(VLOOKUP($C106,Example0gross_LOSDesignation!$A:$B,2,0)=0,"",VLOOKUP($C106,Example0gross_LOSDesignation!$A:$B,2,0))</f>
        <v>Fixed Expense ($)</v>
      </c>
      <c r="E106" s="2">
        <v>678.51117199999999</v>
      </c>
      <c r="F106" s="2">
        <v>644.58561299999997</v>
      </c>
      <c r="G106" s="2">
        <v>612.35633199999995</v>
      </c>
      <c r="H106" s="2">
        <v>581.738516</v>
      </c>
      <c r="I106" s="2">
        <v>552.65159000000006</v>
      </c>
      <c r="J106" s="2">
        <v>525.01901099999998</v>
      </c>
      <c r="K106" s="2">
        <v>498.76805999999999</v>
      </c>
      <c r="L106" s="2">
        <v>473.829657</v>
      </c>
      <c r="M106" s="2">
        <v>450.13817399999999</v>
      </c>
      <c r="N106" s="2">
        <v>427.63126499999998</v>
      </c>
      <c r="O106" s="2">
        <v>406.24970200000001</v>
      </c>
      <c r="P106" s="2">
        <v>385.93721699999998</v>
      </c>
    </row>
    <row r="107" spans="1:16" x14ac:dyDescent="0.25">
      <c r="A107">
        <f>VLOOKUP($B107,Example0gross_NameIDRecon!$B:$C,2,0)</f>
        <v>104</v>
      </c>
      <c r="B107" t="s">
        <v>47</v>
      </c>
      <c r="C107" t="s">
        <v>19</v>
      </c>
      <c r="D107" t="str">
        <f>IF(VLOOKUP($C107,Example0gross_LOSDesignation!$A:$B,2,0)=0,"",VLOOKUP($C107,Example0gross_LOSDesignation!$A:$B,2,0))</f>
        <v>Fixed Expense ($)</v>
      </c>
      <c r="E107" s="2">
        <v>451.97774700000002</v>
      </c>
      <c r="F107" s="2">
        <v>429.37885899999998</v>
      </c>
      <c r="G107" s="2">
        <v>407.90991600000001</v>
      </c>
      <c r="H107" s="2">
        <v>387.51442100000003</v>
      </c>
      <c r="I107" s="2">
        <v>368.13869999999997</v>
      </c>
      <c r="J107" s="2">
        <v>349.731765</v>
      </c>
      <c r="K107" s="2">
        <v>332.24517600000001</v>
      </c>
      <c r="L107" s="2">
        <v>315.63291800000002</v>
      </c>
      <c r="M107" s="2">
        <v>299.85127199999999</v>
      </c>
      <c r="N107" s="2">
        <v>284.85870799999998</v>
      </c>
      <c r="O107" s="2">
        <v>270.61577299999999</v>
      </c>
      <c r="P107" s="2">
        <v>257.08498400000002</v>
      </c>
    </row>
    <row r="108" spans="1:16" x14ac:dyDescent="0.25">
      <c r="A108">
        <f>VLOOKUP($B108,Example0gross_NameIDRecon!$B:$C,2,0)</f>
        <v>104</v>
      </c>
      <c r="B108" t="s">
        <v>47</v>
      </c>
      <c r="C108" t="s">
        <v>20</v>
      </c>
      <c r="D108" t="str">
        <f>IF(VLOOKUP($C108,Example0gross_LOSDesignation!$A:$B,2,0)=0,"",VLOOKUP($C108,Example0gross_LOSDesignation!$A:$B,2,0))</f>
        <v>Fixed Expense ($)</v>
      </c>
      <c r="E108" s="2">
        <v>2058.4046779999999</v>
      </c>
      <c r="F108" s="2">
        <v>1955.4844439999999</v>
      </c>
      <c r="G108" s="2">
        <v>1857.7102219999999</v>
      </c>
      <c r="H108" s="2">
        <v>1764.824711</v>
      </c>
      <c r="I108" s="2">
        <v>1676.5834749999999</v>
      </c>
      <c r="J108" s="2">
        <v>1592.7543020000001</v>
      </c>
      <c r="K108" s="2">
        <v>1513.1165860000001</v>
      </c>
      <c r="L108" s="2">
        <v>1437.4607570000001</v>
      </c>
      <c r="M108" s="2">
        <v>1365.5877190000001</v>
      </c>
      <c r="N108" s="2">
        <v>1297.3083329999999</v>
      </c>
      <c r="O108" s="2">
        <v>1232.4429170000001</v>
      </c>
      <c r="P108" s="2">
        <v>1170.8207709999999</v>
      </c>
    </row>
    <row r="109" spans="1:16" x14ac:dyDescent="0.25">
      <c r="A109">
        <f>VLOOKUP($B109,Example0gross_NameIDRecon!$B:$C,2,0)</f>
        <v>104</v>
      </c>
      <c r="B109" t="s">
        <v>47</v>
      </c>
      <c r="C109" t="s">
        <v>21</v>
      </c>
      <c r="D109" t="str">
        <f>IF(VLOOKUP($C109,Example0gross_LOSDesignation!$A:$B,2,0)=0,"",VLOOKUP($C109,Example0gross_LOSDesignation!$A:$B,2,0))</f>
        <v>Fixed Expense ($)</v>
      </c>
      <c r="E109" s="2">
        <v>1742.564807</v>
      </c>
      <c r="F109" s="2">
        <v>1655.436567</v>
      </c>
      <c r="G109" s="2">
        <v>1572.6647379999999</v>
      </c>
      <c r="H109" s="2">
        <v>1494.0315009999999</v>
      </c>
      <c r="I109" s="2">
        <v>1419.3299259999999</v>
      </c>
      <c r="J109" s="2">
        <v>1348.3634300000001</v>
      </c>
      <c r="K109" s="2">
        <v>1280.945258</v>
      </c>
      <c r="L109" s="2">
        <v>1216.897995</v>
      </c>
      <c r="M109" s="2">
        <v>1156.0530960000001</v>
      </c>
      <c r="N109" s="2">
        <v>1098.2504409999999</v>
      </c>
      <c r="O109" s="2">
        <v>1043.3379190000001</v>
      </c>
      <c r="P109" s="2">
        <v>991.17102299999999</v>
      </c>
    </row>
    <row r="110" spans="1:16" x14ac:dyDescent="0.25">
      <c r="A110">
        <f>VLOOKUP($B110,Example0gross_NameIDRecon!$B:$C,2,0)</f>
        <v>104</v>
      </c>
      <c r="B110" t="s">
        <v>47</v>
      </c>
      <c r="C110" t="s">
        <v>22</v>
      </c>
      <c r="D110" t="str">
        <f>IF(VLOOKUP($C110,Example0gross_LOSDesignation!$A:$B,2,0)=0,"",VLOOKUP($C110,Example0gross_LOSDesignation!$A:$B,2,0))</f>
        <v>Oil Variable Expense ($)</v>
      </c>
      <c r="E110" s="2">
        <v>734.05542500000001</v>
      </c>
      <c r="F110" s="2">
        <v>697.35265400000003</v>
      </c>
      <c r="G110" s="2">
        <v>662.48502099999996</v>
      </c>
      <c r="H110" s="2">
        <v>629.36077</v>
      </c>
      <c r="I110" s="2">
        <v>597.89273100000003</v>
      </c>
      <c r="J110" s="2">
        <v>567.99809500000003</v>
      </c>
      <c r="K110" s="2">
        <v>539.59819000000005</v>
      </c>
      <c r="L110" s="2">
        <v>512.61828100000002</v>
      </c>
      <c r="M110" s="2">
        <v>486.98736700000001</v>
      </c>
      <c r="N110" s="2">
        <v>462.63799799999998</v>
      </c>
      <c r="O110" s="2">
        <v>439.50609800000001</v>
      </c>
      <c r="P110" s="2">
        <v>417.53079300000002</v>
      </c>
    </row>
    <row r="111" spans="1:16" x14ac:dyDescent="0.25">
      <c r="A111">
        <f>VLOOKUP($B111,Example0gross_NameIDRecon!$B:$C,2,0)</f>
        <v>104</v>
      </c>
      <c r="B111" t="s">
        <v>47</v>
      </c>
      <c r="C111" t="s">
        <v>23</v>
      </c>
      <c r="D111" t="str">
        <f>IF(VLOOKUP($C111,Example0gross_LOSDesignation!$A:$B,2,0)=0,"",VLOOKUP($C111,Example0gross_LOSDesignation!$A:$B,2,0))</f>
        <v>Fixed Expense ($)</v>
      </c>
      <c r="E111" s="2">
        <v>849.50034300000004</v>
      </c>
      <c r="F111" s="2">
        <v>807.02532599999995</v>
      </c>
      <c r="G111" s="2">
        <v>766.67406000000005</v>
      </c>
      <c r="H111" s="2">
        <v>728.34035700000004</v>
      </c>
      <c r="I111" s="2">
        <v>691.92333900000006</v>
      </c>
      <c r="J111" s="2">
        <v>657.32717200000002</v>
      </c>
      <c r="K111" s="2">
        <v>624.46081300000003</v>
      </c>
      <c r="L111" s="2">
        <v>593.23777299999995</v>
      </c>
      <c r="M111" s="2">
        <v>563.57588399999997</v>
      </c>
      <c r="N111" s="2">
        <v>535.39709000000005</v>
      </c>
      <c r="O111" s="2">
        <v>508.62723499999998</v>
      </c>
      <c r="P111" s="2">
        <v>483.195874</v>
      </c>
    </row>
    <row r="112" spans="1:16" x14ac:dyDescent="0.25">
      <c r="A112">
        <f>VLOOKUP($B112,Example0gross_NameIDRecon!$B:$C,2,0)</f>
        <v>104</v>
      </c>
      <c r="B112" t="s">
        <v>47</v>
      </c>
      <c r="C112" t="s">
        <v>24</v>
      </c>
      <c r="D112" t="str">
        <f>IF(VLOOKUP($C112,Example0gross_LOSDesignation!$A:$B,2,0)=0,"",VLOOKUP($C112,Example0gross_LOSDesignation!$A:$B,2,0))</f>
        <v>Fixed Expense ($)</v>
      </c>
      <c r="E112" s="2">
        <v>1116.3305789999999</v>
      </c>
      <c r="F112" s="2">
        <v>1060.51405</v>
      </c>
      <c r="G112" s="2">
        <v>1007.488348</v>
      </c>
      <c r="H112" s="2">
        <v>957.11393099999998</v>
      </c>
      <c r="I112" s="2">
        <v>909.25823400000002</v>
      </c>
      <c r="J112" s="2">
        <v>863.79532200000006</v>
      </c>
      <c r="K112" s="2">
        <v>820.60555599999998</v>
      </c>
      <c r="L112" s="2">
        <v>779.57527800000003</v>
      </c>
      <c r="M112" s="2">
        <v>740.59651399999996</v>
      </c>
      <c r="N112" s="2">
        <v>703.566689</v>
      </c>
      <c r="O112" s="2">
        <v>668.38835400000005</v>
      </c>
      <c r="P112" s="2">
        <v>634.96893699999998</v>
      </c>
    </row>
    <row r="113" spans="1:16" x14ac:dyDescent="0.25">
      <c r="A113">
        <f>VLOOKUP($B113,Example0gross_NameIDRecon!$B:$C,2,0)</f>
        <v>104</v>
      </c>
      <c r="B113" t="s">
        <v>47</v>
      </c>
      <c r="C113" t="s">
        <v>25</v>
      </c>
      <c r="D113" t="str">
        <f>IF(VLOOKUP($C113,Example0gross_LOSDesignation!$A:$B,2,0)=0,"",VLOOKUP($C113,Example0gross_LOSDesignation!$A:$B,2,0))</f>
        <v>Gas Variable Expense ($)</v>
      </c>
      <c r="E113" s="2">
        <v>278.81036899999998</v>
      </c>
      <c r="F113" s="2">
        <v>264.86985099999998</v>
      </c>
      <c r="G113" s="2">
        <v>251.62635800000001</v>
      </c>
      <c r="H113" s="2">
        <v>239.04504</v>
      </c>
      <c r="I113" s="2">
        <v>227.09278800000001</v>
      </c>
      <c r="J113" s="2">
        <v>215.73814899999999</v>
      </c>
      <c r="K113" s="2">
        <v>204.95124100000001</v>
      </c>
      <c r="L113" s="2">
        <v>194.70367899999999</v>
      </c>
      <c r="M113" s="2">
        <v>184.96849499999999</v>
      </c>
      <c r="N113" s="2">
        <v>175.72007099999999</v>
      </c>
      <c r="O113" s="2">
        <v>166.934067</v>
      </c>
      <c r="P113" s="2">
        <v>158.58736400000001</v>
      </c>
    </row>
    <row r="114" spans="1:16" x14ac:dyDescent="0.25">
      <c r="A114">
        <f>VLOOKUP($B114,Example0gross_NameIDRecon!$B:$C,2,0)</f>
        <v>104</v>
      </c>
      <c r="B114" t="s">
        <v>47</v>
      </c>
      <c r="C114" t="s">
        <v>26</v>
      </c>
      <c r="D114" t="str">
        <f>IF(VLOOKUP($C114,Example0gross_LOSDesignation!$A:$B,2,0)=0,"",VLOOKUP($C114,Example0gross_LOSDesignation!$A:$B,2,0))</f>
        <v>Fixed Expense ($)</v>
      </c>
      <c r="E114" s="2">
        <v>726.43170399999997</v>
      </c>
      <c r="F114" s="2">
        <v>690.11011900000005</v>
      </c>
      <c r="G114" s="2">
        <v>655.60461299999997</v>
      </c>
      <c r="H114" s="2">
        <v>622.82438200000001</v>
      </c>
      <c r="I114" s="2">
        <v>591.68316300000004</v>
      </c>
      <c r="J114" s="2">
        <v>562.09900500000003</v>
      </c>
      <c r="K114" s="2">
        <v>533.994055</v>
      </c>
      <c r="L114" s="2">
        <v>507.294352</v>
      </c>
      <c r="M114" s="2">
        <v>481.92963400000002</v>
      </c>
      <c r="N114" s="2">
        <v>457.83315299999998</v>
      </c>
      <c r="O114" s="2">
        <v>434.94149499999997</v>
      </c>
      <c r="P114" s="2">
        <v>413.19441999999998</v>
      </c>
    </row>
    <row r="115" spans="1:16" x14ac:dyDescent="0.25">
      <c r="A115">
        <f>VLOOKUP($B115,Example0gross_NameIDRecon!$B:$C,2,0)</f>
        <v>104</v>
      </c>
      <c r="B115" t="s">
        <v>47</v>
      </c>
      <c r="C115" t="s">
        <v>27</v>
      </c>
      <c r="D115" t="str">
        <f>IF(VLOOKUP($C115,Example0gross_LOSDesignation!$A:$B,2,0)=0,"",VLOOKUP($C115,Example0gross_LOSDesignation!$A:$B,2,0))</f>
        <v>Gas Variable Expense ($)</v>
      </c>
      <c r="E115" s="2">
        <v>435.64120200000002</v>
      </c>
      <c r="F115" s="2">
        <v>413.85914200000002</v>
      </c>
      <c r="G115" s="2">
        <v>393.16618499999998</v>
      </c>
      <c r="H115" s="2">
        <v>373.50787500000001</v>
      </c>
      <c r="I115" s="2">
        <v>354.83248200000003</v>
      </c>
      <c r="J115" s="2">
        <v>337.09085700000003</v>
      </c>
      <c r="K115" s="2">
        <v>320.23631499999999</v>
      </c>
      <c r="L115" s="2">
        <v>304.22449899999998</v>
      </c>
      <c r="M115" s="2">
        <v>289.01327400000002</v>
      </c>
      <c r="N115" s="2">
        <v>274.56261000000001</v>
      </c>
      <c r="O115" s="2">
        <v>260.83447999999999</v>
      </c>
      <c r="P115" s="2">
        <v>247.792756</v>
      </c>
    </row>
    <row r="116" spans="1:16" x14ac:dyDescent="0.25">
      <c r="A116">
        <f>VLOOKUP($B116,Example0gross_NameIDRecon!$B:$C,2,0)</f>
        <v>104</v>
      </c>
      <c r="B116" t="s">
        <v>47</v>
      </c>
      <c r="C116" t="s">
        <v>28</v>
      </c>
      <c r="D116" t="str">
        <f>IF(VLOOKUP($C116,Example0gross_LOSDesignation!$A:$B,2,0)=0,"",VLOOKUP($C116,Example0gross_LOSDesignation!$A:$B,2,0))</f>
        <v>Overhead</v>
      </c>
      <c r="E116" s="2">
        <v>1198.0133049999999</v>
      </c>
      <c r="F116" s="2">
        <v>1138.1126389999999</v>
      </c>
      <c r="G116" s="2">
        <v>1081.2070080000001</v>
      </c>
      <c r="H116" s="2">
        <v>1027.146657</v>
      </c>
      <c r="I116" s="2">
        <v>975.78932399999997</v>
      </c>
      <c r="J116" s="2">
        <v>926.99985800000002</v>
      </c>
      <c r="K116" s="2">
        <v>880.64986499999998</v>
      </c>
      <c r="L116" s="2">
        <v>836.61737200000005</v>
      </c>
      <c r="M116" s="2">
        <v>794.78650300000004</v>
      </c>
      <c r="N116" s="2">
        <v>755.04717800000003</v>
      </c>
      <c r="O116" s="2">
        <v>717.29481899999996</v>
      </c>
      <c r="P116" s="2">
        <v>681.43007799999998</v>
      </c>
    </row>
    <row r="117" spans="1:16" x14ac:dyDescent="0.25">
      <c r="A117">
        <f>VLOOKUP($B117,Example0gross_NameIDRecon!$B:$C,2,0)</f>
        <v>104</v>
      </c>
      <c r="B117" t="s">
        <v>47</v>
      </c>
      <c r="C117" t="s">
        <v>29</v>
      </c>
      <c r="D117" t="str">
        <f>IF(VLOOKUP($C117,Example0gross_LOSDesignation!$A:$B,2,0)=0,"",VLOOKUP($C117,Example0gross_LOSDesignation!$A:$B,2,0))</f>
        <v>Fixed Expense ($)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</row>
    <row r="118" spans="1:16" x14ac:dyDescent="0.25">
      <c r="A118">
        <f>VLOOKUP($B118,Example0gross_NameIDRecon!$B:$C,2,0)</f>
        <v>104</v>
      </c>
      <c r="B118" t="s">
        <v>47</v>
      </c>
      <c r="C118" t="s">
        <v>30</v>
      </c>
      <c r="D118" t="str">
        <f>IF(VLOOKUP($C118,Example0gross_LOSDesignation!$A:$B,2,0)=0,"",VLOOKUP($C118,Example0gross_LOSDesignation!$A:$B,2,0))</f>
        <v>Fixed Expense ($)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</row>
    <row r="119" spans="1:16" x14ac:dyDescent="0.25">
      <c r="A119">
        <f>VLOOKUP($B119,Example0gross_NameIDRecon!$B:$C,2,0)</f>
        <v>104</v>
      </c>
      <c r="B119" t="s">
        <v>47</v>
      </c>
      <c r="C119" t="s">
        <v>31</v>
      </c>
      <c r="D119" t="str">
        <f>IF(VLOOKUP($C119,Example0gross_LOSDesignation!$A:$B,2,0)=0,"",VLOOKUP($C119,Example0gross_LOSDesignation!$A:$B,2,0))</f>
        <v>Fixed Expense ($)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</row>
    <row r="120" spans="1:16" x14ac:dyDescent="0.25">
      <c r="A120">
        <f>VLOOKUP($B120,Example0gross_NameIDRecon!$B:$C,2,0)</f>
        <v>104</v>
      </c>
      <c r="B120" t="s">
        <v>47</v>
      </c>
      <c r="C120" t="s">
        <v>32</v>
      </c>
      <c r="D120" t="str">
        <f>IF(VLOOKUP($C120,Example0gross_LOSDesignation!$A:$B,2,0)=0,"",VLOOKUP($C120,Example0gross_LOSDesignation!$A:$B,2,0))</f>
        <v>Fixed Expense ($)</v>
      </c>
      <c r="E120" s="2">
        <v>1885.2373</v>
      </c>
      <c r="F120" s="2">
        <v>1790.9754350000001</v>
      </c>
      <c r="G120" s="2">
        <v>1701.4266640000001</v>
      </c>
      <c r="H120" s="2">
        <v>1616.3553300000001</v>
      </c>
      <c r="I120" s="2">
        <v>1535.537564</v>
      </c>
      <c r="J120" s="2">
        <v>1458.7606860000001</v>
      </c>
      <c r="K120" s="2">
        <v>1385.822651</v>
      </c>
      <c r="L120" s="2">
        <v>1316.5315189999999</v>
      </c>
      <c r="M120" s="2">
        <v>1250.704943</v>
      </c>
      <c r="N120" s="2">
        <v>1188.1696959999999</v>
      </c>
      <c r="O120" s="2">
        <v>1128.761211</v>
      </c>
      <c r="P120" s="2">
        <v>1072.3231499999999</v>
      </c>
    </row>
    <row r="121" spans="1:16" x14ac:dyDescent="0.25">
      <c r="A121">
        <f>VLOOKUP($B121,Example0gross_NameIDRecon!$B:$C,2,0)</f>
        <v>104</v>
      </c>
      <c r="B121" t="s">
        <v>47</v>
      </c>
      <c r="C121" t="s">
        <v>33</v>
      </c>
      <c r="D121" t="str">
        <f>IF(VLOOKUP($C121,Example0gross_LOSDesignation!$A:$B,2,0)=0,"",VLOOKUP($C121,Example0gross_LOSDesignation!$A:$B,2,0))</f>
        <v>Fixed Expense ($)</v>
      </c>
      <c r="E121" s="2">
        <v>1198.0133049999999</v>
      </c>
      <c r="F121" s="2">
        <v>1138.1126389999999</v>
      </c>
      <c r="G121" s="2">
        <v>1081.2070080000001</v>
      </c>
      <c r="H121" s="2">
        <v>1027.146657</v>
      </c>
      <c r="I121" s="2">
        <v>975.78932399999997</v>
      </c>
      <c r="J121" s="2">
        <v>926.99985800000002</v>
      </c>
      <c r="K121" s="2">
        <v>880.64986499999998</v>
      </c>
      <c r="L121" s="2">
        <v>836.61737200000005</v>
      </c>
      <c r="M121" s="2">
        <v>794.78650300000004</v>
      </c>
      <c r="N121" s="2">
        <v>755.04717800000003</v>
      </c>
      <c r="O121" s="2">
        <v>717.29481899999996</v>
      </c>
      <c r="P121" s="2">
        <v>681.43007799999998</v>
      </c>
    </row>
    <row r="122" spans="1:16" x14ac:dyDescent="0.25">
      <c r="A122">
        <f>VLOOKUP($B122,Example0gross_NameIDRecon!$B:$C,2,0)</f>
        <v>104</v>
      </c>
      <c r="B122" t="s">
        <v>47</v>
      </c>
      <c r="C122" t="s">
        <v>34</v>
      </c>
      <c r="D122" t="str">
        <f>IF(VLOOKUP($C122,Example0gross_LOSDesignation!$A:$B,2,0)=0,"",VLOOKUP($C122,Example0gross_LOSDesignation!$A:$B,2,0))</f>
        <v>Oil Variable Expense ($)</v>
      </c>
      <c r="E122" s="2">
        <v>816.82725300000004</v>
      </c>
      <c r="F122" s="2">
        <v>775.98589100000004</v>
      </c>
      <c r="G122" s="2">
        <v>737.18659600000001</v>
      </c>
      <c r="H122" s="2">
        <v>700.32726600000001</v>
      </c>
      <c r="I122" s="2">
        <v>665.31090300000005</v>
      </c>
      <c r="J122" s="2">
        <v>632.04535799999996</v>
      </c>
      <c r="K122" s="2">
        <v>600.44308999999998</v>
      </c>
      <c r="L122" s="2">
        <v>570.42093499999999</v>
      </c>
      <c r="M122" s="2">
        <v>541.89988900000003</v>
      </c>
      <c r="N122" s="2">
        <v>514.80489399999999</v>
      </c>
      <c r="O122" s="2">
        <v>489.06464899999997</v>
      </c>
      <c r="P122" s="2">
        <v>464.61141700000002</v>
      </c>
    </row>
    <row r="123" spans="1:16" x14ac:dyDescent="0.25">
      <c r="A123">
        <f>VLOOKUP($B123,Example0gross_NameIDRecon!$B:$C,2,0)</f>
        <v>104</v>
      </c>
      <c r="B123" t="s">
        <v>47</v>
      </c>
      <c r="C123" t="s">
        <v>35</v>
      </c>
      <c r="D123" t="str">
        <f>IF(VLOOKUP($C123,Example0gross_LOSDesignation!$A:$B,2,0)=0,"",VLOOKUP($C123,Example0gross_LOSDesignation!$A:$B,2,0))</f>
        <v>Fixed Expense ($)</v>
      </c>
      <c r="E123" s="2">
        <v>4356.4120169999997</v>
      </c>
      <c r="F123" s="2">
        <v>4138.5914160000002</v>
      </c>
      <c r="G123" s="2">
        <v>3931.6618450000001</v>
      </c>
      <c r="H123" s="2">
        <v>3735.0787529999998</v>
      </c>
      <c r="I123" s="2">
        <v>3548.3248159999998</v>
      </c>
      <c r="J123" s="2">
        <v>3370.9085749999999</v>
      </c>
      <c r="K123" s="2">
        <v>3202.3631460000001</v>
      </c>
      <c r="L123" s="2">
        <v>3042.2449889999998</v>
      </c>
      <c r="M123" s="2">
        <v>2890.1327390000001</v>
      </c>
      <c r="N123" s="2">
        <v>2745.6261020000002</v>
      </c>
      <c r="O123" s="2">
        <v>2608.3447970000002</v>
      </c>
      <c r="P123" s="2">
        <v>2477.927557</v>
      </c>
    </row>
    <row r="124" spans="1:16" x14ac:dyDescent="0.25">
      <c r="A124">
        <f>VLOOKUP($B124,Example0gross_NameIDRecon!$B:$C,2,0)</f>
        <v>104</v>
      </c>
      <c r="B124" t="s">
        <v>47</v>
      </c>
      <c r="C124" t="s">
        <v>36</v>
      </c>
      <c r="D124" t="str">
        <f>IF(VLOOKUP($C124,Example0gross_LOSDesignation!$A:$B,2,0)=0,"",VLOOKUP($C124,Example0gross_LOSDesignation!$A:$B,2,0))</f>
        <v>Fixed Expense ($)</v>
      </c>
      <c r="E124" s="2">
        <v>1443.061481</v>
      </c>
      <c r="F124" s="2">
        <v>1370.9084069999999</v>
      </c>
      <c r="G124" s="2">
        <v>1302.3629860000001</v>
      </c>
      <c r="H124" s="2">
        <v>1237.244837</v>
      </c>
      <c r="I124" s="2">
        <v>1175.382595</v>
      </c>
      <c r="J124" s="2">
        <v>1116.6134649999999</v>
      </c>
      <c r="K124" s="2">
        <v>1060.782792</v>
      </c>
      <c r="L124" s="2">
        <v>1007.743653</v>
      </c>
      <c r="M124" s="2">
        <v>957.35646999999994</v>
      </c>
      <c r="N124" s="2">
        <v>909.48864600000002</v>
      </c>
      <c r="O124" s="2">
        <v>864.01421400000004</v>
      </c>
      <c r="P124" s="2">
        <v>820.81350299999997</v>
      </c>
    </row>
    <row r="125" spans="1:16" x14ac:dyDescent="0.25">
      <c r="A125">
        <f>VLOOKUP($B125,Example0gross_NameIDRecon!$B:$C,2,0)</f>
        <v>104</v>
      </c>
      <c r="B125" t="s">
        <v>47</v>
      </c>
      <c r="C125" t="s">
        <v>37</v>
      </c>
      <c r="D125" t="str">
        <f>IF(VLOOKUP($C125,Example0gross_LOSDesignation!$A:$B,2,0)=0,"",VLOOKUP($C125,Example0gross_LOSDesignation!$A:$B,2,0))</f>
        <v>Ad Val Tax</v>
      </c>
      <c r="E125" s="2">
        <v>925.73755400000005</v>
      </c>
      <c r="F125" s="2">
        <v>879.45067600000004</v>
      </c>
      <c r="G125" s="2">
        <v>835.47814200000005</v>
      </c>
      <c r="H125" s="2">
        <v>793.70423500000004</v>
      </c>
      <c r="I125" s="2">
        <v>754.01902299999995</v>
      </c>
      <c r="J125" s="2">
        <v>716.31807200000003</v>
      </c>
      <c r="K125" s="2">
        <v>680.50216899999998</v>
      </c>
      <c r="L125" s="2">
        <v>646.47706000000005</v>
      </c>
      <c r="M125" s="2">
        <v>614.15320699999995</v>
      </c>
      <c r="N125" s="2">
        <v>583.44554700000003</v>
      </c>
      <c r="O125" s="2">
        <v>554.27326900000003</v>
      </c>
      <c r="P125" s="2">
        <v>526.55960600000003</v>
      </c>
    </row>
    <row r="126" spans="1:16" x14ac:dyDescent="0.25">
      <c r="A126">
        <f>VLOOKUP($B126,Example0gross_NameIDRecon!$B:$C,2,0)</f>
        <v>104</v>
      </c>
      <c r="B126" t="s">
        <v>47</v>
      </c>
      <c r="C126" t="s">
        <v>38</v>
      </c>
      <c r="D126" t="str">
        <f>IF(VLOOKUP($C126,Example0gross_LOSDesignation!$A:$B,2,0)=0,"",VLOOKUP($C126,Example0gross_LOSDesignation!$A:$B,2,0))</f>
        <v>Oil Variable Expense ($)</v>
      </c>
      <c r="E126" s="2">
        <v>653.46180300000003</v>
      </c>
      <c r="F126" s="2">
        <v>620.78871200000003</v>
      </c>
      <c r="G126" s="2">
        <v>589.74927700000001</v>
      </c>
      <c r="H126" s="2">
        <v>560.26181299999996</v>
      </c>
      <c r="I126" s="2">
        <v>532.24872200000004</v>
      </c>
      <c r="J126" s="2">
        <v>505.63628599999998</v>
      </c>
      <c r="K126" s="2">
        <v>480.35447199999999</v>
      </c>
      <c r="L126" s="2">
        <v>456.336748</v>
      </c>
      <c r="M126" s="2">
        <v>433.51991099999998</v>
      </c>
      <c r="N126" s="2">
        <v>411.84391499999998</v>
      </c>
      <c r="O126" s="2">
        <v>391.25171999999998</v>
      </c>
      <c r="P126" s="2">
        <v>371.68913400000002</v>
      </c>
    </row>
    <row r="127" spans="1:16" x14ac:dyDescent="0.25">
      <c r="A127">
        <f>VLOOKUP($B127,Example0gross_NameIDRecon!$B:$C,2,0)</f>
        <v>104</v>
      </c>
      <c r="B127" t="s">
        <v>47</v>
      </c>
      <c r="C127" t="s">
        <v>39</v>
      </c>
      <c r="D127" t="str">
        <f>IF(VLOOKUP($C127,Example0gross_LOSDesignation!$A:$B,2,0)=0,"",VLOOKUP($C127,Example0gross_LOSDesignation!$A:$B,2,0))</f>
        <v>Fixed Expense ($)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</row>
    <row r="128" spans="1:16" x14ac:dyDescent="0.25">
      <c r="A128">
        <f>VLOOKUP($B128,Example0gross_NameIDRecon!$B:$C,2,0)</f>
        <v>104</v>
      </c>
      <c r="B128" t="s">
        <v>47</v>
      </c>
      <c r="C128" t="s">
        <v>40</v>
      </c>
      <c r="D128" t="str">
        <f>IF(VLOOKUP($C128,Example0gross_LOSDesignation!$A:$B,2,0)=0,"",VLOOKUP($C128,Example0gross_LOSDesignation!$A:$B,2,0))</f>
        <v>Fixed Expense ($)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</row>
    <row r="129" spans="1:16" x14ac:dyDescent="0.25">
      <c r="A129">
        <f>VLOOKUP($B129,Example0gross_NameIDRecon!$B:$C,2,0)</f>
        <v>104</v>
      </c>
      <c r="B129" t="s">
        <v>47</v>
      </c>
      <c r="C129" t="s">
        <v>41</v>
      </c>
      <c r="D129" t="str">
        <f>IF(VLOOKUP($C129,Example0gross_LOSDesignation!$A:$B,2,0)=0,"",VLOOKUP($C129,Example0gross_LOSDesignation!$A:$B,2,0))</f>
        <v>Fixed Expense ($)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</row>
    <row r="130" spans="1:16" x14ac:dyDescent="0.25">
      <c r="A130">
        <f>VLOOKUP($B130,Example0gross_NameIDRecon!$B:$C,2,0)</f>
        <v>104</v>
      </c>
      <c r="B130" t="s">
        <v>47</v>
      </c>
      <c r="C130" t="s">
        <v>42</v>
      </c>
      <c r="D130" t="str">
        <f>IF(VLOOKUP($C130,Example0gross_LOSDesignation!$A:$B,2,0)=0,"",VLOOKUP($C130,Example0gross_LOSDesignation!$A:$B,2,0))</f>
        <v>Oil Variable Expense ($)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</row>
    <row r="131" spans="1:16" x14ac:dyDescent="0.25">
      <c r="A131">
        <f>VLOOKUP($B131,Example0gross_NameIDRecon!$B:$C,2,0)</f>
        <v>104</v>
      </c>
      <c r="B131" t="s">
        <v>47</v>
      </c>
      <c r="C131" t="s">
        <v>43</v>
      </c>
      <c r="D131" t="str">
        <f>IF(VLOOKUP($C131,Example0gross_LOSDesignation!$A:$B,2,0)=0,"",VLOOKUP($C131,Example0gross_LOSDesignation!$A:$B,2,0))</f>
        <v>Oil Variable Expense ($)</v>
      </c>
      <c r="E131" s="2">
        <v>5111.1603990000003</v>
      </c>
      <c r="F131" s="2">
        <v>4855.6023789999999</v>
      </c>
      <c r="G131" s="2">
        <v>4612.8222599999999</v>
      </c>
      <c r="H131" s="2">
        <v>4382.1811470000002</v>
      </c>
      <c r="I131" s="2">
        <v>4163.0720899999997</v>
      </c>
      <c r="J131" s="2">
        <v>3954.9184850000001</v>
      </c>
      <c r="K131" s="2">
        <v>3757.1725609999999</v>
      </c>
      <c r="L131" s="2">
        <v>3569.3139329999999</v>
      </c>
      <c r="M131" s="2">
        <v>3390.8482359999998</v>
      </c>
      <c r="N131" s="2">
        <v>3221.3058249999999</v>
      </c>
      <c r="O131" s="2">
        <v>3060.2405330000001</v>
      </c>
      <c r="P131" s="2">
        <v>2907.2285069999998</v>
      </c>
    </row>
    <row r="132" spans="1:16" x14ac:dyDescent="0.25">
      <c r="A132">
        <f>VLOOKUP($B132,Example0gross_NameIDRecon!$B:$C,2,0)</f>
        <v>104</v>
      </c>
      <c r="B132" t="s">
        <v>47</v>
      </c>
      <c r="C132" t="s">
        <v>44</v>
      </c>
      <c r="D132" t="str">
        <f>IF(VLOOKUP($C132,Example0gross_LOSDesignation!$A:$B,2,0)=0,"",VLOOKUP($C132,Example0gross_LOSDesignation!$A:$B,2,0))</f>
        <v>Total Expenses</v>
      </c>
      <c r="E132" s="2">
        <v>36603.299687999999</v>
      </c>
      <c r="F132" s="2">
        <v>34773.134703000003</v>
      </c>
      <c r="G132" s="2">
        <v>33034.477967999999</v>
      </c>
      <c r="H132" s="2">
        <v>31382.754069999999</v>
      </c>
      <c r="I132" s="2">
        <v>29813.616365999998</v>
      </c>
      <c r="J132" s="2">
        <v>28322.935548000001</v>
      </c>
      <c r="K132" s="2">
        <v>26906.788771</v>
      </c>
      <c r="L132" s="2">
        <v>25561.449332</v>
      </c>
      <c r="M132" s="2">
        <v>24283.376864999998</v>
      </c>
      <c r="N132" s="2">
        <v>23069.208021999999</v>
      </c>
      <c r="O132" s="2">
        <v>21915.747620999999</v>
      </c>
      <c r="P132" s="2">
        <v>20819.96024</v>
      </c>
    </row>
    <row r="133" spans="1:16" x14ac:dyDescent="0.25">
      <c r="A133">
        <f>VLOOKUP($B133,Example0gross_NameIDRecon!$B:$C,2,0)</f>
        <v>104</v>
      </c>
      <c r="B133" t="s">
        <v>47</v>
      </c>
      <c r="C133" t="s">
        <v>45</v>
      </c>
      <c r="D133" t="str">
        <f>IF(VLOOKUP($C133,Example0gross_LOSDesignation!$A:$B,2,0)=0,"",VLOOKUP($C133,Example0gross_LOSDesignation!$A:$B,2,0))</f>
        <v>Net Operating Profit</v>
      </c>
      <c r="E133" s="2">
        <v>101132.533646</v>
      </c>
      <c r="F133" s="2">
        <v>105050.927797</v>
      </c>
      <c r="G133" s="2">
        <v>108909.248094</v>
      </c>
      <c r="H133" s="2">
        <v>112712.54202199999</v>
      </c>
      <c r="I133" s="2">
        <v>116465.635375</v>
      </c>
      <c r="J133" s="2">
        <v>120173.14380999999</v>
      </c>
      <c r="K133" s="2">
        <v>123839.48381200001</v>
      </c>
      <c r="L133" s="2">
        <v>127468.883133</v>
      </c>
      <c r="M133" s="2">
        <v>131065.39071000001</v>
      </c>
      <c r="N133" s="2">
        <v>134632.88609099999</v>
      </c>
      <c r="O133" s="2">
        <v>138175.08840199999</v>
      </c>
      <c r="P133" s="2">
        <v>141695.56487500001</v>
      </c>
    </row>
    <row r="134" spans="1:16" s="6" customFormat="1" x14ac:dyDescent="0.25">
      <c r="A134" s="6">
        <f>A133</f>
        <v>104</v>
      </c>
      <c r="B134" s="6" t="str">
        <f>B133</f>
        <v>Bobby 3H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</row>
    <row r="135" spans="1:16" s="6" customFormat="1" x14ac:dyDescent="0.25">
      <c r="A135" s="6">
        <f t="shared" ref="A135:B150" si="3">A134</f>
        <v>104</v>
      </c>
      <c r="B135" s="6" t="str">
        <f t="shared" si="3"/>
        <v>Bobby 3H</v>
      </c>
      <c r="D135" s="5" t="s">
        <v>89</v>
      </c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 spans="1:16" s="6" customFormat="1" x14ac:dyDescent="0.25">
      <c r="A136" s="6">
        <f t="shared" si="3"/>
        <v>104</v>
      </c>
      <c r="B136" s="6" t="str">
        <f t="shared" si="3"/>
        <v>Bobby 3H</v>
      </c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</row>
    <row r="137" spans="1:16" s="6" customFormat="1" x14ac:dyDescent="0.25">
      <c r="A137" s="6">
        <f t="shared" si="3"/>
        <v>104</v>
      </c>
      <c r="B137" s="6" t="str">
        <f t="shared" si="3"/>
        <v>Bobby 3H</v>
      </c>
      <c r="D137" s="6" t="s">
        <v>90</v>
      </c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</row>
    <row r="138" spans="1:16" s="6" customFormat="1" x14ac:dyDescent="0.25">
      <c r="A138" s="6">
        <f t="shared" si="3"/>
        <v>104</v>
      </c>
      <c r="B138" s="6" t="str">
        <f t="shared" si="3"/>
        <v>Bobby 3H</v>
      </c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</row>
    <row r="139" spans="1:16" s="6" customFormat="1" x14ac:dyDescent="0.25">
      <c r="A139" s="6">
        <f t="shared" si="3"/>
        <v>104</v>
      </c>
      <c r="B139" s="6" t="str">
        <f t="shared" si="3"/>
        <v>Bobby 3H</v>
      </c>
      <c r="D139" s="6" t="s">
        <v>91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</row>
    <row r="140" spans="1:16" s="6" customFormat="1" x14ac:dyDescent="0.25">
      <c r="A140" s="6">
        <f t="shared" si="3"/>
        <v>104</v>
      </c>
      <c r="B140" s="6" t="str">
        <f t="shared" si="3"/>
        <v>Bobby 3H</v>
      </c>
      <c r="D140" s="6" t="s">
        <v>92</v>
      </c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 spans="1:16" s="6" customFormat="1" x14ac:dyDescent="0.25">
      <c r="A141" s="6">
        <f t="shared" si="3"/>
        <v>104</v>
      </c>
      <c r="B141" s="6" t="str">
        <f t="shared" si="3"/>
        <v>Bobby 3H</v>
      </c>
      <c r="D141" s="6" t="s">
        <v>93</v>
      </c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</row>
    <row r="142" spans="1:16" s="6" customFormat="1" x14ac:dyDescent="0.25">
      <c r="A142" s="6">
        <f t="shared" si="3"/>
        <v>104</v>
      </c>
      <c r="B142" s="6" t="str">
        <f t="shared" si="3"/>
        <v>Bobby 3H</v>
      </c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</row>
    <row r="143" spans="1:16" s="6" customFormat="1" x14ac:dyDescent="0.25">
      <c r="A143" s="6">
        <f t="shared" si="3"/>
        <v>104</v>
      </c>
      <c r="B143" s="6" t="str">
        <f t="shared" si="3"/>
        <v>Bobby 3H</v>
      </c>
      <c r="D143" s="6" t="s">
        <v>94</v>
      </c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</row>
    <row r="144" spans="1:16" s="6" customFormat="1" x14ac:dyDescent="0.25">
      <c r="A144" s="6">
        <f t="shared" si="3"/>
        <v>104</v>
      </c>
      <c r="B144" s="6" t="str">
        <f t="shared" si="3"/>
        <v>Bobby 3H</v>
      </c>
      <c r="D144" s="6" t="s">
        <v>95</v>
      </c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</row>
    <row r="145" spans="1:16" s="6" customFormat="1" x14ac:dyDescent="0.25">
      <c r="A145" s="6">
        <f t="shared" si="3"/>
        <v>104</v>
      </c>
      <c r="B145" s="6" t="str">
        <f t="shared" si="3"/>
        <v>Bobby 3H</v>
      </c>
      <c r="D145" s="6" t="s">
        <v>96</v>
      </c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</row>
    <row r="146" spans="1:16" s="6" customFormat="1" x14ac:dyDescent="0.25">
      <c r="A146" s="6">
        <f t="shared" si="3"/>
        <v>104</v>
      </c>
      <c r="B146" s="6" t="str">
        <f t="shared" si="3"/>
        <v>Bobby 3H</v>
      </c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</row>
    <row r="147" spans="1:16" s="6" customFormat="1" x14ac:dyDescent="0.25">
      <c r="A147" s="6">
        <f t="shared" si="3"/>
        <v>104</v>
      </c>
      <c r="B147" s="6" t="str">
        <f t="shared" si="3"/>
        <v>Bobby 3H</v>
      </c>
      <c r="D147" s="6" t="s">
        <v>97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</row>
    <row r="148" spans="1:16" s="6" customFormat="1" x14ac:dyDescent="0.25">
      <c r="A148" s="6">
        <f t="shared" si="3"/>
        <v>104</v>
      </c>
      <c r="B148" s="6" t="str">
        <f t="shared" si="3"/>
        <v>Bobby 3H</v>
      </c>
      <c r="D148" s="6" t="s">
        <v>98</v>
      </c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</row>
    <row r="149" spans="1:16" s="6" customFormat="1" x14ac:dyDescent="0.25">
      <c r="A149" s="6">
        <f t="shared" si="3"/>
        <v>104</v>
      </c>
      <c r="B149" s="6" t="str">
        <f t="shared" si="3"/>
        <v>Bobby 3H</v>
      </c>
      <c r="D149" s="6" t="s">
        <v>99</v>
      </c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</row>
    <row r="150" spans="1:16" s="6" customFormat="1" x14ac:dyDescent="0.25">
      <c r="A150" s="6">
        <f t="shared" si="3"/>
        <v>104</v>
      </c>
      <c r="B150" s="6" t="str">
        <f t="shared" si="3"/>
        <v>Bobby 3H</v>
      </c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</row>
    <row r="151" spans="1:16" s="6" customFormat="1" x14ac:dyDescent="0.25">
      <c r="A151" s="6">
        <f t="shared" ref="A151:B166" si="4">A150</f>
        <v>104</v>
      </c>
      <c r="B151" s="6" t="str">
        <f t="shared" si="4"/>
        <v>Bobby 3H</v>
      </c>
      <c r="D151" s="6" t="s">
        <v>100</v>
      </c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</row>
    <row r="152" spans="1:16" s="6" customFormat="1" x14ac:dyDescent="0.25">
      <c r="A152" s="6">
        <f t="shared" si="4"/>
        <v>104</v>
      </c>
      <c r="B152" s="6" t="str">
        <f t="shared" si="4"/>
        <v>Bobby 3H</v>
      </c>
      <c r="D152" s="6" t="s">
        <v>101</v>
      </c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</row>
    <row r="153" spans="1:16" s="6" customFormat="1" x14ac:dyDescent="0.25">
      <c r="A153" s="6">
        <f t="shared" si="4"/>
        <v>104</v>
      </c>
      <c r="B153" s="6" t="str">
        <f t="shared" si="4"/>
        <v>Bobby 3H</v>
      </c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</row>
    <row r="154" spans="1:16" s="6" customFormat="1" x14ac:dyDescent="0.25">
      <c r="A154" s="6">
        <f t="shared" si="4"/>
        <v>104</v>
      </c>
      <c r="B154" s="6" t="str">
        <f t="shared" si="4"/>
        <v>Bobby 3H</v>
      </c>
      <c r="D154" s="6" t="s">
        <v>102</v>
      </c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</row>
    <row r="155" spans="1:16" s="6" customFormat="1" x14ac:dyDescent="0.25">
      <c r="A155" s="6">
        <f t="shared" si="4"/>
        <v>104</v>
      </c>
      <c r="B155" s="6" t="str">
        <f t="shared" si="4"/>
        <v>Bobby 3H</v>
      </c>
      <c r="D155" s="6" t="s">
        <v>103</v>
      </c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 spans="1:16" s="6" customFormat="1" x14ac:dyDescent="0.25">
      <c r="A156" s="6">
        <f t="shared" si="4"/>
        <v>104</v>
      </c>
      <c r="B156" s="6" t="str">
        <f t="shared" si="4"/>
        <v>Bobby 3H</v>
      </c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 spans="1:16" s="6" customFormat="1" x14ac:dyDescent="0.25">
      <c r="A157" s="6">
        <f t="shared" si="4"/>
        <v>104</v>
      </c>
      <c r="B157" s="6" t="str">
        <f t="shared" si="4"/>
        <v>Bobby 3H</v>
      </c>
      <c r="D157" s="6" t="s">
        <v>104</v>
      </c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 spans="1:16" s="6" customFormat="1" x14ac:dyDescent="0.25">
      <c r="A158" s="6">
        <f t="shared" si="4"/>
        <v>104</v>
      </c>
      <c r="B158" s="6" t="str">
        <f t="shared" si="4"/>
        <v>Bobby 3H</v>
      </c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 spans="1:16" s="6" customFormat="1" x14ac:dyDescent="0.25">
      <c r="A159" s="6">
        <f t="shared" si="4"/>
        <v>104</v>
      </c>
      <c r="B159" s="6" t="str">
        <f t="shared" si="4"/>
        <v>Bobby 3H</v>
      </c>
      <c r="D159" s="6" t="s">
        <v>61</v>
      </c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 spans="1:16" s="6" customFormat="1" x14ac:dyDescent="0.25">
      <c r="A160" s="6">
        <f t="shared" si="4"/>
        <v>104</v>
      </c>
      <c r="B160" s="6" t="str">
        <f t="shared" si="4"/>
        <v>Bobby 3H</v>
      </c>
      <c r="D160" s="6" t="s">
        <v>63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</row>
    <row r="161" spans="1:16" s="6" customFormat="1" x14ac:dyDescent="0.25">
      <c r="A161" s="6">
        <f t="shared" si="4"/>
        <v>104</v>
      </c>
      <c r="B161" s="6" t="str">
        <f t="shared" si="4"/>
        <v>Bobby 3H</v>
      </c>
      <c r="D161" s="6" t="s">
        <v>65</v>
      </c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</row>
    <row r="162" spans="1:16" s="6" customFormat="1" x14ac:dyDescent="0.25">
      <c r="A162" s="6">
        <f t="shared" si="4"/>
        <v>104</v>
      </c>
      <c r="B162" s="6" t="str">
        <f t="shared" si="4"/>
        <v>Bobby 3H</v>
      </c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</row>
    <row r="163" spans="1:16" s="6" customFormat="1" x14ac:dyDescent="0.25">
      <c r="A163" s="6">
        <f t="shared" si="4"/>
        <v>104</v>
      </c>
      <c r="B163" s="6" t="str">
        <f t="shared" si="4"/>
        <v>Bobby 3H</v>
      </c>
      <c r="D163" s="6" t="s">
        <v>105</v>
      </c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</row>
    <row r="164" spans="1:16" s="6" customFormat="1" x14ac:dyDescent="0.25">
      <c r="A164" s="6">
        <f t="shared" si="4"/>
        <v>104</v>
      </c>
      <c r="B164" s="6" t="str">
        <f t="shared" si="4"/>
        <v>Bobby 3H</v>
      </c>
      <c r="D164" s="6" t="s">
        <v>106</v>
      </c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</row>
    <row r="165" spans="1:16" s="6" customFormat="1" x14ac:dyDescent="0.25">
      <c r="A165" s="6">
        <f t="shared" si="4"/>
        <v>104</v>
      </c>
      <c r="B165" s="6" t="str">
        <f t="shared" si="4"/>
        <v>Bobby 3H</v>
      </c>
      <c r="D165" s="6" t="s">
        <v>107</v>
      </c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</row>
    <row r="166" spans="1:16" s="6" customFormat="1" x14ac:dyDescent="0.25">
      <c r="A166" s="6">
        <f t="shared" si="4"/>
        <v>104</v>
      </c>
      <c r="B166" s="6" t="str">
        <f t="shared" si="4"/>
        <v>Bobby 3H</v>
      </c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</row>
    <row r="167" spans="1:16" s="6" customFormat="1" x14ac:dyDescent="0.25">
      <c r="A167" s="6">
        <f t="shared" ref="A167:B174" si="5">A166</f>
        <v>104</v>
      </c>
      <c r="B167" s="6" t="str">
        <f t="shared" si="5"/>
        <v>Bobby 3H</v>
      </c>
      <c r="D167" s="6" t="s">
        <v>108</v>
      </c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</row>
    <row r="168" spans="1:16" s="6" customFormat="1" x14ac:dyDescent="0.25">
      <c r="A168" s="6">
        <f t="shared" si="5"/>
        <v>104</v>
      </c>
      <c r="B168" s="6" t="str">
        <f t="shared" si="5"/>
        <v>Bobby 3H</v>
      </c>
      <c r="D168" s="6" t="s">
        <v>109</v>
      </c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</row>
    <row r="169" spans="1:16" s="6" customFormat="1" x14ac:dyDescent="0.25">
      <c r="A169" s="6">
        <f t="shared" si="5"/>
        <v>104</v>
      </c>
      <c r="B169" s="6" t="str">
        <f t="shared" si="5"/>
        <v>Bobby 3H</v>
      </c>
      <c r="D169" s="6" t="s">
        <v>110</v>
      </c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</row>
    <row r="170" spans="1:16" s="6" customFormat="1" x14ac:dyDescent="0.25">
      <c r="A170" s="6">
        <f t="shared" si="5"/>
        <v>104</v>
      </c>
      <c r="B170" s="6" t="str">
        <f t="shared" si="5"/>
        <v>Bobby 3H</v>
      </c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</row>
    <row r="171" spans="1:16" s="6" customFormat="1" x14ac:dyDescent="0.25">
      <c r="A171" s="6">
        <f t="shared" si="5"/>
        <v>104</v>
      </c>
      <c r="B171" s="6" t="str">
        <f t="shared" si="5"/>
        <v>Bobby 3H</v>
      </c>
      <c r="D171" s="6" t="s">
        <v>111</v>
      </c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</row>
    <row r="172" spans="1:16" s="6" customFormat="1" x14ac:dyDescent="0.25">
      <c r="A172" s="6">
        <f t="shared" si="5"/>
        <v>104</v>
      </c>
      <c r="B172" s="6" t="str">
        <f t="shared" si="5"/>
        <v>Bobby 3H</v>
      </c>
      <c r="D172" s="6" t="s">
        <v>112</v>
      </c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</row>
    <row r="173" spans="1:16" s="6" customFormat="1" x14ac:dyDescent="0.25">
      <c r="A173" s="6">
        <f t="shared" si="5"/>
        <v>104</v>
      </c>
      <c r="B173" s="6" t="str">
        <f t="shared" si="5"/>
        <v>Bobby 3H</v>
      </c>
      <c r="D173" s="6" t="s">
        <v>113</v>
      </c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</row>
    <row r="174" spans="1:16" s="6" customFormat="1" x14ac:dyDescent="0.25">
      <c r="A174" s="6">
        <f t="shared" si="5"/>
        <v>104</v>
      </c>
      <c r="B174" s="6" t="str">
        <f t="shared" si="5"/>
        <v>Bobby 3H</v>
      </c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</row>
    <row r="175" spans="1:16" x14ac:dyDescent="0.25">
      <c r="A175">
        <f>VLOOKUP($B175,Example0gross_NameIDRecon!$B:$C,2,0)</f>
        <v>107</v>
      </c>
      <c r="B175" t="s">
        <v>48</v>
      </c>
      <c r="C175" t="s">
        <v>2</v>
      </c>
      <c r="D175" t="str">
        <f>IF(VLOOKUP($C175,Example0gross_LOSDesignation!$A:$B,2,0)=0,"",VLOOKUP($C175,Example0gross_LOSDesignation!$A:$B,2,0))</f>
        <v/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x14ac:dyDescent="0.25">
      <c r="A176">
        <f>VLOOKUP($B176,Example0gross_NameIDRecon!$B:$C,2,0)</f>
        <v>107</v>
      </c>
      <c r="B176" t="s">
        <v>48</v>
      </c>
      <c r="C176" t="s">
        <v>3</v>
      </c>
      <c r="D176" t="str">
        <f>IF(VLOOKUP($C176,Example0gross_LOSDesignation!$A:$B,2,0)=0,"",VLOOKUP($C176,Example0gross_LOSDesignation!$A:$B,2,0))</f>
        <v>Oil Sales Volumes (bbl)</v>
      </c>
      <c r="E176" s="2">
        <v>996</v>
      </c>
      <c r="F176" s="2">
        <v>1020.9</v>
      </c>
      <c r="G176" s="2">
        <v>1046.4224999999999</v>
      </c>
      <c r="H176" s="2">
        <v>1072.5830619999999</v>
      </c>
      <c r="I176" s="2">
        <v>1099.397639</v>
      </c>
      <c r="J176" s="2">
        <v>1126.88258</v>
      </c>
      <c r="K176" s="2">
        <v>1155.0546449999999</v>
      </c>
      <c r="L176" s="2">
        <v>1183.9310109999999</v>
      </c>
      <c r="M176" s="2">
        <v>1213.529286</v>
      </c>
      <c r="N176" s="2">
        <v>1243.867518</v>
      </c>
      <c r="O176" s="2">
        <v>1274.9642060000001</v>
      </c>
      <c r="P176" s="2">
        <v>1306.838311</v>
      </c>
    </row>
    <row r="177" spans="1:16" x14ac:dyDescent="0.25">
      <c r="A177">
        <f>VLOOKUP($B177,Example0gross_NameIDRecon!$B:$C,2,0)</f>
        <v>107</v>
      </c>
      <c r="B177" t="s">
        <v>48</v>
      </c>
      <c r="C177" t="s">
        <v>4</v>
      </c>
      <c r="D177" t="str">
        <f>IF(VLOOKUP($C177,Example0gross_LOSDesignation!$A:$B,2,0)=0,"",VLOOKUP($C177,Example0gross_LOSDesignation!$A:$B,2,0))</f>
        <v>Gas Sales Volumes (mcf)</v>
      </c>
      <c r="E177" s="2">
        <v>6225</v>
      </c>
      <c r="F177" s="2">
        <v>6380.625</v>
      </c>
      <c r="G177" s="2">
        <v>6540.140625</v>
      </c>
      <c r="H177" s="2">
        <v>6703.6441409999998</v>
      </c>
      <c r="I177" s="2">
        <v>6871.2352440000004</v>
      </c>
      <c r="J177" s="2">
        <v>7043.0161250000001</v>
      </c>
      <c r="K177" s="2">
        <v>7219.0915279999999</v>
      </c>
      <c r="L177" s="2">
        <v>7399.5688170000003</v>
      </c>
      <c r="M177" s="2">
        <v>7584.5580369999998</v>
      </c>
      <c r="N177" s="2">
        <v>7774.1719880000001</v>
      </c>
      <c r="O177" s="2">
        <v>7968.526288</v>
      </c>
      <c r="P177" s="2">
        <v>8167.7394450000002</v>
      </c>
    </row>
    <row r="178" spans="1:16" x14ac:dyDescent="0.25">
      <c r="A178">
        <f>VLOOKUP($B178,Example0gross_NameIDRecon!$B:$C,2,0)</f>
        <v>107</v>
      </c>
      <c r="B178" t="s">
        <v>48</v>
      </c>
      <c r="C178" t="s">
        <v>5</v>
      </c>
      <c r="D178" t="str">
        <f>IF(VLOOKUP($C178,Example0gross_LOSDesignation!$A:$B,2,0)=0,"",VLOOKUP($C178,Example0gross_LOSDesignation!$A:$B,2,0))</f>
        <v>NGL Sales Volumes (bbl)</v>
      </c>
      <c r="E178" s="2">
        <v>811.74</v>
      </c>
      <c r="F178" s="2">
        <v>832.0335</v>
      </c>
      <c r="G178" s="2">
        <v>852.834337</v>
      </c>
      <c r="H178" s="2">
        <v>874.15519600000005</v>
      </c>
      <c r="I178" s="2">
        <v>896.00907600000005</v>
      </c>
      <c r="J178" s="2">
        <v>918.40930300000002</v>
      </c>
      <c r="K178" s="2">
        <v>941.36953500000004</v>
      </c>
      <c r="L178" s="2">
        <v>964.903774</v>
      </c>
      <c r="M178" s="2">
        <v>989.02636800000005</v>
      </c>
      <c r="N178" s="2">
        <v>1013.752027</v>
      </c>
      <c r="O178" s="2">
        <v>1039.095828</v>
      </c>
      <c r="P178" s="2">
        <v>1065.073224</v>
      </c>
    </row>
    <row r="179" spans="1:16" x14ac:dyDescent="0.25">
      <c r="A179">
        <f>VLOOKUP($B179,Example0gross_NameIDRecon!$B:$C,2,0)</f>
        <v>107</v>
      </c>
      <c r="B179" t="s">
        <v>48</v>
      </c>
      <c r="C179" t="s">
        <v>6</v>
      </c>
      <c r="D179" t="str">
        <f>IF(VLOOKUP($C179,Example0gross_LOSDesignation!$A:$B,2,0)=0,"",VLOOKUP($C179,Example0gross_LOSDesignation!$A:$B,2,0))</f>
        <v>NGL Sales Volumes (gal)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</row>
    <row r="180" spans="1:16" x14ac:dyDescent="0.25">
      <c r="A180">
        <f>VLOOKUP($B180,Example0gross_NameIDRecon!$B:$C,2,0)</f>
        <v>107</v>
      </c>
      <c r="B180" t="s">
        <v>48</v>
      </c>
      <c r="C180" t="s">
        <v>7</v>
      </c>
      <c r="D180" t="str">
        <f>IF(VLOOKUP($C180,Example0gross_LOSDesignation!$A:$B,2,0)=0,"",VLOOKUP($C180,Example0gross_LOSDesignation!$A:$B,2,0))</f>
        <v/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x14ac:dyDescent="0.25">
      <c r="A181">
        <f>VLOOKUP($B181,Example0gross_NameIDRecon!$B:$C,2,0)</f>
        <v>107</v>
      </c>
      <c r="B181" t="s">
        <v>48</v>
      </c>
      <c r="C181" t="s">
        <v>8</v>
      </c>
      <c r="D181" t="str">
        <f>IF(VLOOKUP($C181,Example0gross_LOSDesignation!$A:$B,2,0)=0,"",VLOOKUP($C181,Example0gross_LOSDesignation!$A:$B,2,0))</f>
        <v>Oil Sales Revenue ($)</v>
      </c>
      <c r="E181" s="2">
        <v>76692</v>
      </c>
      <c r="F181" s="2">
        <v>77842.38</v>
      </c>
      <c r="G181" s="2">
        <v>79010.015700000004</v>
      </c>
      <c r="H181" s="2">
        <v>80195.165934999997</v>
      </c>
      <c r="I181" s="2">
        <v>81398.093424999999</v>
      </c>
      <c r="J181" s="2">
        <v>82619.064826000002</v>
      </c>
      <c r="K181" s="2">
        <v>83858.350797999999</v>
      </c>
      <c r="L181" s="2">
        <v>85116.226060000001</v>
      </c>
      <c r="M181" s="2">
        <v>86392.969450999997</v>
      </c>
      <c r="N181" s="2">
        <v>87688.863993000006</v>
      </c>
      <c r="O181" s="2">
        <v>89004.196953000006</v>
      </c>
      <c r="P181" s="2">
        <v>90339.259907</v>
      </c>
    </row>
    <row r="182" spans="1:16" x14ac:dyDescent="0.25">
      <c r="A182">
        <f>VLOOKUP($B182,Example0gross_NameIDRecon!$B:$C,2,0)</f>
        <v>107</v>
      </c>
      <c r="B182" t="s">
        <v>48</v>
      </c>
      <c r="C182" t="s">
        <v>9</v>
      </c>
      <c r="D182" t="str">
        <f>IF(VLOOKUP($C182,Example0gross_LOSDesignation!$A:$B,2,0)=0,"",VLOOKUP($C182,Example0gross_LOSDesignation!$A:$B,2,0))</f>
        <v>Gas Sales Revenue ($)</v>
      </c>
      <c r="E182" s="2">
        <v>18675</v>
      </c>
      <c r="F182" s="2">
        <v>18955.125</v>
      </c>
      <c r="G182" s="2">
        <v>19239.451874999999</v>
      </c>
      <c r="H182" s="2">
        <v>19528.043653000001</v>
      </c>
      <c r="I182" s="2">
        <v>19820.964307999999</v>
      </c>
      <c r="J182" s="2">
        <v>20118.278772999998</v>
      </c>
      <c r="K182" s="2">
        <v>20420.052953999999</v>
      </c>
      <c r="L182" s="2">
        <v>20726.353748000001</v>
      </c>
      <c r="M182" s="2">
        <v>21037.249055</v>
      </c>
      <c r="N182" s="2">
        <v>21352.807789999999</v>
      </c>
      <c r="O182" s="2">
        <v>21673.099907</v>
      </c>
      <c r="P182" s="2">
        <v>21998.196405999999</v>
      </c>
    </row>
    <row r="183" spans="1:16" x14ac:dyDescent="0.25">
      <c r="A183">
        <f>VLOOKUP($B183,Example0gross_NameIDRecon!$B:$C,2,0)</f>
        <v>107</v>
      </c>
      <c r="B183" t="s">
        <v>48</v>
      </c>
      <c r="C183" t="s">
        <v>10</v>
      </c>
      <c r="D183" t="str">
        <f>IF(VLOOKUP($C183,Example0gross_LOSDesignation!$A:$B,2,0)=0,"",VLOOKUP($C183,Example0gross_LOSDesignation!$A:$B,2,0))</f>
        <v>NGL Sales Revenue ($)</v>
      </c>
      <c r="E183" s="2">
        <v>25564</v>
      </c>
      <c r="F183" s="2">
        <v>25947.46</v>
      </c>
      <c r="G183" s="2">
        <v>26336.671900000001</v>
      </c>
      <c r="H183" s="2">
        <v>26731.721978000001</v>
      </c>
      <c r="I183" s="2">
        <v>27132.697808000001</v>
      </c>
      <c r="J183" s="2">
        <v>27539.688275</v>
      </c>
      <c r="K183" s="2">
        <v>27952.783598999999</v>
      </c>
      <c r="L183" s="2">
        <v>28372.075353</v>
      </c>
      <c r="M183" s="2">
        <v>28797.656483999999</v>
      </c>
      <c r="N183" s="2">
        <v>29229.621330999998</v>
      </c>
      <c r="O183" s="2">
        <v>29668.065651000001</v>
      </c>
      <c r="P183" s="2">
        <v>30113.086636</v>
      </c>
    </row>
    <row r="184" spans="1:16" x14ac:dyDescent="0.25">
      <c r="A184">
        <f>VLOOKUP($B184,Example0gross_NameIDRecon!$B:$C,2,0)</f>
        <v>107</v>
      </c>
      <c r="B184" t="s">
        <v>48</v>
      </c>
      <c r="C184" t="s">
        <v>11</v>
      </c>
      <c r="D184" t="str">
        <f>IF(VLOOKUP($C184,Example0gross_LOSDesignation!$A:$B,2,0)=0,"",VLOOKUP($C184,Example0gross_LOSDesignation!$A:$B,2,0))</f>
        <v>Oil Revenue Deductions ($)</v>
      </c>
      <c r="E184" s="2">
        <v>913</v>
      </c>
      <c r="F184" s="2">
        <v>917.56500000000005</v>
      </c>
      <c r="G184" s="2">
        <v>922.15282500000001</v>
      </c>
      <c r="H184" s="2">
        <v>926.76358900000002</v>
      </c>
      <c r="I184" s="2">
        <v>931.39740700000004</v>
      </c>
      <c r="J184" s="2">
        <v>936.054394</v>
      </c>
      <c r="K184" s="2">
        <v>940.73466599999995</v>
      </c>
      <c r="L184" s="2">
        <v>945.43833900000004</v>
      </c>
      <c r="M184" s="2">
        <v>950.16553099999999</v>
      </c>
      <c r="N184" s="2">
        <v>954.91635900000006</v>
      </c>
      <c r="O184" s="2">
        <v>959.69094099999995</v>
      </c>
      <c r="P184" s="2">
        <v>964.48939499999994</v>
      </c>
    </row>
    <row r="185" spans="1:16" x14ac:dyDescent="0.25">
      <c r="A185">
        <f>VLOOKUP($B185,Example0gross_NameIDRecon!$B:$C,2,0)</f>
        <v>107</v>
      </c>
      <c r="B185" t="s">
        <v>48</v>
      </c>
      <c r="C185" t="s">
        <v>12</v>
      </c>
      <c r="D185" t="str">
        <f>IF(VLOOKUP($C185,Example0gross_LOSDesignation!$A:$B,2,0)=0,"",VLOOKUP($C185,Example0gross_LOSDesignation!$A:$B,2,0))</f>
        <v>Gas Revenue Deductions ($)</v>
      </c>
      <c r="E185" s="2">
        <v>705.5</v>
      </c>
      <c r="F185" s="2">
        <v>709.02750000000003</v>
      </c>
      <c r="G185" s="2">
        <v>712.57263699999999</v>
      </c>
      <c r="H185" s="2">
        <v>716.13550099999998</v>
      </c>
      <c r="I185" s="2">
        <v>719.71617800000001</v>
      </c>
      <c r="J185" s="2">
        <v>723.31475899999998</v>
      </c>
      <c r="K185" s="2">
        <v>726.931333</v>
      </c>
      <c r="L185" s="2">
        <v>730.56599000000006</v>
      </c>
      <c r="M185" s="2">
        <v>734.21881900000005</v>
      </c>
      <c r="N185" s="2">
        <v>737.88991399999998</v>
      </c>
      <c r="O185" s="2">
        <v>741.57936299999994</v>
      </c>
      <c r="P185" s="2">
        <v>745.28725999999995</v>
      </c>
    </row>
    <row r="186" spans="1:16" x14ac:dyDescent="0.25">
      <c r="A186">
        <f>VLOOKUP($B186,Example0gross_NameIDRecon!$B:$C,2,0)</f>
        <v>107</v>
      </c>
      <c r="B186" t="s">
        <v>48</v>
      </c>
      <c r="C186" t="s">
        <v>13</v>
      </c>
      <c r="D186" t="str">
        <f>IF(VLOOKUP($C186,Example0gross_LOSDesignation!$A:$B,2,0)=0,"",VLOOKUP($C186,Example0gross_LOSDesignation!$A:$B,2,0))</f>
        <v>NGL Revenue Deductions ($)</v>
      </c>
      <c r="E186" s="2">
        <v>304.33333299999998</v>
      </c>
      <c r="F186" s="2">
        <v>305.85500000000002</v>
      </c>
      <c r="G186" s="2">
        <v>307.384275</v>
      </c>
      <c r="H186" s="2">
        <v>308.92119600000001</v>
      </c>
      <c r="I186" s="2">
        <v>310.465802</v>
      </c>
      <c r="J186" s="2">
        <v>312.01813099999998</v>
      </c>
      <c r="K186" s="2">
        <v>313.57822199999998</v>
      </c>
      <c r="L186" s="2">
        <v>315.14611300000001</v>
      </c>
      <c r="M186" s="2">
        <v>316.72184399999998</v>
      </c>
      <c r="N186" s="2">
        <v>318.305453</v>
      </c>
      <c r="O186" s="2">
        <v>319.89697999999999</v>
      </c>
      <c r="P186" s="2">
        <v>321.496465</v>
      </c>
    </row>
    <row r="187" spans="1:16" x14ac:dyDescent="0.25">
      <c r="A187">
        <f>VLOOKUP($B187,Example0gross_NameIDRecon!$B:$C,2,0)</f>
        <v>107</v>
      </c>
      <c r="B187" t="s">
        <v>48</v>
      </c>
      <c r="C187" t="s">
        <v>14</v>
      </c>
      <c r="D187" t="str">
        <f>IF(VLOOKUP($C187,Example0gross_LOSDesignation!$A:$B,2,0)=0,"",VLOOKUP($C187,Example0gross_LOSDesignation!$A:$B,2,0))</f>
        <v/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x14ac:dyDescent="0.25">
      <c r="A188">
        <f>VLOOKUP($B188,Example0gross_NameIDRecon!$B:$C,2,0)</f>
        <v>107</v>
      </c>
      <c r="B188" t="s">
        <v>48</v>
      </c>
      <c r="C188" t="s">
        <v>15</v>
      </c>
      <c r="D188" t="str">
        <f>IF(VLOOKUP($C188,Example0gross_LOSDesignation!$A:$B,2,0)=0,"",VLOOKUP($C188,Example0gross_LOSDesignation!$A:$B,2,0))</f>
        <v>Severance Tax</v>
      </c>
      <c r="E188" s="2">
        <v>4837.24</v>
      </c>
      <c r="F188" s="2">
        <v>4909.7986000000001</v>
      </c>
      <c r="G188" s="2">
        <v>4983.4455790000002</v>
      </c>
      <c r="H188" s="2">
        <v>5058.197263</v>
      </c>
      <c r="I188" s="2">
        <v>5134.0702220000003</v>
      </c>
      <c r="J188" s="2">
        <v>5211.0812749999996</v>
      </c>
      <c r="K188" s="2">
        <v>5289.2474940000002</v>
      </c>
      <c r="L188" s="2">
        <v>5368.5862059999999</v>
      </c>
      <c r="M188" s="2">
        <v>5449.1149999999998</v>
      </c>
      <c r="N188" s="2">
        <v>5530.8517250000004</v>
      </c>
      <c r="O188" s="2">
        <v>5613.8145000000004</v>
      </c>
      <c r="P188" s="2">
        <v>5698.021718</v>
      </c>
    </row>
    <row r="189" spans="1:16" x14ac:dyDescent="0.25">
      <c r="A189">
        <f>VLOOKUP($B189,Example0gross_NameIDRecon!$B:$C,2,0)</f>
        <v>107</v>
      </c>
      <c r="B189" t="s">
        <v>48</v>
      </c>
      <c r="C189" t="s">
        <v>16</v>
      </c>
      <c r="D189" t="str">
        <f>IF(VLOOKUP($C189,Example0gross_LOSDesignation!$A:$B,2,0)=0,"",VLOOKUP($C189,Example0gross_LOSDesignation!$A:$B,2,0))</f>
        <v>Oil Variable Expense ($)</v>
      </c>
      <c r="E189" s="2">
        <v>705.5</v>
      </c>
      <c r="F189" s="2">
        <v>733.72</v>
      </c>
      <c r="G189" s="2">
        <v>763.06880000000001</v>
      </c>
      <c r="H189" s="2">
        <v>793.59155199999998</v>
      </c>
      <c r="I189" s="2">
        <v>825.33521399999995</v>
      </c>
      <c r="J189" s="2">
        <v>858.34862299999998</v>
      </c>
      <c r="K189" s="2">
        <v>892.68256799999995</v>
      </c>
      <c r="L189" s="2">
        <v>928.38986999999997</v>
      </c>
      <c r="M189" s="2">
        <v>965.52546500000005</v>
      </c>
      <c r="N189" s="2">
        <v>1004.146484</v>
      </c>
      <c r="O189" s="2">
        <v>1044.3123430000001</v>
      </c>
      <c r="P189" s="2">
        <v>1086.0848370000001</v>
      </c>
    </row>
    <row r="190" spans="1:16" x14ac:dyDescent="0.25">
      <c r="A190">
        <f>VLOOKUP($B190,Example0gross_NameIDRecon!$B:$C,2,0)</f>
        <v>107</v>
      </c>
      <c r="B190" t="s">
        <v>48</v>
      </c>
      <c r="C190" t="s">
        <v>17</v>
      </c>
      <c r="D190" t="str">
        <f>IF(VLOOKUP($C190,Example0gross_LOSDesignation!$A:$B,2,0)=0,"",VLOOKUP($C190,Example0gross_LOSDesignation!$A:$B,2,0))</f>
        <v>Fixed Expense ($)</v>
      </c>
      <c r="E190" s="2">
        <v>1660</v>
      </c>
      <c r="F190" s="2">
        <v>1680.75</v>
      </c>
      <c r="G190" s="2">
        <v>1701.7593750000001</v>
      </c>
      <c r="H190" s="2">
        <v>1723.031367</v>
      </c>
      <c r="I190" s="2">
        <v>1744.5692590000001</v>
      </c>
      <c r="J190" s="2">
        <v>1766.3763750000001</v>
      </c>
      <c r="K190" s="2">
        <v>1788.4560799999999</v>
      </c>
      <c r="L190" s="2">
        <v>1810.8117810000001</v>
      </c>
      <c r="M190" s="2">
        <v>1833.4469280000001</v>
      </c>
      <c r="N190" s="2">
        <v>1856.3650150000001</v>
      </c>
      <c r="O190" s="2">
        <v>1879.569577</v>
      </c>
      <c r="P190" s="2">
        <v>1903.0641969999999</v>
      </c>
    </row>
    <row r="191" spans="1:16" x14ac:dyDescent="0.25">
      <c r="A191">
        <f>VLOOKUP($B191,Example0gross_NameIDRecon!$B:$C,2,0)</f>
        <v>107</v>
      </c>
      <c r="B191" t="s">
        <v>48</v>
      </c>
      <c r="C191" t="s">
        <v>18</v>
      </c>
      <c r="D191" t="str">
        <f>IF(VLOOKUP($C191,Example0gross_LOSDesignation!$A:$B,2,0)=0,"",VLOOKUP($C191,Example0gross_LOSDesignation!$A:$B,2,0))</f>
        <v>Fixed Expense ($)</v>
      </c>
      <c r="E191" s="2">
        <v>517.09</v>
      </c>
      <c r="F191" s="2">
        <v>523.55362500000001</v>
      </c>
      <c r="G191" s="2">
        <v>530.09804499999996</v>
      </c>
      <c r="H191" s="2">
        <v>536.72427100000004</v>
      </c>
      <c r="I191" s="2">
        <v>543.43332399999997</v>
      </c>
      <c r="J191" s="2">
        <v>550.22624099999996</v>
      </c>
      <c r="K191" s="2">
        <v>557.10406899999998</v>
      </c>
      <c r="L191" s="2">
        <v>564.06786999999997</v>
      </c>
      <c r="M191" s="2">
        <v>571.11871799999994</v>
      </c>
      <c r="N191" s="2">
        <v>578.25770199999999</v>
      </c>
      <c r="O191" s="2">
        <v>585.48592299999996</v>
      </c>
      <c r="P191" s="2">
        <v>592.80449699999997</v>
      </c>
    </row>
    <row r="192" spans="1:16" x14ac:dyDescent="0.25">
      <c r="A192">
        <f>VLOOKUP($B192,Example0gross_NameIDRecon!$B:$C,2,0)</f>
        <v>107</v>
      </c>
      <c r="B192" t="s">
        <v>48</v>
      </c>
      <c r="C192" t="s">
        <v>19</v>
      </c>
      <c r="D192" t="str">
        <f>IF(VLOOKUP($C192,Example0gross_LOSDesignation!$A:$B,2,0)=0,"",VLOOKUP($C192,Example0gross_LOSDesignation!$A:$B,2,0))</f>
        <v>Fixed Expense ($)</v>
      </c>
      <c r="E192" s="2">
        <v>344.45</v>
      </c>
      <c r="F192" s="2">
        <v>348.75562500000001</v>
      </c>
      <c r="G192" s="2">
        <v>353.11507</v>
      </c>
      <c r="H192" s="2">
        <v>357.52900899999997</v>
      </c>
      <c r="I192" s="2">
        <v>361.99812100000003</v>
      </c>
      <c r="J192" s="2">
        <v>366.523098</v>
      </c>
      <c r="K192" s="2">
        <v>371.10463700000003</v>
      </c>
      <c r="L192" s="2">
        <v>375.74344400000001</v>
      </c>
      <c r="M192" s="2">
        <v>380.44023800000002</v>
      </c>
      <c r="N192" s="2">
        <v>385.195741</v>
      </c>
      <c r="O192" s="2">
        <v>390.01068700000002</v>
      </c>
      <c r="P192" s="2">
        <v>394.88582100000002</v>
      </c>
    </row>
    <row r="193" spans="1:16" x14ac:dyDescent="0.25">
      <c r="A193">
        <f>VLOOKUP($B193,Example0gross_NameIDRecon!$B:$C,2,0)</f>
        <v>107</v>
      </c>
      <c r="B193" t="s">
        <v>48</v>
      </c>
      <c r="C193" t="s">
        <v>20</v>
      </c>
      <c r="D193" t="str">
        <f>IF(VLOOKUP($C193,Example0gross_LOSDesignation!$A:$B,2,0)=0,"",VLOOKUP($C193,Example0gross_LOSDesignation!$A:$B,2,0))</f>
        <v>Fixed Expense ($)</v>
      </c>
      <c r="E193" s="2">
        <v>1568.7</v>
      </c>
      <c r="F193" s="2">
        <v>1588.3087499999999</v>
      </c>
      <c r="G193" s="2">
        <v>1608.162609</v>
      </c>
      <c r="H193" s="2">
        <v>1628.2646420000001</v>
      </c>
      <c r="I193" s="2">
        <v>1648.6179500000001</v>
      </c>
      <c r="J193" s="2">
        <v>1669.225674</v>
      </c>
      <c r="K193" s="2">
        <v>1690.090995</v>
      </c>
      <c r="L193" s="2">
        <v>1711.2171330000001</v>
      </c>
      <c r="M193" s="2">
        <v>1732.6073469999999</v>
      </c>
      <c r="N193" s="2">
        <v>1754.2649389999999</v>
      </c>
      <c r="O193" s="2">
        <v>1776.19325</v>
      </c>
      <c r="P193" s="2">
        <v>1798.3956659999999</v>
      </c>
    </row>
    <row r="194" spans="1:16" x14ac:dyDescent="0.25">
      <c r="A194">
        <f>VLOOKUP($B194,Example0gross_NameIDRecon!$B:$C,2,0)</f>
        <v>107</v>
      </c>
      <c r="B194" t="s">
        <v>48</v>
      </c>
      <c r="C194" t="s">
        <v>21</v>
      </c>
      <c r="D194" t="str">
        <f>IF(VLOOKUP($C194,Example0gross_LOSDesignation!$A:$B,2,0)=0,"",VLOOKUP($C194,Example0gross_LOSDesignation!$A:$B,2,0))</f>
        <v>Fixed Expense ($)</v>
      </c>
      <c r="E194" s="2">
        <v>1328</v>
      </c>
      <c r="F194" s="2">
        <v>1344.6</v>
      </c>
      <c r="G194" s="2">
        <v>1361.4075</v>
      </c>
      <c r="H194" s="2">
        <v>1378.4250939999999</v>
      </c>
      <c r="I194" s="2">
        <v>1395.655407</v>
      </c>
      <c r="J194" s="2">
        <v>1413.1011000000001</v>
      </c>
      <c r="K194" s="2">
        <v>1430.764864</v>
      </c>
      <c r="L194" s="2">
        <v>1448.6494250000001</v>
      </c>
      <c r="M194" s="2">
        <v>1466.7575420000001</v>
      </c>
      <c r="N194" s="2">
        <v>1485.0920120000001</v>
      </c>
      <c r="O194" s="2">
        <v>1503.6556619999999</v>
      </c>
      <c r="P194" s="2">
        <v>1522.451358</v>
      </c>
    </row>
    <row r="195" spans="1:16" x14ac:dyDescent="0.25">
      <c r="A195">
        <f>VLOOKUP($B195,Example0gross_NameIDRecon!$B:$C,2,0)</f>
        <v>107</v>
      </c>
      <c r="B195" t="s">
        <v>48</v>
      </c>
      <c r="C195" t="s">
        <v>22</v>
      </c>
      <c r="D195" t="str">
        <f>IF(VLOOKUP($C195,Example0gross_LOSDesignation!$A:$B,2,0)=0,"",VLOOKUP($C195,Example0gross_LOSDesignation!$A:$B,2,0))</f>
        <v>Oil Variable Expense ($)</v>
      </c>
      <c r="E195" s="2">
        <v>559.41999999999996</v>
      </c>
      <c r="F195" s="2">
        <v>566.41274999999996</v>
      </c>
      <c r="G195" s="2">
        <v>573.49290900000005</v>
      </c>
      <c r="H195" s="2">
        <v>580.66157099999998</v>
      </c>
      <c r="I195" s="2">
        <v>587.91984000000002</v>
      </c>
      <c r="J195" s="2">
        <v>595.26883799999996</v>
      </c>
      <c r="K195" s="2">
        <v>602.709699</v>
      </c>
      <c r="L195" s="2">
        <v>610.24356999999998</v>
      </c>
      <c r="M195" s="2">
        <v>617.87161500000002</v>
      </c>
      <c r="N195" s="2">
        <v>625.59501</v>
      </c>
      <c r="O195" s="2">
        <v>633.41494799999998</v>
      </c>
      <c r="P195" s="2">
        <v>641.33263399999998</v>
      </c>
    </row>
    <row r="196" spans="1:16" x14ac:dyDescent="0.25">
      <c r="A196">
        <f>VLOOKUP($B196,Example0gross_NameIDRecon!$B:$C,2,0)</f>
        <v>107</v>
      </c>
      <c r="B196" t="s">
        <v>48</v>
      </c>
      <c r="C196" t="s">
        <v>23</v>
      </c>
      <c r="D196" t="str">
        <f>IF(VLOOKUP($C196,Example0gross_LOSDesignation!$A:$B,2,0)=0,"",VLOOKUP($C196,Example0gross_LOSDesignation!$A:$B,2,0))</f>
        <v>Fixed Expense ($)</v>
      </c>
      <c r="E196" s="2">
        <v>647.4</v>
      </c>
      <c r="F196" s="2">
        <v>655.49249999999995</v>
      </c>
      <c r="G196" s="2">
        <v>663.68615599999998</v>
      </c>
      <c r="H196" s="2">
        <v>671.98223299999995</v>
      </c>
      <c r="I196" s="2">
        <v>680.38201100000003</v>
      </c>
      <c r="J196" s="2">
        <v>688.88678600000003</v>
      </c>
      <c r="K196" s="2">
        <v>697.49787100000003</v>
      </c>
      <c r="L196" s="2">
        <v>706.21659399999999</v>
      </c>
      <c r="M196" s="2">
        <v>715.04430200000002</v>
      </c>
      <c r="N196" s="2">
        <v>723.98235599999998</v>
      </c>
      <c r="O196" s="2">
        <v>733.03213500000004</v>
      </c>
      <c r="P196" s="2">
        <v>742.19503699999996</v>
      </c>
    </row>
    <row r="197" spans="1:16" x14ac:dyDescent="0.25">
      <c r="A197">
        <f>VLOOKUP($B197,Example0gross_NameIDRecon!$B:$C,2,0)</f>
        <v>107</v>
      </c>
      <c r="B197" t="s">
        <v>48</v>
      </c>
      <c r="C197" t="s">
        <v>24</v>
      </c>
      <c r="D197" t="str">
        <f>IF(VLOOKUP($C197,Example0gross_LOSDesignation!$A:$B,2,0)=0,"",VLOOKUP($C197,Example0gross_LOSDesignation!$A:$B,2,0))</f>
        <v>Fixed Expense ($)</v>
      </c>
      <c r="E197" s="2">
        <v>850.75</v>
      </c>
      <c r="F197" s="2">
        <v>861.38437499999998</v>
      </c>
      <c r="G197" s="2">
        <v>872.15168000000006</v>
      </c>
      <c r="H197" s="2">
        <v>883.05357600000002</v>
      </c>
      <c r="I197" s="2">
        <v>894.09174499999995</v>
      </c>
      <c r="J197" s="2">
        <v>905.26789199999996</v>
      </c>
      <c r="K197" s="2">
        <v>916.58374100000003</v>
      </c>
      <c r="L197" s="2">
        <v>928.04103799999996</v>
      </c>
      <c r="M197" s="2">
        <v>939.64155100000005</v>
      </c>
      <c r="N197" s="2">
        <v>951.38706999999999</v>
      </c>
      <c r="O197" s="2">
        <v>963.27940799999999</v>
      </c>
      <c r="P197" s="2">
        <v>975.32040099999995</v>
      </c>
    </row>
    <row r="198" spans="1:16" x14ac:dyDescent="0.25">
      <c r="A198">
        <f>VLOOKUP($B198,Example0gross_NameIDRecon!$B:$C,2,0)</f>
        <v>107</v>
      </c>
      <c r="B198" t="s">
        <v>48</v>
      </c>
      <c r="C198" t="s">
        <v>25</v>
      </c>
      <c r="D198" t="str">
        <f>IF(VLOOKUP($C198,Example0gross_LOSDesignation!$A:$B,2,0)=0,"",VLOOKUP($C198,Example0gross_LOSDesignation!$A:$B,2,0))</f>
        <v>Gas Variable Expense ($)</v>
      </c>
      <c r="E198" s="2">
        <v>212.48</v>
      </c>
      <c r="F198" s="2">
        <v>215.136</v>
      </c>
      <c r="G198" s="2">
        <v>217.8252</v>
      </c>
      <c r="H198" s="2">
        <v>220.54801499999999</v>
      </c>
      <c r="I198" s="2">
        <v>223.30486500000001</v>
      </c>
      <c r="J198" s="2">
        <v>226.09617600000001</v>
      </c>
      <c r="K198" s="2">
        <v>228.92237800000001</v>
      </c>
      <c r="L198" s="2">
        <v>231.783908</v>
      </c>
      <c r="M198" s="2">
        <v>234.681207</v>
      </c>
      <c r="N198" s="2">
        <v>237.614722</v>
      </c>
      <c r="O198" s="2">
        <v>240.58490599999999</v>
      </c>
      <c r="P198" s="2">
        <v>243.59221700000001</v>
      </c>
    </row>
    <row r="199" spans="1:16" x14ac:dyDescent="0.25">
      <c r="A199">
        <f>VLOOKUP($B199,Example0gross_NameIDRecon!$B:$C,2,0)</f>
        <v>107</v>
      </c>
      <c r="B199" t="s">
        <v>48</v>
      </c>
      <c r="C199" t="s">
        <v>26</v>
      </c>
      <c r="D199" t="str">
        <f>IF(VLOOKUP($C199,Example0gross_LOSDesignation!$A:$B,2,0)=0,"",VLOOKUP($C199,Example0gross_LOSDesignation!$A:$B,2,0))</f>
        <v>Fixed Expense ($)</v>
      </c>
      <c r="E199" s="2">
        <v>553.61</v>
      </c>
      <c r="F199" s="2">
        <v>560.530125</v>
      </c>
      <c r="G199" s="2">
        <v>567.53675199999998</v>
      </c>
      <c r="H199" s="2">
        <v>574.63096099999996</v>
      </c>
      <c r="I199" s="2">
        <v>581.81384800000001</v>
      </c>
      <c r="J199" s="2">
        <v>589.08652099999995</v>
      </c>
      <c r="K199" s="2">
        <v>596.45010300000001</v>
      </c>
      <c r="L199" s="2">
        <v>603.90572899999995</v>
      </c>
      <c r="M199" s="2">
        <v>611.45455000000004</v>
      </c>
      <c r="N199" s="2">
        <v>619.09773199999995</v>
      </c>
      <c r="O199" s="2">
        <v>626.836454</v>
      </c>
      <c r="P199" s="2">
        <v>634.67191000000003</v>
      </c>
    </row>
    <row r="200" spans="1:16" x14ac:dyDescent="0.25">
      <c r="A200">
        <f>VLOOKUP($B200,Example0gross_NameIDRecon!$B:$C,2,0)</f>
        <v>107</v>
      </c>
      <c r="B200" t="s">
        <v>48</v>
      </c>
      <c r="C200" t="s">
        <v>27</v>
      </c>
      <c r="D200" t="str">
        <f>IF(VLOOKUP($C200,Example0gross_LOSDesignation!$A:$B,2,0)=0,"",VLOOKUP($C200,Example0gross_LOSDesignation!$A:$B,2,0))</f>
        <v>Gas Variable Expense ($)</v>
      </c>
      <c r="E200" s="2">
        <v>332</v>
      </c>
      <c r="F200" s="2">
        <v>336.15</v>
      </c>
      <c r="G200" s="2">
        <v>340.35187500000001</v>
      </c>
      <c r="H200" s="2">
        <v>344.60627299999999</v>
      </c>
      <c r="I200" s="2">
        <v>348.91385200000002</v>
      </c>
      <c r="J200" s="2">
        <v>353.27527500000002</v>
      </c>
      <c r="K200" s="2">
        <v>357.691216</v>
      </c>
      <c r="L200" s="2">
        <v>362.16235599999999</v>
      </c>
      <c r="M200" s="2">
        <v>366.68938600000001</v>
      </c>
      <c r="N200" s="2">
        <v>371.27300300000002</v>
      </c>
      <c r="O200" s="2">
        <v>375.91391499999997</v>
      </c>
      <c r="P200" s="2">
        <v>380.61283900000001</v>
      </c>
    </row>
    <row r="201" spans="1:16" x14ac:dyDescent="0.25">
      <c r="A201">
        <f>VLOOKUP($B201,Example0gross_NameIDRecon!$B:$C,2,0)</f>
        <v>107</v>
      </c>
      <c r="B201" t="s">
        <v>48</v>
      </c>
      <c r="C201" t="s">
        <v>28</v>
      </c>
      <c r="D201" t="str">
        <f>IF(VLOOKUP($C201,Example0gross_LOSDesignation!$A:$B,2,0)=0,"",VLOOKUP($C201,Example0gross_LOSDesignation!$A:$B,2,0))</f>
        <v>Overhead</v>
      </c>
      <c r="E201" s="2">
        <v>913</v>
      </c>
      <c r="F201" s="2">
        <v>924.41250000000002</v>
      </c>
      <c r="G201" s="2">
        <v>935.96765600000003</v>
      </c>
      <c r="H201" s="2">
        <v>947.66725199999996</v>
      </c>
      <c r="I201" s="2">
        <v>959.51309300000003</v>
      </c>
      <c r="J201" s="2">
        <v>971.50700600000005</v>
      </c>
      <c r="K201" s="2">
        <v>983.65084400000001</v>
      </c>
      <c r="L201" s="2">
        <v>995.94647899999995</v>
      </c>
      <c r="M201" s="2">
        <v>1008.39581</v>
      </c>
      <c r="N201" s="2">
        <v>1021.000758</v>
      </c>
      <c r="O201" s="2">
        <v>1033.763267</v>
      </c>
      <c r="P201" s="2">
        <v>1046.6853080000001</v>
      </c>
    </row>
    <row r="202" spans="1:16" x14ac:dyDescent="0.25">
      <c r="A202">
        <f>VLOOKUP($B202,Example0gross_NameIDRecon!$B:$C,2,0)</f>
        <v>107</v>
      </c>
      <c r="B202" t="s">
        <v>48</v>
      </c>
      <c r="C202" t="s">
        <v>29</v>
      </c>
      <c r="D202" t="str">
        <f>IF(VLOOKUP($C202,Example0gross_LOSDesignation!$A:$B,2,0)=0,"",VLOOKUP($C202,Example0gross_LOSDesignation!$A:$B,2,0))</f>
        <v>Fixed Expense ($)</v>
      </c>
      <c r="E202" s="2">
        <v>1436.73</v>
      </c>
      <c r="F202" s="2">
        <v>1454.6891250000001</v>
      </c>
      <c r="G202" s="2">
        <v>1472.8727389999999</v>
      </c>
      <c r="H202" s="2">
        <v>1491.2836480000001</v>
      </c>
      <c r="I202" s="2">
        <v>1509.924694</v>
      </c>
      <c r="J202" s="2">
        <v>1528.798753</v>
      </c>
      <c r="K202" s="2">
        <v>1547.908737</v>
      </c>
      <c r="L202" s="2">
        <v>1567.2575959999999</v>
      </c>
      <c r="M202" s="2">
        <v>1586.8483160000001</v>
      </c>
      <c r="N202" s="2">
        <v>1606.6839199999999</v>
      </c>
      <c r="O202" s="2">
        <v>1626.7674689999999</v>
      </c>
      <c r="P202" s="2">
        <v>1647.1020619999999</v>
      </c>
    </row>
    <row r="203" spans="1:16" x14ac:dyDescent="0.25">
      <c r="A203">
        <f>VLOOKUP($B203,Example0gross_NameIDRecon!$B:$C,2,0)</f>
        <v>107</v>
      </c>
      <c r="B203" t="s">
        <v>48</v>
      </c>
      <c r="C203" t="s">
        <v>30</v>
      </c>
      <c r="D203" t="str">
        <f>IF(VLOOKUP($C203,Example0gross_LOSDesignation!$A:$B,2,0)=0,"",VLOOKUP($C203,Example0gross_LOSDesignation!$A:$B,2,0))</f>
        <v>Fixed Expense ($)</v>
      </c>
      <c r="E203" s="2">
        <v>913</v>
      </c>
      <c r="F203" s="2">
        <v>924.41250000000002</v>
      </c>
      <c r="G203" s="2">
        <v>935.96765600000003</v>
      </c>
      <c r="H203" s="2">
        <v>947.66725199999996</v>
      </c>
      <c r="I203" s="2">
        <v>959.51309300000003</v>
      </c>
      <c r="J203" s="2">
        <v>971.50700600000005</v>
      </c>
      <c r="K203" s="2">
        <v>983.65084400000001</v>
      </c>
      <c r="L203" s="2">
        <v>995.94647899999995</v>
      </c>
      <c r="M203" s="2">
        <v>1008.39581</v>
      </c>
      <c r="N203" s="2">
        <v>1021.000758</v>
      </c>
      <c r="O203" s="2">
        <v>1033.763267</v>
      </c>
      <c r="P203" s="2">
        <v>1046.6853080000001</v>
      </c>
    </row>
    <row r="204" spans="1:16" x14ac:dyDescent="0.25">
      <c r="A204">
        <f>VLOOKUP($B204,Example0gross_NameIDRecon!$B:$C,2,0)</f>
        <v>107</v>
      </c>
      <c r="B204" t="s">
        <v>48</v>
      </c>
      <c r="C204" t="s">
        <v>31</v>
      </c>
      <c r="D204" t="str">
        <f>IF(VLOOKUP($C204,Example0gross_LOSDesignation!$A:$B,2,0)=0,"",VLOOKUP($C204,Example0gross_LOSDesignation!$A:$B,2,0))</f>
        <v>Fixed Expense ($)</v>
      </c>
      <c r="E204" s="2">
        <v>622.5</v>
      </c>
      <c r="F204" s="2">
        <v>630.28125</v>
      </c>
      <c r="G204" s="2">
        <v>638.15976599999999</v>
      </c>
      <c r="H204" s="2">
        <v>646.13676299999997</v>
      </c>
      <c r="I204" s="2">
        <v>654.21347200000002</v>
      </c>
      <c r="J204" s="2">
        <v>662.39114099999995</v>
      </c>
      <c r="K204" s="2">
        <v>670.67102999999997</v>
      </c>
      <c r="L204" s="2">
        <v>679.05441800000006</v>
      </c>
      <c r="M204" s="2">
        <v>687.542598</v>
      </c>
      <c r="N204" s="2">
        <v>696.13688000000002</v>
      </c>
      <c r="O204" s="2">
        <v>704.83859099999995</v>
      </c>
      <c r="P204" s="2">
        <v>713.64907400000004</v>
      </c>
    </row>
    <row r="205" spans="1:16" x14ac:dyDescent="0.25">
      <c r="A205">
        <f>VLOOKUP($B205,Example0gross_NameIDRecon!$B:$C,2,0)</f>
        <v>107</v>
      </c>
      <c r="B205" t="s">
        <v>48</v>
      </c>
      <c r="C205" t="s">
        <v>32</v>
      </c>
      <c r="D205" t="str">
        <f>IF(VLOOKUP($C205,Example0gross_LOSDesignation!$A:$B,2,0)=0,"",VLOOKUP($C205,Example0gross_LOSDesignation!$A:$B,2,0))</f>
        <v>Fixed Expense ($)</v>
      </c>
      <c r="E205" s="2">
        <v>3320</v>
      </c>
      <c r="F205" s="2">
        <v>3361.5</v>
      </c>
      <c r="G205" s="2">
        <v>3403.5187500000002</v>
      </c>
      <c r="H205" s="2">
        <v>3446.0627340000001</v>
      </c>
      <c r="I205" s="2">
        <v>3489.1385190000001</v>
      </c>
      <c r="J205" s="2">
        <v>3532.7527500000001</v>
      </c>
      <c r="K205" s="2">
        <v>3576.912159</v>
      </c>
      <c r="L205" s="2">
        <v>3621.6235609999999</v>
      </c>
      <c r="M205" s="2">
        <v>3666.8938560000001</v>
      </c>
      <c r="N205" s="2">
        <v>3712.7300289999998</v>
      </c>
      <c r="O205" s="2">
        <v>3759.139154</v>
      </c>
      <c r="P205" s="2">
        <v>3806.1283939999998</v>
      </c>
    </row>
    <row r="206" spans="1:16" x14ac:dyDescent="0.25">
      <c r="A206">
        <f>VLOOKUP($B206,Example0gross_NameIDRecon!$B:$C,2,0)</f>
        <v>107</v>
      </c>
      <c r="B206" t="s">
        <v>48</v>
      </c>
      <c r="C206" t="s">
        <v>33</v>
      </c>
      <c r="D206" t="str">
        <f>IF(VLOOKUP($C206,Example0gross_LOSDesignation!$A:$B,2,0)=0,"",VLOOKUP($C206,Example0gross_LOSDesignation!$A:$B,2,0))</f>
        <v>Fixed Expense ($)</v>
      </c>
      <c r="E206" s="2">
        <v>1099.75</v>
      </c>
      <c r="F206" s="2">
        <v>1113.496875</v>
      </c>
      <c r="G206" s="2">
        <v>1127.4155860000001</v>
      </c>
      <c r="H206" s="2">
        <v>1141.5082809999999</v>
      </c>
      <c r="I206" s="2">
        <v>1155.7771339999999</v>
      </c>
      <c r="J206" s="2">
        <v>1170.224348</v>
      </c>
      <c r="K206" s="2">
        <v>1184.852153</v>
      </c>
      <c r="L206" s="2">
        <v>1199.6628049999999</v>
      </c>
      <c r="M206" s="2">
        <v>1214.65859</v>
      </c>
      <c r="N206" s="2">
        <v>1229.8418220000001</v>
      </c>
      <c r="O206" s="2">
        <v>1245.214845</v>
      </c>
      <c r="P206" s="2">
        <v>1260.7800299999999</v>
      </c>
    </row>
    <row r="207" spans="1:16" x14ac:dyDescent="0.25">
      <c r="A207">
        <f>VLOOKUP($B207,Example0gross_NameIDRecon!$B:$C,2,0)</f>
        <v>107</v>
      </c>
      <c r="B207" t="s">
        <v>48</v>
      </c>
      <c r="C207" t="s">
        <v>34</v>
      </c>
      <c r="D207" t="str">
        <f>IF(VLOOKUP($C207,Example0gross_LOSDesignation!$A:$B,2,0)=0,"",VLOOKUP($C207,Example0gross_LOSDesignation!$A:$B,2,0))</f>
        <v>Oil Variable Expense ($)</v>
      </c>
      <c r="E207" s="2">
        <v>705.5</v>
      </c>
      <c r="F207" s="2">
        <v>714.31875000000002</v>
      </c>
      <c r="G207" s="2">
        <v>723.24773400000004</v>
      </c>
      <c r="H207" s="2">
        <v>732.28833099999997</v>
      </c>
      <c r="I207" s="2">
        <v>741.44193499999994</v>
      </c>
      <c r="J207" s="2">
        <v>750.70995900000003</v>
      </c>
      <c r="K207" s="2">
        <v>760.09383400000002</v>
      </c>
      <c r="L207" s="2">
        <v>769.59500700000001</v>
      </c>
      <c r="M207" s="2">
        <v>779.21494399999995</v>
      </c>
      <c r="N207" s="2">
        <v>788.95513100000005</v>
      </c>
      <c r="O207" s="2">
        <v>798.81706999999994</v>
      </c>
      <c r="P207" s="2">
        <v>808.80228399999999</v>
      </c>
    </row>
    <row r="208" spans="1:16" x14ac:dyDescent="0.25">
      <c r="A208">
        <f>VLOOKUP($B208,Example0gross_NameIDRecon!$B:$C,2,0)</f>
        <v>107</v>
      </c>
      <c r="B208" t="s">
        <v>48</v>
      </c>
      <c r="C208" t="s">
        <v>35</v>
      </c>
      <c r="D208" t="str">
        <f>IF(VLOOKUP($C208,Example0gross_LOSDesignation!$A:$B,2,0)=0,"",VLOOKUP($C208,Example0gross_LOSDesignation!$A:$B,2,0))</f>
        <v>Fixed Expense ($)</v>
      </c>
      <c r="E208" s="2">
        <v>498</v>
      </c>
      <c r="F208" s="2">
        <v>504.22500000000002</v>
      </c>
      <c r="G208" s="2">
        <v>510.52781199999998</v>
      </c>
      <c r="H208" s="2">
        <v>516.90940999999998</v>
      </c>
      <c r="I208" s="2">
        <v>523.37077799999997</v>
      </c>
      <c r="J208" s="2">
        <v>529.912913</v>
      </c>
      <c r="K208" s="2">
        <v>536.53682400000002</v>
      </c>
      <c r="L208" s="2">
        <v>543.24353399999995</v>
      </c>
      <c r="M208" s="2">
        <v>550.03407800000002</v>
      </c>
      <c r="N208" s="2">
        <v>556.90950399999997</v>
      </c>
      <c r="O208" s="2">
        <v>563.87087299999996</v>
      </c>
      <c r="P208" s="2">
        <v>570.91925900000001</v>
      </c>
    </row>
    <row r="209" spans="1:16" x14ac:dyDescent="0.25">
      <c r="A209">
        <f>VLOOKUP($B209,Example0gross_NameIDRecon!$B:$C,2,0)</f>
        <v>107</v>
      </c>
      <c r="B209" t="s">
        <v>48</v>
      </c>
      <c r="C209" t="s">
        <v>36</v>
      </c>
      <c r="D209" t="str">
        <f>IF(VLOOKUP($C209,Example0gross_LOSDesignation!$A:$B,2,0)=0,"",VLOOKUP($C209,Example0gross_LOSDesignation!$A:$B,2,0))</f>
        <v>Fixed Expense ($)</v>
      </c>
      <c r="E209" s="2">
        <v>3895.19</v>
      </c>
      <c r="F209" s="2">
        <v>3943.8798750000001</v>
      </c>
      <c r="G209" s="2">
        <v>3993.1783730000002</v>
      </c>
      <c r="H209" s="2">
        <v>4043.0931030000002</v>
      </c>
      <c r="I209" s="2">
        <v>4093.6317669999999</v>
      </c>
      <c r="J209" s="2">
        <v>4144.8021639999997</v>
      </c>
      <c r="K209" s="2">
        <v>4196.6121910000002</v>
      </c>
      <c r="L209" s="2">
        <v>4249.0698430000002</v>
      </c>
      <c r="M209" s="2">
        <v>4302.1832160000004</v>
      </c>
      <c r="N209" s="2">
        <v>4355.9605069999998</v>
      </c>
      <c r="O209" s="2">
        <v>4410.4100129999997</v>
      </c>
      <c r="P209" s="2">
        <v>4465.5401380000003</v>
      </c>
    </row>
    <row r="210" spans="1:16" x14ac:dyDescent="0.25">
      <c r="A210">
        <f>VLOOKUP($B210,Example0gross_NameIDRecon!$B:$C,2,0)</f>
        <v>107</v>
      </c>
      <c r="B210" t="s">
        <v>48</v>
      </c>
      <c r="C210" t="s">
        <v>37</v>
      </c>
      <c r="D210" t="str">
        <f>IF(VLOOKUP($C210,Example0gross_LOSDesignation!$A:$B,2,0)=0,"",VLOOKUP($C210,Example0gross_LOSDesignation!$A:$B,2,0))</f>
        <v>Ad Val Tax</v>
      </c>
      <c r="E210" s="2">
        <v>2158</v>
      </c>
      <c r="F210" s="2">
        <v>2184.9749999999999</v>
      </c>
      <c r="G210" s="2">
        <v>2212.2871879999998</v>
      </c>
      <c r="H210" s="2">
        <v>2239.9407769999998</v>
      </c>
      <c r="I210" s="2">
        <v>2267.9400369999998</v>
      </c>
      <c r="J210" s="2">
        <v>2296.2892879999999</v>
      </c>
      <c r="K210" s="2">
        <v>2324.9929040000002</v>
      </c>
      <c r="L210" s="2">
        <v>2354.0553150000001</v>
      </c>
      <c r="M210" s="2">
        <v>2383.481006</v>
      </c>
      <c r="N210" s="2">
        <v>2413.2745190000001</v>
      </c>
      <c r="O210" s="2">
        <v>2443.4404500000001</v>
      </c>
      <c r="P210" s="2">
        <v>2473.9834559999999</v>
      </c>
    </row>
    <row r="211" spans="1:16" x14ac:dyDescent="0.25">
      <c r="A211">
        <f>VLOOKUP($B211,Example0gross_NameIDRecon!$B:$C,2,0)</f>
        <v>107</v>
      </c>
      <c r="B211" t="s">
        <v>48</v>
      </c>
      <c r="C211" t="s">
        <v>38</v>
      </c>
      <c r="D211" t="str">
        <f>IF(VLOOKUP($C211,Example0gross_LOSDesignation!$A:$B,2,0)=0,"",VLOOKUP($C211,Example0gross_LOSDesignation!$A:$B,2,0))</f>
        <v>Oil Variable Expense ($)</v>
      </c>
      <c r="E211" s="2">
        <v>590.13</v>
      </c>
      <c r="F211" s="2">
        <v>597.50662499999999</v>
      </c>
      <c r="G211" s="2">
        <v>604.975458</v>
      </c>
      <c r="H211" s="2">
        <v>612.53765099999998</v>
      </c>
      <c r="I211" s="2">
        <v>620.19437200000004</v>
      </c>
      <c r="J211" s="2">
        <v>627.94680100000005</v>
      </c>
      <c r="K211" s="2">
        <v>635.79613600000005</v>
      </c>
      <c r="L211" s="2">
        <v>643.74358800000005</v>
      </c>
      <c r="M211" s="2">
        <v>651.79038300000002</v>
      </c>
      <c r="N211" s="2">
        <v>659.93776300000002</v>
      </c>
      <c r="O211" s="2">
        <v>668.18698500000005</v>
      </c>
      <c r="P211" s="2">
        <v>676.53932199999997</v>
      </c>
    </row>
    <row r="212" spans="1:16" x14ac:dyDescent="0.25">
      <c r="A212">
        <f>VLOOKUP($B212,Example0gross_NameIDRecon!$B:$C,2,0)</f>
        <v>107</v>
      </c>
      <c r="B212" t="s">
        <v>48</v>
      </c>
      <c r="C212" t="s">
        <v>39</v>
      </c>
      <c r="D212" t="str">
        <f>IF(VLOOKUP($C212,Example0gross_LOSDesignation!$A:$B,2,0)=0,"",VLOOKUP($C212,Example0gross_LOSDesignation!$A:$B,2,0))</f>
        <v>Fixed Expense ($)</v>
      </c>
      <c r="E212" s="2">
        <v>270.58</v>
      </c>
      <c r="F212" s="2">
        <v>273.96224999999998</v>
      </c>
      <c r="G212" s="2">
        <v>277.38677799999999</v>
      </c>
      <c r="H212" s="2">
        <v>280.85411299999998</v>
      </c>
      <c r="I212" s="2">
        <v>284.36478899999997</v>
      </c>
      <c r="J212" s="2">
        <v>287.91934900000001</v>
      </c>
      <c r="K212" s="2">
        <v>291.51834100000002</v>
      </c>
      <c r="L212" s="2">
        <v>295.16232000000002</v>
      </c>
      <c r="M212" s="2">
        <v>298.85184900000002</v>
      </c>
      <c r="N212" s="2">
        <v>302.58749699999998</v>
      </c>
      <c r="O212" s="2">
        <v>306.36984100000001</v>
      </c>
      <c r="P212" s="2">
        <v>310.19946399999998</v>
      </c>
    </row>
    <row r="213" spans="1:16" x14ac:dyDescent="0.25">
      <c r="A213">
        <f>VLOOKUP($B213,Example0gross_NameIDRecon!$B:$C,2,0)</f>
        <v>107</v>
      </c>
      <c r="B213" t="s">
        <v>48</v>
      </c>
      <c r="C213" t="s">
        <v>40</v>
      </c>
      <c r="D213" t="str">
        <f>IF(VLOOKUP($C213,Example0gross_LOSDesignation!$A:$B,2,0)=0,"",VLOOKUP($C213,Example0gross_LOSDesignation!$A:$B,2,0))</f>
        <v>Fixed Expense ($)</v>
      </c>
      <c r="E213" s="2">
        <v>788.5</v>
      </c>
      <c r="F213" s="2">
        <v>798.35625000000005</v>
      </c>
      <c r="G213" s="2">
        <v>808.33570299999997</v>
      </c>
      <c r="H213" s="2">
        <v>818.43989899999997</v>
      </c>
      <c r="I213" s="2">
        <v>828.67039799999998</v>
      </c>
      <c r="J213" s="2">
        <v>839.02877799999999</v>
      </c>
      <c r="K213" s="2">
        <v>849.51663799999994</v>
      </c>
      <c r="L213" s="2">
        <v>860.13559599999996</v>
      </c>
      <c r="M213" s="2">
        <v>870.887291</v>
      </c>
      <c r="N213" s="2">
        <v>881.77338199999997</v>
      </c>
      <c r="O213" s="2">
        <v>892.79554900000005</v>
      </c>
      <c r="P213" s="2">
        <v>903.95549400000004</v>
      </c>
    </row>
    <row r="214" spans="1:16" x14ac:dyDescent="0.25">
      <c r="A214">
        <f>VLOOKUP($B214,Example0gross_NameIDRecon!$B:$C,2,0)</f>
        <v>107</v>
      </c>
      <c r="B214" t="s">
        <v>48</v>
      </c>
      <c r="C214" t="s">
        <v>41</v>
      </c>
      <c r="D214" t="str">
        <f>IF(VLOOKUP($C214,Example0gross_LOSDesignation!$A:$B,2,0)=0,"",VLOOKUP($C214,Example0gross_LOSDesignation!$A:$B,2,0))</f>
        <v>Fixed Expense ($)</v>
      </c>
      <c r="E214" s="2">
        <v>1025.8800000000001</v>
      </c>
      <c r="F214" s="2">
        <v>1038.7035000000001</v>
      </c>
      <c r="G214" s="2">
        <v>1051.6872940000001</v>
      </c>
      <c r="H214" s="2">
        <v>1064.8333849999999</v>
      </c>
      <c r="I214" s="2">
        <v>1078.1438020000001</v>
      </c>
      <c r="J214" s="2">
        <v>1091.6206</v>
      </c>
      <c r="K214" s="2">
        <v>1105.2658570000001</v>
      </c>
      <c r="L214" s="2">
        <v>1119.08168</v>
      </c>
      <c r="M214" s="2">
        <v>1133.070201</v>
      </c>
      <c r="N214" s="2">
        <v>1147.233579</v>
      </c>
      <c r="O214" s="2">
        <v>1161.573999</v>
      </c>
      <c r="P214" s="2">
        <v>1176.093674</v>
      </c>
    </row>
    <row r="215" spans="1:16" x14ac:dyDescent="0.25">
      <c r="A215">
        <f>VLOOKUP($B215,Example0gross_NameIDRecon!$B:$C,2,0)</f>
        <v>107</v>
      </c>
      <c r="B215" t="s">
        <v>48</v>
      </c>
      <c r="C215" t="s">
        <v>42</v>
      </c>
      <c r="D215" t="str">
        <f>IF(VLOOKUP($C215,Example0gross_LOSDesignation!$A:$B,2,0)=0,"",VLOOKUP($C215,Example0gross_LOSDesignation!$A:$B,2,0))</f>
        <v>Oil Variable Expense ($)</v>
      </c>
      <c r="E215" s="2">
        <v>481.4</v>
      </c>
      <c r="F215" s="2">
        <v>487.41750000000002</v>
      </c>
      <c r="G215" s="2">
        <v>493.51021900000001</v>
      </c>
      <c r="H215" s="2">
        <v>499.67909600000002</v>
      </c>
      <c r="I215" s="2">
        <v>505.92508500000002</v>
      </c>
      <c r="J215" s="2">
        <v>512.24914899999999</v>
      </c>
      <c r="K215" s="2">
        <v>518.65226299999995</v>
      </c>
      <c r="L215" s="2">
        <v>525.13541599999996</v>
      </c>
      <c r="M215" s="2">
        <v>531.69960900000001</v>
      </c>
      <c r="N215" s="2">
        <v>538.34585400000003</v>
      </c>
      <c r="O215" s="2">
        <v>545.07517700000005</v>
      </c>
      <c r="P215" s="2">
        <v>551.88861699999995</v>
      </c>
    </row>
    <row r="216" spans="1:16" x14ac:dyDescent="0.25">
      <c r="A216">
        <f>VLOOKUP($B216,Example0gross_NameIDRecon!$B:$C,2,0)</f>
        <v>107</v>
      </c>
      <c r="B216" t="s">
        <v>48</v>
      </c>
      <c r="C216" t="s">
        <v>43</v>
      </c>
      <c r="D216" t="str">
        <f>IF(VLOOKUP($C216,Example0gross_LOSDesignation!$A:$B,2,0)=0,"",VLOOKUP($C216,Example0gross_LOSDesignation!$A:$B,2,0))</f>
        <v>Oil Variable Expense ($)</v>
      </c>
      <c r="E216" s="2">
        <v>373.5</v>
      </c>
      <c r="F216" s="2">
        <v>378.16874999999999</v>
      </c>
      <c r="G216" s="2">
        <v>382.89585899999997</v>
      </c>
      <c r="H216" s="2">
        <v>387.68205799999998</v>
      </c>
      <c r="I216" s="2">
        <v>392.52808299999998</v>
      </c>
      <c r="J216" s="2">
        <v>397.434684</v>
      </c>
      <c r="K216" s="2">
        <v>402.40261800000002</v>
      </c>
      <c r="L216" s="2">
        <v>407.43265100000002</v>
      </c>
      <c r="M216" s="2">
        <v>412.52555899999999</v>
      </c>
      <c r="N216" s="2">
        <v>417.68212799999998</v>
      </c>
      <c r="O216" s="2">
        <v>422.90315500000003</v>
      </c>
      <c r="P216" s="2">
        <v>428.18944399999998</v>
      </c>
    </row>
    <row r="217" spans="1:16" x14ac:dyDescent="0.25">
      <c r="A217">
        <f>VLOOKUP($B217,Example0gross_NameIDRecon!$B:$C,2,0)</f>
        <v>107</v>
      </c>
      <c r="B217" t="s">
        <v>48</v>
      </c>
      <c r="C217" t="s">
        <v>44</v>
      </c>
      <c r="D217" t="str">
        <f>IF(VLOOKUP($C217,Example0gross_LOSDesignation!$A:$B,2,0)=0,"",VLOOKUP($C217,Example0gross_LOSDesignation!$A:$B,2,0))</f>
        <v>Total Expenses</v>
      </c>
      <c r="E217" s="2">
        <v>33208.300000000003</v>
      </c>
      <c r="F217" s="2">
        <v>33654.898099999999</v>
      </c>
      <c r="G217" s="2">
        <v>34108.036122999998</v>
      </c>
      <c r="H217" s="2">
        <v>34567.829579999998</v>
      </c>
      <c r="I217" s="2">
        <v>35034.396711000001</v>
      </c>
      <c r="J217" s="2">
        <v>35507.858564000002</v>
      </c>
      <c r="K217" s="2">
        <v>35988.339086</v>
      </c>
      <c r="L217" s="2">
        <v>36475.965214000003</v>
      </c>
      <c r="M217" s="2">
        <v>36970.866966000001</v>
      </c>
      <c r="N217" s="2">
        <v>37473.177540999997</v>
      </c>
      <c r="O217" s="2">
        <v>37983.033417999999</v>
      </c>
      <c r="P217" s="2">
        <v>38500.574460999997</v>
      </c>
    </row>
    <row r="218" spans="1:16" x14ac:dyDescent="0.25">
      <c r="A218">
        <f>VLOOKUP($B218,Example0gross_NameIDRecon!$B:$C,2,0)</f>
        <v>107</v>
      </c>
      <c r="B218" t="s">
        <v>48</v>
      </c>
      <c r="C218" t="s">
        <v>45</v>
      </c>
      <c r="D218" t="str">
        <f>IF(VLOOKUP($C218,Example0gross_LOSDesignation!$A:$B,2,0)=0,"",VLOOKUP($C218,Example0gross_LOSDesignation!$A:$B,2,0))</f>
        <v>Net Operating Profit</v>
      </c>
      <c r="E218" s="2">
        <v>85799.866666999995</v>
      </c>
      <c r="F218" s="2">
        <v>87157.619399999996</v>
      </c>
      <c r="G218" s="2">
        <v>88535.993614999999</v>
      </c>
      <c r="H218" s="2">
        <v>89935.281701</v>
      </c>
      <c r="I218" s="2">
        <v>91355.779441999999</v>
      </c>
      <c r="J218" s="2">
        <v>92797.786026000002</v>
      </c>
      <c r="K218" s="2">
        <v>94261.604045</v>
      </c>
      <c r="L218" s="2">
        <v>95747.539506000001</v>
      </c>
      <c r="M218" s="2">
        <v>97255.901828999995</v>
      </c>
      <c r="N218" s="2">
        <v>98787.003847999993</v>
      </c>
      <c r="O218" s="2">
        <v>100341.161809</v>
      </c>
      <c r="P218" s="2">
        <v>101918.69536699999</v>
      </c>
    </row>
    <row r="219" spans="1:16" s="6" customFormat="1" x14ac:dyDescent="0.25">
      <c r="A219" s="6">
        <f>A218</f>
        <v>107</v>
      </c>
      <c r="B219" s="6" t="str">
        <f>B218</f>
        <v>Eric 2H</v>
      </c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</row>
    <row r="220" spans="1:16" s="6" customFormat="1" x14ac:dyDescent="0.25">
      <c r="A220" s="6">
        <f t="shared" ref="A220:B220" si="6">A219</f>
        <v>107</v>
      </c>
      <c r="B220" s="6" t="str">
        <f t="shared" si="6"/>
        <v>Eric 2H</v>
      </c>
      <c r="D220" s="5" t="s">
        <v>89</v>
      </c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</row>
    <row r="221" spans="1:16" s="6" customFormat="1" x14ac:dyDescent="0.25">
      <c r="A221" s="6">
        <f t="shared" ref="A221:B221" si="7">A220</f>
        <v>107</v>
      </c>
      <c r="B221" s="6" t="str">
        <f t="shared" si="7"/>
        <v>Eric 2H</v>
      </c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</row>
    <row r="222" spans="1:16" s="6" customFormat="1" x14ac:dyDescent="0.25">
      <c r="A222" s="6">
        <f t="shared" ref="A222:B222" si="8">A221</f>
        <v>107</v>
      </c>
      <c r="B222" s="6" t="str">
        <f t="shared" si="8"/>
        <v>Eric 2H</v>
      </c>
      <c r="D222" s="6" t="s">
        <v>90</v>
      </c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</row>
    <row r="223" spans="1:16" s="6" customFormat="1" x14ac:dyDescent="0.25">
      <c r="A223" s="6">
        <f t="shared" ref="A223:B223" si="9">A222</f>
        <v>107</v>
      </c>
      <c r="B223" s="6" t="str">
        <f t="shared" si="9"/>
        <v>Eric 2H</v>
      </c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</row>
    <row r="224" spans="1:16" s="6" customFormat="1" x14ac:dyDescent="0.25">
      <c r="A224" s="6">
        <f t="shared" ref="A224:B224" si="10">A223</f>
        <v>107</v>
      </c>
      <c r="B224" s="6" t="str">
        <f t="shared" si="10"/>
        <v>Eric 2H</v>
      </c>
      <c r="D224" s="6" t="s">
        <v>91</v>
      </c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</row>
    <row r="225" spans="1:16" s="6" customFormat="1" x14ac:dyDescent="0.25">
      <c r="A225" s="6">
        <f t="shared" ref="A225:B225" si="11">A224</f>
        <v>107</v>
      </c>
      <c r="B225" s="6" t="str">
        <f t="shared" si="11"/>
        <v>Eric 2H</v>
      </c>
      <c r="D225" s="6" t="s">
        <v>92</v>
      </c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</row>
    <row r="226" spans="1:16" s="6" customFormat="1" x14ac:dyDescent="0.25">
      <c r="A226" s="6">
        <f t="shared" ref="A226:B226" si="12">A225</f>
        <v>107</v>
      </c>
      <c r="B226" s="6" t="str">
        <f t="shared" si="12"/>
        <v>Eric 2H</v>
      </c>
      <c r="D226" s="6" t="s">
        <v>93</v>
      </c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</row>
    <row r="227" spans="1:16" s="6" customFormat="1" x14ac:dyDescent="0.25">
      <c r="A227" s="6">
        <f t="shared" ref="A227:B227" si="13">A226</f>
        <v>107</v>
      </c>
      <c r="B227" s="6" t="str">
        <f t="shared" si="13"/>
        <v>Eric 2H</v>
      </c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</row>
    <row r="228" spans="1:16" s="6" customFormat="1" x14ac:dyDescent="0.25">
      <c r="A228" s="6">
        <f t="shared" ref="A228:B228" si="14">A227</f>
        <v>107</v>
      </c>
      <c r="B228" s="6" t="str">
        <f t="shared" si="14"/>
        <v>Eric 2H</v>
      </c>
      <c r="D228" s="6" t="s">
        <v>94</v>
      </c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</row>
    <row r="229" spans="1:16" s="6" customFormat="1" x14ac:dyDescent="0.25">
      <c r="A229" s="6">
        <f t="shared" ref="A229:B229" si="15">A228</f>
        <v>107</v>
      </c>
      <c r="B229" s="6" t="str">
        <f t="shared" si="15"/>
        <v>Eric 2H</v>
      </c>
      <c r="D229" s="6" t="s">
        <v>95</v>
      </c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</row>
    <row r="230" spans="1:16" s="6" customFormat="1" x14ac:dyDescent="0.25">
      <c r="A230" s="6">
        <f t="shared" ref="A230:B230" si="16">A229</f>
        <v>107</v>
      </c>
      <c r="B230" s="6" t="str">
        <f t="shared" si="16"/>
        <v>Eric 2H</v>
      </c>
      <c r="D230" s="6" t="s">
        <v>96</v>
      </c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</row>
    <row r="231" spans="1:16" s="6" customFormat="1" x14ac:dyDescent="0.25">
      <c r="A231" s="6">
        <f t="shared" ref="A231:B231" si="17">A230</f>
        <v>107</v>
      </c>
      <c r="B231" s="6" t="str">
        <f t="shared" si="17"/>
        <v>Eric 2H</v>
      </c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</row>
    <row r="232" spans="1:16" s="6" customFormat="1" x14ac:dyDescent="0.25">
      <c r="A232" s="6">
        <f t="shared" ref="A232:B232" si="18">A231</f>
        <v>107</v>
      </c>
      <c r="B232" s="6" t="str">
        <f t="shared" si="18"/>
        <v>Eric 2H</v>
      </c>
      <c r="D232" s="6" t="s">
        <v>97</v>
      </c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</row>
    <row r="233" spans="1:16" s="6" customFormat="1" x14ac:dyDescent="0.25">
      <c r="A233" s="6">
        <f t="shared" ref="A233:B233" si="19">A232</f>
        <v>107</v>
      </c>
      <c r="B233" s="6" t="str">
        <f t="shared" si="19"/>
        <v>Eric 2H</v>
      </c>
      <c r="D233" s="6" t="s">
        <v>98</v>
      </c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</row>
    <row r="234" spans="1:16" s="6" customFormat="1" x14ac:dyDescent="0.25">
      <c r="A234" s="6">
        <f t="shared" ref="A234:B234" si="20">A233</f>
        <v>107</v>
      </c>
      <c r="B234" s="6" t="str">
        <f t="shared" si="20"/>
        <v>Eric 2H</v>
      </c>
      <c r="D234" s="6" t="s">
        <v>99</v>
      </c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</row>
    <row r="235" spans="1:16" s="6" customFormat="1" x14ac:dyDescent="0.25">
      <c r="A235" s="6">
        <f t="shared" ref="A235:B235" si="21">A234</f>
        <v>107</v>
      </c>
      <c r="B235" s="6" t="str">
        <f t="shared" si="21"/>
        <v>Eric 2H</v>
      </c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</row>
    <row r="236" spans="1:16" s="6" customFormat="1" x14ac:dyDescent="0.25">
      <c r="A236" s="6">
        <f t="shared" ref="A236:B236" si="22">A235</f>
        <v>107</v>
      </c>
      <c r="B236" s="6" t="str">
        <f t="shared" si="22"/>
        <v>Eric 2H</v>
      </c>
      <c r="D236" s="6" t="s">
        <v>100</v>
      </c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</row>
    <row r="237" spans="1:16" s="6" customFormat="1" x14ac:dyDescent="0.25">
      <c r="A237" s="6">
        <f t="shared" ref="A237:B237" si="23">A236</f>
        <v>107</v>
      </c>
      <c r="B237" s="6" t="str">
        <f t="shared" si="23"/>
        <v>Eric 2H</v>
      </c>
      <c r="D237" s="6" t="s">
        <v>101</v>
      </c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</row>
    <row r="238" spans="1:16" s="6" customFormat="1" x14ac:dyDescent="0.25">
      <c r="A238" s="6">
        <f t="shared" ref="A238:B238" si="24">A237</f>
        <v>107</v>
      </c>
      <c r="B238" s="6" t="str">
        <f t="shared" si="24"/>
        <v>Eric 2H</v>
      </c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</row>
    <row r="239" spans="1:16" s="6" customFormat="1" x14ac:dyDescent="0.25">
      <c r="A239" s="6">
        <f t="shared" ref="A239:B239" si="25">A238</f>
        <v>107</v>
      </c>
      <c r="B239" s="6" t="str">
        <f t="shared" si="25"/>
        <v>Eric 2H</v>
      </c>
      <c r="D239" s="6" t="s">
        <v>102</v>
      </c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</row>
    <row r="240" spans="1:16" s="6" customFormat="1" x14ac:dyDescent="0.25">
      <c r="A240" s="6">
        <f t="shared" ref="A240:B240" si="26">A239</f>
        <v>107</v>
      </c>
      <c r="B240" s="6" t="str">
        <f t="shared" si="26"/>
        <v>Eric 2H</v>
      </c>
      <c r="D240" s="6" t="s">
        <v>103</v>
      </c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</row>
    <row r="241" spans="1:16" s="6" customFormat="1" x14ac:dyDescent="0.25">
      <c r="A241" s="6">
        <f t="shared" ref="A241:B241" si="27">A240</f>
        <v>107</v>
      </c>
      <c r="B241" s="6" t="str">
        <f t="shared" si="27"/>
        <v>Eric 2H</v>
      </c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</row>
    <row r="242" spans="1:16" s="6" customFormat="1" x14ac:dyDescent="0.25">
      <c r="A242" s="6">
        <f t="shared" ref="A242:B242" si="28">A241</f>
        <v>107</v>
      </c>
      <c r="B242" s="6" t="str">
        <f t="shared" si="28"/>
        <v>Eric 2H</v>
      </c>
      <c r="D242" s="6" t="s">
        <v>104</v>
      </c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</row>
    <row r="243" spans="1:16" s="6" customFormat="1" x14ac:dyDescent="0.25">
      <c r="A243" s="6">
        <f t="shared" ref="A243:B243" si="29">A242</f>
        <v>107</v>
      </c>
      <c r="B243" s="6" t="str">
        <f t="shared" si="29"/>
        <v>Eric 2H</v>
      </c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</row>
    <row r="244" spans="1:16" s="6" customFormat="1" x14ac:dyDescent="0.25">
      <c r="A244" s="6">
        <f t="shared" ref="A244:B244" si="30">A243</f>
        <v>107</v>
      </c>
      <c r="B244" s="6" t="str">
        <f t="shared" si="30"/>
        <v>Eric 2H</v>
      </c>
      <c r="D244" s="6" t="s">
        <v>61</v>
      </c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</row>
    <row r="245" spans="1:16" s="6" customFormat="1" x14ac:dyDescent="0.25">
      <c r="A245" s="6">
        <f t="shared" ref="A245:B245" si="31">A244</f>
        <v>107</v>
      </c>
      <c r="B245" s="6" t="str">
        <f t="shared" si="31"/>
        <v>Eric 2H</v>
      </c>
      <c r="D245" s="6" t="s">
        <v>63</v>
      </c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</row>
    <row r="246" spans="1:16" s="6" customFormat="1" x14ac:dyDescent="0.25">
      <c r="A246" s="6">
        <f t="shared" ref="A246:B246" si="32">A245</f>
        <v>107</v>
      </c>
      <c r="B246" s="6" t="str">
        <f t="shared" si="32"/>
        <v>Eric 2H</v>
      </c>
      <c r="D246" s="6" t="s">
        <v>65</v>
      </c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</row>
    <row r="247" spans="1:16" s="6" customFormat="1" x14ac:dyDescent="0.25">
      <c r="A247" s="6">
        <f t="shared" ref="A247:B247" si="33">A246</f>
        <v>107</v>
      </c>
      <c r="B247" s="6" t="str">
        <f t="shared" si="33"/>
        <v>Eric 2H</v>
      </c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</row>
    <row r="248" spans="1:16" s="6" customFormat="1" x14ac:dyDescent="0.25">
      <c r="A248" s="6">
        <f t="shared" ref="A248:B248" si="34">A247</f>
        <v>107</v>
      </c>
      <c r="B248" s="6" t="str">
        <f t="shared" si="34"/>
        <v>Eric 2H</v>
      </c>
      <c r="D248" s="6" t="s">
        <v>105</v>
      </c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</row>
    <row r="249" spans="1:16" s="6" customFormat="1" x14ac:dyDescent="0.25">
      <c r="A249" s="6">
        <f t="shared" ref="A249:B249" si="35">A248</f>
        <v>107</v>
      </c>
      <c r="B249" s="6" t="str">
        <f t="shared" si="35"/>
        <v>Eric 2H</v>
      </c>
      <c r="D249" s="6" t="s">
        <v>106</v>
      </c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</row>
    <row r="250" spans="1:16" s="6" customFormat="1" x14ac:dyDescent="0.25">
      <c r="A250" s="6">
        <f t="shared" ref="A250:B250" si="36">A249</f>
        <v>107</v>
      </c>
      <c r="B250" s="6" t="str">
        <f t="shared" si="36"/>
        <v>Eric 2H</v>
      </c>
      <c r="D250" s="6" t="s">
        <v>107</v>
      </c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</row>
    <row r="251" spans="1:16" s="6" customFormat="1" x14ac:dyDescent="0.25">
      <c r="A251" s="6">
        <f t="shared" ref="A251:B251" si="37">A250</f>
        <v>107</v>
      </c>
      <c r="B251" s="6" t="str">
        <f t="shared" si="37"/>
        <v>Eric 2H</v>
      </c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</row>
    <row r="252" spans="1:16" s="6" customFormat="1" x14ac:dyDescent="0.25">
      <c r="A252" s="6">
        <f t="shared" ref="A252:B252" si="38">A251</f>
        <v>107</v>
      </c>
      <c r="B252" s="6" t="str">
        <f t="shared" si="38"/>
        <v>Eric 2H</v>
      </c>
      <c r="D252" s="6" t="s">
        <v>108</v>
      </c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</row>
    <row r="253" spans="1:16" s="6" customFormat="1" x14ac:dyDescent="0.25">
      <c r="A253" s="6">
        <f t="shared" ref="A253:B253" si="39">A252</f>
        <v>107</v>
      </c>
      <c r="B253" s="6" t="str">
        <f t="shared" si="39"/>
        <v>Eric 2H</v>
      </c>
      <c r="D253" s="6" t="s">
        <v>109</v>
      </c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</row>
    <row r="254" spans="1:16" s="6" customFormat="1" x14ac:dyDescent="0.25">
      <c r="A254" s="6">
        <f t="shared" ref="A254:B254" si="40">A253</f>
        <v>107</v>
      </c>
      <c r="B254" s="6" t="str">
        <f t="shared" si="40"/>
        <v>Eric 2H</v>
      </c>
      <c r="D254" s="6" t="s">
        <v>110</v>
      </c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</row>
    <row r="255" spans="1:16" s="6" customFormat="1" x14ac:dyDescent="0.25">
      <c r="A255" s="6">
        <f t="shared" ref="A255:B255" si="41">A254</f>
        <v>107</v>
      </c>
      <c r="B255" s="6" t="str">
        <f t="shared" si="41"/>
        <v>Eric 2H</v>
      </c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</row>
    <row r="256" spans="1:16" s="6" customFormat="1" x14ac:dyDescent="0.25">
      <c r="A256" s="6">
        <f t="shared" ref="A256:B256" si="42">A255</f>
        <v>107</v>
      </c>
      <c r="B256" s="6" t="str">
        <f t="shared" si="42"/>
        <v>Eric 2H</v>
      </c>
      <c r="D256" s="6" t="s">
        <v>111</v>
      </c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</row>
    <row r="257" spans="1:16" s="6" customFormat="1" x14ac:dyDescent="0.25">
      <c r="A257" s="6">
        <f t="shared" ref="A257:B257" si="43">A256</f>
        <v>107</v>
      </c>
      <c r="B257" s="6" t="str">
        <f t="shared" si="43"/>
        <v>Eric 2H</v>
      </c>
      <c r="D257" s="6" t="s">
        <v>112</v>
      </c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</row>
    <row r="258" spans="1:16" s="6" customFormat="1" x14ac:dyDescent="0.25">
      <c r="A258" s="6">
        <f t="shared" ref="A258:B258" si="44">A257</f>
        <v>107</v>
      </c>
      <c r="B258" s="6" t="str">
        <f t="shared" si="44"/>
        <v>Eric 2H</v>
      </c>
      <c r="D258" s="6" t="s">
        <v>113</v>
      </c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</row>
    <row r="259" spans="1:16" s="6" customFormat="1" x14ac:dyDescent="0.25">
      <c r="A259" s="6">
        <f t="shared" ref="A259:B259" si="45">A258</f>
        <v>107</v>
      </c>
      <c r="B259" s="6" t="str">
        <f t="shared" si="45"/>
        <v>Eric 2H</v>
      </c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</row>
    <row r="260" spans="1:16" x14ac:dyDescent="0.25">
      <c r="A260">
        <f>VLOOKUP($B260,Example0gross_NameIDRecon!$B:$C,2,0)</f>
        <v>103</v>
      </c>
      <c r="B260" t="s">
        <v>49</v>
      </c>
      <c r="C260" t="s">
        <v>2</v>
      </c>
      <c r="D260" t="str">
        <f>IF(VLOOKUP($C260,Example0gross_LOSDesignation!$A:$B,2,0)=0,"",VLOOKUP($C260,Example0gross_LOSDesignation!$A:$B,2,0))</f>
        <v/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x14ac:dyDescent="0.25">
      <c r="A261">
        <f>VLOOKUP($B261,Example0gross_NameIDRecon!$B:$C,2,0)</f>
        <v>103</v>
      </c>
      <c r="B261" t="s">
        <v>49</v>
      </c>
      <c r="C261" t="s">
        <v>3</v>
      </c>
      <c r="D261" t="str">
        <f>IF(VLOOKUP($C261,Example0gross_LOSDesignation!$A:$B,2,0)=0,"",VLOOKUP($C261,Example0gross_LOSDesignation!$A:$B,2,0))</f>
        <v>Oil Sales Volumes (bbl)</v>
      </c>
      <c r="E261" s="2">
        <v>1200</v>
      </c>
      <c r="F261" s="2">
        <v>1230</v>
      </c>
      <c r="G261" s="2">
        <v>1260.75</v>
      </c>
      <c r="H261" s="2">
        <v>1292.26875</v>
      </c>
      <c r="I261" s="2">
        <v>1324.5754690000001</v>
      </c>
      <c r="J261" s="2">
        <v>1357.6898550000001</v>
      </c>
      <c r="K261" s="2">
        <v>1391.632102</v>
      </c>
      <c r="L261" s="2">
        <v>1426.422904</v>
      </c>
      <c r="M261" s="2">
        <v>1462.0834769999999</v>
      </c>
      <c r="N261" s="2">
        <v>1498.6355639999999</v>
      </c>
      <c r="O261" s="2">
        <v>1536.101453</v>
      </c>
      <c r="P261" s="2">
        <v>1574.503989</v>
      </c>
    </row>
    <row r="262" spans="1:16" x14ac:dyDescent="0.25">
      <c r="A262">
        <f>VLOOKUP($B262,Example0gross_NameIDRecon!$B:$C,2,0)</f>
        <v>103</v>
      </c>
      <c r="B262" t="s">
        <v>49</v>
      </c>
      <c r="C262" t="s">
        <v>4</v>
      </c>
      <c r="D262" t="str">
        <f>IF(VLOOKUP($C262,Example0gross_LOSDesignation!$A:$B,2,0)=0,"",VLOOKUP($C262,Example0gross_LOSDesignation!$A:$B,2,0))</f>
        <v>Gas Sales Volumes (mcf)</v>
      </c>
      <c r="E262" s="2">
        <v>7500</v>
      </c>
      <c r="F262" s="2">
        <v>7687.5</v>
      </c>
      <c r="G262" s="2">
        <v>7879.6875</v>
      </c>
      <c r="H262" s="2">
        <v>8076.6796869999998</v>
      </c>
      <c r="I262" s="2">
        <v>8278.5966800000006</v>
      </c>
      <c r="J262" s="2">
        <v>8485.5615969999999</v>
      </c>
      <c r="K262" s="2">
        <v>8697.7006369999999</v>
      </c>
      <c r="L262" s="2">
        <v>8915.1431530000009</v>
      </c>
      <c r="M262" s="2">
        <v>9138.0217310000007</v>
      </c>
      <c r="N262" s="2">
        <v>9366.4722750000001</v>
      </c>
      <c r="O262" s="2">
        <v>9600.6340810000002</v>
      </c>
      <c r="P262" s="2">
        <v>9840.6499339999991</v>
      </c>
    </row>
    <row r="263" spans="1:16" x14ac:dyDescent="0.25">
      <c r="A263">
        <f>VLOOKUP($B263,Example0gross_NameIDRecon!$B:$C,2,0)</f>
        <v>103</v>
      </c>
      <c r="B263" t="s">
        <v>49</v>
      </c>
      <c r="C263" t="s">
        <v>5</v>
      </c>
      <c r="D263" t="str">
        <f>IF(VLOOKUP($C263,Example0gross_LOSDesignation!$A:$B,2,0)=0,"",VLOOKUP($C263,Example0gross_LOSDesignation!$A:$B,2,0))</f>
        <v>NGL Sales Volumes (bbl)</v>
      </c>
      <c r="E263" s="2">
        <v>978</v>
      </c>
      <c r="F263" s="2">
        <v>1002.45</v>
      </c>
      <c r="G263" s="2">
        <v>1027.51125</v>
      </c>
      <c r="H263" s="2">
        <v>1053.1990310000001</v>
      </c>
      <c r="I263" s="2">
        <v>1079.5290070000001</v>
      </c>
      <c r="J263" s="2">
        <v>1106.5172319999999</v>
      </c>
      <c r="K263" s="2">
        <v>1134.180163</v>
      </c>
      <c r="L263" s="2">
        <v>1162.5346669999999</v>
      </c>
      <c r="M263" s="2">
        <v>1191.5980340000001</v>
      </c>
      <c r="N263" s="2">
        <v>1221.3879850000001</v>
      </c>
      <c r="O263" s="2">
        <v>1251.9226839999999</v>
      </c>
      <c r="P263" s="2">
        <v>1283.2207510000001</v>
      </c>
    </row>
    <row r="264" spans="1:16" x14ac:dyDescent="0.25">
      <c r="A264">
        <f>VLOOKUP($B264,Example0gross_NameIDRecon!$B:$C,2,0)</f>
        <v>103</v>
      </c>
      <c r="B264" t="s">
        <v>49</v>
      </c>
      <c r="C264" t="s">
        <v>6</v>
      </c>
      <c r="D264" t="str">
        <f>IF(VLOOKUP($C264,Example0gross_LOSDesignation!$A:$B,2,0)=0,"",VLOOKUP($C264,Example0gross_LOSDesignation!$A:$B,2,0))</f>
        <v>NGL Sales Volumes (gal)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</row>
    <row r="265" spans="1:16" x14ac:dyDescent="0.25">
      <c r="A265">
        <f>VLOOKUP($B265,Example0gross_NameIDRecon!$B:$C,2,0)</f>
        <v>103</v>
      </c>
      <c r="B265" t="s">
        <v>49</v>
      </c>
      <c r="C265" t="s">
        <v>7</v>
      </c>
      <c r="D265" t="str">
        <f>IF(VLOOKUP($C265,Example0gross_LOSDesignation!$A:$B,2,0)=0,"",VLOOKUP($C265,Example0gross_LOSDesignation!$A:$B,2,0))</f>
        <v/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x14ac:dyDescent="0.25">
      <c r="A266">
        <f>VLOOKUP($B266,Example0gross_NameIDRecon!$B:$C,2,0)</f>
        <v>103</v>
      </c>
      <c r="B266" t="s">
        <v>49</v>
      </c>
      <c r="C266" t="s">
        <v>8</v>
      </c>
      <c r="D266" t="str">
        <f>IF(VLOOKUP($C266,Example0gross_LOSDesignation!$A:$B,2,0)=0,"",VLOOKUP($C266,Example0gross_LOSDesignation!$A:$B,2,0))</f>
        <v>Oil Sales Revenue ($)</v>
      </c>
      <c r="E266" s="2">
        <v>92400</v>
      </c>
      <c r="F266" s="2">
        <v>93786</v>
      </c>
      <c r="G266" s="2">
        <v>95192.79</v>
      </c>
      <c r="H266" s="2">
        <v>96620.681849999994</v>
      </c>
      <c r="I266" s="2">
        <v>98069.992077999996</v>
      </c>
      <c r="J266" s="2">
        <v>99541.041958999995</v>
      </c>
      <c r="K266" s="2">
        <v>101034.157588</v>
      </c>
      <c r="L266" s="2">
        <v>102549.669952</v>
      </c>
      <c r="M266" s="2">
        <v>104087.915001</v>
      </c>
      <c r="N266" s="2">
        <v>105649.23372600001</v>
      </c>
      <c r="O266" s="2">
        <v>107233.972232</v>
      </c>
      <c r="P266" s="2">
        <v>108842.481816</v>
      </c>
    </row>
    <row r="267" spans="1:16" x14ac:dyDescent="0.25">
      <c r="A267">
        <f>VLOOKUP($B267,Example0gross_NameIDRecon!$B:$C,2,0)</f>
        <v>103</v>
      </c>
      <c r="B267" t="s">
        <v>49</v>
      </c>
      <c r="C267" t="s">
        <v>9</v>
      </c>
      <c r="D267" t="str">
        <f>IF(VLOOKUP($C267,Example0gross_LOSDesignation!$A:$B,2,0)=0,"",VLOOKUP($C267,Example0gross_LOSDesignation!$A:$B,2,0))</f>
        <v>Gas Sales Revenue ($)</v>
      </c>
      <c r="E267" s="2">
        <v>22500</v>
      </c>
      <c r="F267" s="2">
        <v>22837.5</v>
      </c>
      <c r="G267" s="2">
        <v>23180.0625</v>
      </c>
      <c r="H267" s="2">
        <v>23527.763437000001</v>
      </c>
      <c r="I267" s="2">
        <v>23880.679888999999</v>
      </c>
      <c r="J267" s="2">
        <v>24238.890087</v>
      </c>
      <c r="K267" s="2">
        <v>24602.473439000001</v>
      </c>
      <c r="L267" s="2">
        <v>24971.510539999999</v>
      </c>
      <c r="M267" s="2">
        <v>25346.083198</v>
      </c>
      <c r="N267" s="2">
        <v>25726.274445999999</v>
      </c>
      <c r="O267" s="2">
        <v>26112.168562999999</v>
      </c>
      <c r="P267" s="2">
        <v>26503.851092000001</v>
      </c>
    </row>
    <row r="268" spans="1:16" x14ac:dyDescent="0.25">
      <c r="A268">
        <f>VLOOKUP($B268,Example0gross_NameIDRecon!$B:$C,2,0)</f>
        <v>103</v>
      </c>
      <c r="B268" t="s">
        <v>49</v>
      </c>
      <c r="C268" t="s">
        <v>10</v>
      </c>
      <c r="D268" t="str">
        <f>IF(VLOOKUP($C268,Example0gross_LOSDesignation!$A:$B,2,0)=0,"",VLOOKUP($C268,Example0gross_LOSDesignation!$A:$B,2,0))</f>
        <v>NGL Sales Revenue ($)</v>
      </c>
      <c r="E268" s="2">
        <v>30800</v>
      </c>
      <c r="F268" s="2">
        <v>31262</v>
      </c>
      <c r="G268" s="2">
        <v>31730.93</v>
      </c>
      <c r="H268" s="2">
        <v>32206.893950000001</v>
      </c>
      <c r="I268" s="2">
        <v>32689.997359000001</v>
      </c>
      <c r="J268" s="2">
        <v>33180.347320000001</v>
      </c>
      <c r="K268" s="2">
        <v>33678.052529000001</v>
      </c>
      <c r="L268" s="2">
        <v>34183.223317000004</v>
      </c>
      <c r="M268" s="2">
        <v>34695.971666999998</v>
      </c>
      <c r="N268" s="2">
        <v>35216.411242000002</v>
      </c>
      <c r="O268" s="2">
        <v>35744.657411</v>
      </c>
      <c r="P268" s="2">
        <v>36280.827272000002</v>
      </c>
    </row>
    <row r="269" spans="1:16" x14ac:dyDescent="0.25">
      <c r="A269">
        <f>VLOOKUP($B269,Example0gross_NameIDRecon!$B:$C,2,0)</f>
        <v>103</v>
      </c>
      <c r="B269" t="s">
        <v>49</v>
      </c>
      <c r="C269" t="s">
        <v>11</v>
      </c>
      <c r="D269" t="str">
        <f>IF(VLOOKUP($C269,Example0gross_LOSDesignation!$A:$B,2,0)=0,"",VLOOKUP($C269,Example0gross_LOSDesignation!$A:$B,2,0))</f>
        <v>Oil Revenue Deductions ($)</v>
      </c>
      <c r="E269" s="2">
        <v>1100</v>
      </c>
      <c r="F269" s="2">
        <v>1105.5</v>
      </c>
      <c r="G269" s="2">
        <v>1111.0274999999999</v>
      </c>
      <c r="H269" s="2">
        <v>1116.582637</v>
      </c>
      <c r="I269" s="2">
        <v>1122.1655510000001</v>
      </c>
      <c r="J269" s="2">
        <v>1127.776378</v>
      </c>
      <c r="K269" s="2">
        <v>1133.41526</v>
      </c>
      <c r="L269" s="2">
        <v>1139.0823370000001</v>
      </c>
      <c r="M269" s="2">
        <v>1144.777748</v>
      </c>
      <c r="N269" s="2">
        <v>1150.5016370000001</v>
      </c>
      <c r="O269" s="2">
        <v>1156.2541450000001</v>
      </c>
      <c r="P269" s="2">
        <v>1162.0354159999999</v>
      </c>
    </row>
    <row r="270" spans="1:16" x14ac:dyDescent="0.25">
      <c r="A270">
        <f>VLOOKUP($B270,Example0gross_NameIDRecon!$B:$C,2,0)</f>
        <v>103</v>
      </c>
      <c r="B270" t="s">
        <v>49</v>
      </c>
      <c r="C270" t="s">
        <v>12</v>
      </c>
      <c r="D270" t="str">
        <f>IF(VLOOKUP($C270,Example0gross_LOSDesignation!$A:$B,2,0)=0,"",VLOOKUP($C270,Example0gross_LOSDesignation!$A:$B,2,0))</f>
        <v>Gas Revenue Deductions ($)</v>
      </c>
      <c r="E270" s="2">
        <v>850</v>
      </c>
      <c r="F270" s="2">
        <v>854.25</v>
      </c>
      <c r="G270" s="2">
        <v>858.52125000000001</v>
      </c>
      <c r="H270" s="2">
        <v>862.81385599999999</v>
      </c>
      <c r="I270" s="2">
        <v>867.127926</v>
      </c>
      <c r="J270" s="2">
        <v>871.46356500000002</v>
      </c>
      <c r="K270" s="2">
        <v>875.82088299999998</v>
      </c>
      <c r="L270" s="2">
        <v>880.19998699999996</v>
      </c>
      <c r="M270" s="2">
        <v>884.60098700000003</v>
      </c>
      <c r="N270" s="2">
        <v>889.02399200000002</v>
      </c>
      <c r="O270" s="2">
        <v>893.469112</v>
      </c>
      <c r="P270" s="2">
        <v>897.93645800000002</v>
      </c>
    </row>
    <row r="271" spans="1:16" x14ac:dyDescent="0.25">
      <c r="A271">
        <f>VLOOKUP($B271,Example0gross_NameIDRecon!$B:$C,2,0)</f>
        <v>103</v>
      </c>
      <c r="B271" t="s">
        <v>49</v>
      </c>
      <c r="C271" t="s">
        <v>13</v>
      </c>
      <c r="D271" t="str">
        <f>IF(VLOOKUP($C271,Example0gross_LOSDesignation!$A:$B,2,0)=0,"",VLOOKUP($C271,Example0gross_LOSDesignation!$A:$B,2,0))</f>
        <v>NGL Revenue Deductions ($)</v>
      </c>
      <c r="E271" s="2">
        <v>366.66666700000002</v>
      </c>
      <c r="F271" s="2">
        <v>368.5</v>
      </c>
      <c r="G271" s="2">
        <v>370.34249999999997</v>
      </c>
      <c r="H271" s="2">
        <v>372.19421199999999</v>
      </c>
      <c r="I271" s="2">
        <v>374.055184</v>
      </c>
      <c r="J271" s="2">
        <v>375.92545899999999</v>
      </c>
      <c r="K271" s="2">
        <v>377.80508700000001</v>
      </c>
      <c r="L271" s="2">
        <v>379.69411200000002</v>
      </c>
      <c r="M271" s="2">
        <v>381.59258299999999</v>
      </c>
      <c r="N271" s="2">
        <v>383.50054599999999</v>
      </c>
      <c r="O271" s="2">
        <v>385.418048</v>
      </c>
      <c r="P271" s="2">
        <v>387.34513900000002</v>
      </c>
    </row>
    <row r="272" spans="1:16" x14ac:dyDescent="0.25">
      <c r="A272">
        <f>VLOOKUP($B272,Example0gross_NameIDRecon!$B:$C,2,0)</f>
        <v>103</v>
      </c>
      <c r="B272" t="s">
        <v>49</v>
      </c>
      <c r="C272" t="s">
        <v>14</v>
      </c>
      <c r="D272" t="str">
        <f>IF(VLOOKUP($C272,Example0gross_LOSDesignation!$A:$B,2,0)=0,"",VLOOKUP($C272,Example0gross_LOSDesignation!$A:$B,2,0))</f>
        <v/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x14ac:dyDescent="0.25">
      <c r="A273">
        <f>VLOOKUP($B273,Example0gross_NameIDRecon!$B:$C,2,0)</f>
        <v>103</v>
      </c>
      <c r="B273" t="s">
        <v>49</v>
      </c>
      <c r="C273" t="s">
        <v>15</v>
      </c>
      <c r="D273" t="str">
        <f>IF(VLOOKUP($C273,Example0gross_LOSDesignation!$A:$B,2,0)=0,"",VLOOKUP($C273,Example0gross_LOSDesignation!$A:$B,2,0))</f>
        <v>Severance Tax</v>
      </c>
      <c r="E273" s="2">
        <v>5828</v>
      </c>
      <c r="F273" s="2">
        <v>5915.42</v>
      </c>
      <c r="G273" s="2">
        <v>6004.1513000000004</v>
      </c>
      <c r="H273" s="2">
        <v>6094.2135689999996</v>
      </c>
      <c r="I273" s="2">
        <v>6185.626773</v>
      </c>
      <c r="J273" s="2">
        <v>6278.4111750000002</v>
      </c>
      <c r="K273" s="2">
        <v>6372.5873419999998</v>
      </c>
      <c r="L273" s="2">
        <v>6468.176152</v>
      </c>
      <c r="M273" s="2">
        <v>6565.1987950000002</v>
      </c>
      <c r="N273" s="2">
        <v>6663.6767769999997</v>
      </c>
      <c r="O273" s="2">
        <v>6763.6319279999998</v>
      </c>
      <c r="P273" s="2">
        <v>6865.0864069999998</v>
      </c>
    </row>
    <row r="274" spans="1:16" x14ac:dyDescent="0.25">
      <c r="A274">
        <f>VLOOKUP($B274,Example0gross_NameIDRecon!$B:$C,2,0)</f>
        <v>103</v>
      </c>
      <c r="B274" t="s">
        <v>49</v>
      </c>
      <c r="C274" t="s">
        <v>16</v>
      </c>
      <c r="D274" t="str">
        <f>IF(VLOOKUP($C274,Example0gross_LOSDesignation!$A:$B,2,0)=0,"",VLOOKUP($C274,Example0gross_LOSDesignation!$A:$B,2,0))</f>
        <v>Oil Variable Expense ($)</v>
      </c>
      <c r="E274" s="2">
        <v>850</v>
      </c>
      <c r="F274" s="2">
        <v>884</v>
      </c>
      <c r="G274" s="2">
        <v>919.36</v>
      </c>
      <c r="H274" s="2">
        <v>956.13440000000003</v>
      </c>
      <c r="I274" s="2">
        <v>994.37977599999999</v>
      </c>
      <c r="J274" s="2">
        <v>1034.1549669999999</v>
      </c>
      <c r="K274" s="2">
        <v>1075.521166</v>
      </c>
      <c r="L274" s="2">
        <v>1118.5420120000001</v>
      </c>
      <c r="M274" s="2">
        <v>1163.2836930000001</v>
      </c>
      <c r="N274" s="2">
        <v>1209.8150410000001</v>
      </c>
      <c r="O274" s="2">
        <v>1258.2076420000001</v>
      </c>
      <c r="P274" s="2">
        <v>1308.535948</v>
      </c>
    </row>
    <row r="275" spans="1:16" x14ac:dyDescent="0.25">
      <c r="A275">
        <f>VLOOKUP($B275,Example0gross_NameIDRecon!$B:$C,2,0)</f>
        <v>103</v>
      </c>
      <c r="B275" t="s">
        <v>49</v>
      </c>
      <c r="C275" t="s">
        <v>17</v>
      </c>
      <c r="D275" t="str">
        <f>IF(VLOOKUP($C275,Example0gross_LOSDesignation!$A:$B,2,0)=0,"",VLOOKUP($C275,Example0gross_LOSDesignation!$A:$B,2,0))</f>
        <v>Fixed Expense ($)</v>
      </c>
      <c r="E275" s="2">
        <v>2000</v>
      </c>
      <c r="F275" s="2">
        <v>2025</v>
      </c>
      <c r="G275" s="2">
        <v>2050.3125</v>
      </c>
      <c r="H275" s="2">
        <v>2075.9414059999999</v>
      </c>
      <c r="I275" s="2">
        <v>2101.8906740000002</v>
      </c>
      <c r="J275" s="2">
        <v>2128.164307</v>
      </c>
      <c r="K275" s="2">
        <v>2154.766361</v>
      </c>
      <c r="L275" s="2">
        <v>2181.7009410000001</v>
      </c>
      <c r="M275" s="2">
        <v>2208.9722019999999</v>
      </c>
      <c r="N275" s="2">
        <v>2236.584355</v>
      </c>
      <c r="O275" s="2">
        <v>2264.541659</v>
      </c>
      <c r="P275" s="2">
        <v>2292.84843</v>
      </c>
    </row>
    <row r="276" spans="1:16" x14ac:dyDescent="0.25">
      <c r="A276">
        <f>VLOOKUP($B276,Example0gross_NameIDRecon!$B:$C,2,0)</f>
        <v>103</v>
      </c>
      <c r="B276" t="s">
        <v>49</v>
      </c>
      <c r="C276" t="s">
        <v>18</v>
      </c>
      <c r="D276" t="str">
        <f>IF(VLOOKUP($C276,Example0gross_LOSDesignation!$A:$B,2,0)=0,"",VLOOKUP($C276,Example0gross_LOSDesignation!$A:$B,2,0))</f>
        <v>Fixed Expense ($)</v>
      </c>
      <c r="E276" s="2">
        <v>623</v>
      </c>
      <c r="F276" s="2">
        <v>630.78750000000002</v>
      </c>
      <c r="G276" s="2">
        <v>638.67234399999995</v>
      </c>
      <c r="H276" s="2">
        <v>646.65574800000002</v>
      </c>
      <c r="I276" s="2">
        <v>654.73894499999994</v>
      </c>
      <c r="J276" s="2">
        <v>662.923182</v>
      </c>
      <c r="K276" s="2">
        <v>671.20972099999994</v>
      </c>
      <c r="L276" s="2">
        <v>679.59984299999996</v>
      </c>
      <c r="M276" s="2">
        <v>688.09484099999997</v>
      </c>
      <c r="N276" s="2">
        <v>696.69602699999996</v>
      </c>
      <c r="O276" s="2">
        <v>705.40472699999998</v>
      </c>
      <c r="P276" s="2">
        <v>714.22228600000005</v>
      </c>
    </row>
    <row r="277" spans="1:16" x14ac:dyDescent="0.25">
      <c r="A277">
        <f>VLOOKUP($B277,Example0gross_NameIDRecon!$B:$C,2,0)</f>
        <v>103</v>
      </c>
      <c r="B277" t="s">
        <v>49</v>
      </c>
      <c r="C277" t="s">
        <v>19</v>
      </c>
      <c r="D277" t="str">
        <f>IF(VLOOKUP($C277,Example0gross_LOSDesignation!$A:$B,2,0)=0,"",VLOOKUP($C277,Example0gross_LOSDesignation!$A:$B,2,0))</f>
        <v>Fixed Expense ($)</v>
      </c>
      <c r="E277" s="2">
        <v>415</v>
      </c>
      <c r="F277" s="2">
        <v>420.1875</v>
      </c>
      <c r="G277" s="2">
        <v>425.43984399999999</v>
      </c>
      <c r="H277" s="2">
        <v>430.75784199999998</v>
      </c>
      <c r="I277" s="2">
        <v>436.142315</v>
      </c>
      <c r="J277" s="2">
        <v>441.59409399999998</v>
      </c>
      <c r="K277" s="2">
        <v>447.11401999999998</v>
      </c>
      <c r="L277" s="2">
        <v>452.702945</v>
      </c>
      <c r="M277" s="2">
        <v>458.36173200000002</v>
      </c>
      <c r="N277" s="2">
        <v>464.09125399999999</v>
      </c>
      <c r="O277" s="2">
        <v>469.89239400000002</v>
      </c>
      <c r="P277" s="2">
        <v>475.76604900000001</v>
      </c>
    </row>
    <row r="278" spans="1:16" x14ac:dyDescent="0.25">
      <c r="A278">
        <f>VLOOKUP($B278,Example0gross_NameIDRecon!$B:$C,2,0)</f>
        <v>103</v>
      </c>
      <c r="B278" t="s">
        <v>49</v>
      </c>
      <c r="C278" t="s">
        <v>20</v>
      </c>
      <c r="D278" t="str">
        <f>IF(VLOOKUP($C278,Example0gross_LOSDesignation!$A:$B,2,0)=0,"",VLOOKUP($C278,Example0gross_LOSDesignation!$A:$B,2,0))</f>
        <v>Fixed Expense ($)</v>
      </c>
      <c r="E278" s="2">
        <v>1890</v>
      </c>
      <c r="F278" s="2">
        <v>1913.625</v>
      </c>
      <c r="G278" s="2">
        <v>1937.545312</v>
      </c>
      <c r="H278" s="2">
        <v>1961.764629</v>
      </c>
      <c r="I278" s="2">
        <v>1986.286687</v>
      </c>
      <c r="J278" s="2">
        <v>2011.11527</v>
      </c>
      <c r="K278" s="2">
        <v>2036.2542109999999</v>
      </c>
      <c r="L278" s="2">
        <v>2061.7073890000001</v>
      </c>
      <c r="M278" s="2">
        <v>2087.4787310000002</v>
      </c>
      <c r="N278" s="2">
        <v>2113.5722150000001</v>
      </c>
      <c r="O278" s="2">
        <v>2139.9918680000001</v>
      </c>
      <c r="P278" s="2">
        <v>2166.7417660000001</v>
      </c>
    </row>
    <row r="279" spans="1:16" x14ac:dyDescent="0.25">
      <c r="A279">
        <f>VLOOKUP($B279,Example0gross_NameIDRecon!$B:$C,2,0)</f>
        <v>103</v>
      </c>
      <c r="B279" t="s">
        <v>49</v>
      </c>
      <c r="C279" t="s">
        <v>21</v>
      </c>
      <c r="D279" t="str">
        <f>IF(VLOOKUP($C279,Example0gross_LOSDesignation!$A:$B,2,0)=0,"",VLOOKUP($C279,Example0gross_LOSDesignation!$A:$B,2,0))</f>
        <v>Fixed Expense ($)</v>
      </c>
      <c r="E279" s="2">
        <v>1600</v>
      </c>
      <c r="F279" s="2">
        <v>1620</v>
      </c>
      <c r="G279" s="2">
        <v>1640.25</v>
      </c>
      <c r="H279" s="2">
        <v>1660.753125</v>
      </c>
      <c r="I279" s="2">
        <v>1681.5125390000001</v>
      </c>
      <c r="J279" s="2">
        <v>1702.531446</v>
      </c>
      <c r="K279" s="2">
        <v>1723.813089</v>
      </c>
      <c r="L279" s="2">
        <v>1745.360752</v>
      </c>
      <c r="M279" s="2">
        <v>1767.177762</v>
      </c>
      <c r="N279" s="2">
        <v>1789.267484</v>
      </c>
      <c r="O279" s="2">
        <v>1811.633327</v>
      </c>
      <c r="P279" s="2">
        <v>1834.278744</v>
      </c>
    </row>
    <row r="280" spans="1:16" x14ac:dyDescent="0.25">
      <c r="A280">
        <f>VLOOKUP($B280,Example0gross_NameIDRecon!$B:$C,2,0)</f>
        <v>103</v>
      </c>
      <c r="B280" t="s">
        <v>49</v>
      </c>
      <c r="C280" t="s">
        <v>22</v>
      </c>
      <c r="D280" t="str">
        <f>IF(VLOOKUP($C280,Example0gross_LOSDesignation!$A:$B,2,0)=0,"",VLOOKUP($C280,Example0gross_LOSDesignation!$A:$B,2,0))</f>
        <v>Oil Variable Expense ($)</v>
      </c>
      <c r="E280" s="2">
        <v>674</v>
      </c>
      <c r="F280" s="2">
        <v>682.42499999999995</v>
      </c>
      <c r="G280" s="2">
        <v>690.95531200000005</v>
      </c>
      <c r="H280" s="2">
        <v>699.59225400000003</v>
      </c>
      <c r="I280" s="2">
        <v>708.33715700000005</v>
      </c>
      <c r="J280" s="2">
        <v>717.191372</v>
      </c>
      <c r="K280" s="2">
        <v>726.15626399999996</v>
      </c>
      <c r="L280" s="2">
        <v>735.23321699999997</v>
      </c>
      <c r="M280" s="2">
        <v>744.423632</v>
      </c>
      <c r="N280" s="2">
        <v>753.728928</v>
      </c>
      <c r="O280" s="2">
        <v>763.15053899999998</v>
      </c>
      <c r="P280" s="2">
        <v>772.68992100000003</v>
      </c>
    </row>
    <row r="281" spans="1:16" x14ac:dyDescent="0.25">
      <c r="A281">
        <f>VLOOKUP($B281,Example0gross_NameIDRecon!$B:$C,2,0)</f>
        <v>103</v>
      </c>
      <c r="B281" t="s">
        <v>49</v>
      </c>
      <c r="C281" t="s">
        <v>23</v>
      </c>
      <c r="D281" t="str">
        <f>IF(VLOOKUP($C281,Example0gross_LOSDesignation!$A:$B,2,0)=0,"",VLOOKUP($C281,Example0gross_LOSDesignation!$A:$B,2,0))</f>
        <v>Fixed Expense ($)</v>
      </c>
      <c r="E281" s="2">
        <v>780</v>
      </c>
      <c r="F281" s="2">
        <v>789.75</v>
      </c>
      <c r="G281" s="2">
        <v>799.62187500000005</v>
      </c>
      <c r="H281" s="2">
        <v>809.61714800000004</v>
      </c>
      <c r="I281" s="2">
        <v>819.73736299999996</v>
      </c>
      <c r="J281" s="2">
        <v>829.98407999999995</v>
      </c>
      <c r="K281" s="2">
        <v>840.358881</v>
      </c>
      <c r="L281" s="2">
        <v>850.86336700000004</v>
      </c>
      <c r="M281" s="2">
        <v>861.49915899999996</v>
      </c>
      <c r="N281" s="2">
        <v>872.26789799999995</v>
      </c>
      <c r="O281" s="2">
        <v>883.17124699999999</v>
      </c>
      <c r="P281" s="2">
        <v>894.21088799999995</v>
      </c>
    </row>
    <row r="282" spans="1:16" x14ac:dyDescent="0.25">
      <c r="A282">
        <f>VLOOKUP($B282,Example0gross_NameIDRecon!$B:$C,2,0)</f>
        <v>103</v>
      </c>
      <c r="B282" t="s">
        <v>49</v>
      </c>
      <c r="C282" t="s">
        <v>24</v>
      </c>
      <c r="D282" t="str">
        <f>IF(VLOOKUP($C282,Example0gross_LOSDesignation!$A:$B,2,0)=0,"",VLOOKUP($C282,Example0gross_LOSDesignation!$A:$B,2,0))</f>
        <v>Fixed Expense ($)</v>
      </c>
      <c r="E282" s="2">
        <v>1025</v>
      </c>
      <c r="F282" s="2">
        <v>1037.8125</v>
      </c>
      <c r="G282" s="2">
        <v>1050.7851559999999</v>
      </c>
      <c r="H282" s="2">
        <v>1063.919971</v>
      </c>
      <c r="I282" s="2">
        <v>1077.2189699999999</v>
      </c>
      <c r="J282" s="2">
        <v>1090.684207</v>
      </c>
      <c r="K282" s="2">
        <v>1104.3177599999999</v>
      </c>
      <c r="L282" s="2">
        <v>1118.1217320000001</v>
      </c>
      <c r="M282" s="2">
        <v>1132.098254</v>
      </c>
      <c r="N282" s="2">
        <v>1146.2494819999999</v>
      </c>
      <c r="O282" s="2">
        <v>1160.5776000000001</v>
      </c>
      <c r="P282" s="2">
        <v>1175.08482</v>
      </c>
    </row>
    <row r="283" spans="1:16" x14ac:dyDescent="0.25">
      <c r="A283">
        <f>VLOOKUP($B283,Example0gross_NameIDRecon!$B:$C,2,0)</f>
        <v>103</v>
      </c>
      <c r="B283" t="s">
        <v>49</v>
      </c>
      <c r="C283" t="s">
        <v>25</v>
      </c>
      <c r="D283" t="str">
        <f>IF(VLOOKUP($C283,Example0gross_LOSDesignation!$A:$B,2,0)=0,"",VLOOKUP($C283,Example0gross_LOSDesignation!$A:$B,2,0))</f>
        <v>Gas Variable Expense ($)</v>
      </c>
      <c r="E283" s="2">
        <v>256</v>
      </c>
      <c r="F283" s="2">
        <v>259.2</v>
      </c>
      <c r="G283" s="2">
        <v>262.44</v>
      </c>
      <c r="H283" s="2">
        <v>265.72050000000002</v>
      </c>
      <c r="I283" s="2">
        <v>269.04200600000001</v>
      </c>
      <c r="J283" s="2">
        <v>272.40503100000001</v>
      </c>
      <c r="K283" s="2">
        <v>275.81009399999999</v>
      </c>
      <c r="L283" s="2">
        <v>279.25772000000001</v>
      </c>
      <c r="M283" s="2">
        <v>282.74844200000001</v>
      </c>
      <c r="N283" s="2">
        <v>286.28279700000002</v>
      </c>
      <c r="O283" s="2">
        <v>289.861332</v>
      </c>
      <c r="P283" s="2">
        <v>293.484599</v>
      </c>
    </row>
    <row r="284" spans="1:16" x14ac:dyDescent="0.25">
      <c r="A284">
        <f>VLOOKUP($B284,Example0gross_NameIDRecon!$B:$C,2,0)</f>
        <v>103</v>
      </c>
      <c r="B284" t="s">
        <v>49</v>
      </c>
      <c r="C284" t="s">
        <v>26</v>
      </c>
      <c r="D284" t="str">
        <f>IF(VLOOKUP($C284,Example0gross_LOSDesignation!$A:$B,2,0)=0,"",VLOOKUP($C284,Example0gross_LOSDesignation!$A:$B,2,0))</f>
        <v>Fixed Expense ($)</v>
      </c>
      <c r="E284" s="2">
        <v>667</v>
      </c>
      <c r="F284" s="2">
        <v>675.33749999999998</v>
      </c>
      <c r="G284" s="2">
        <v>683.77921900000001</v>
      </c>
      <c r="H284" s="2">
        <v>692.326459</v>
      </c>
      <c r="I284" s="2">
        <v>700.98054000000002</v>
      </c>
      <c r="J284" s="2">
        <v>709.742796</v>
      </c>
      <c r="K284" s="2">
        <v>718.61458100000004</v>
      </c>
      <c r="L284" s="2">
        <v>727.597264</v>
      </c>
      <c r="M284" s="2">
        <v>736.692229</v>
      </c>
      <c r="N284" s="2">
        <v>745.90088200000002</v>
      </c>
      <c r="O284" s="2">
        <v>755.22464300000001</v>
      </c>
      <c r="P284" s="2">
        <v>764.66495099999997</v>
      </c>
    </row>
    <row r="285" spans="1:16" x14ac:dyDescent="0.25">
      <c r="A285">
        <f>VLOOKUP($B285,Example0gross_NameIDRecon!$B:$C,2,0)</f>
        <v>103</v>
      </c>
      <c r="B285" t="s">
        <v>49</v>
      </c>
      <c r="C285" t="s">
        <v>27</v>
      </c>
      <c r="D285" t="str">
        <f>IF(VLOOKUP($C285,Example0gross_LOSDesignation!$A:$B,2,0)=0,"",VLOOKUP($C285,Example0gross_LOSDesignation!$A:$B,2,0))</f>
        <v>Gas Variable Expense ($)</v>
      </c>
      <c r="E285" s="2">
        <v>400</v>
      </c>
      <c r="F285" s="2">
        <v>405</v>
      </c>
      <c r="G285" s="2">
        <v>410.0625</v>
      </c>
      <c r="H285" s="2">
        <v>415.18828100000002</v>
      </c>
      <c r="I285" s="2">
        <v>420.37813499999999</v>
      </c>
      <c r="J285" s="2">
        <v>425.63286099999999</v>
      </c>
      <c r="K285" s="2">
        <v>430.95327200000003</v>
      </c>
      <c r="L285" s="2">
        <v>436.34018800000001</v>
      </c>
      <c r="M285" s="2">
        <v>441.79444000000001</v>
      </c>
      <c r="N285" s="2">
        <v>447.31687099999999</v>
      </c>
      <c r="O285" s="2">
        <v>452.90833199999997</v>
      </c>
      <c r="P285" s="2">
        <v>458.56968599999999</v>
      </c>
    </row>
    <row r="286" spans="1:16" x14ac:dyDescent="0.25">
      <c r="A286">
        <f>VLOOKUP($B286,Example0gross_NameIDRecon!$B:$C,2,0)</f>
        <v>103</v>
      </c>
      <c r="B286" t="s">
        <v>49</v>
      </c>
      <c r="C286" t="s">
        <v>28</v>
      </c>
      <c r="D286" t="str">
        <f>IF(VLOOKUP($C286,Example0gross_LOSDesignation!$A:$B,2,0)=0,"",VLOOKUP($C286,Example0gross_LOSDesignation!$A:$B,2,0))</f>
        <v>Overhead</v>
      </c>
      <c r="E286" s="2">
        <v>1100</v>
      </c>
      <c r="F286" s="2">
        <v>1113.75</v>
      </c>
      <c r="G286" s="2">
        <v>1127.671875</v>
      </c>
      <c r="H286" s="2">
        <v>1141.767773</v>
      </c>
      <c r="I286" s="2">
        <v>1156.0398709999999</v>
      </c>
      <c r="J286" s="2">
        <v>1170.4903690000001</v>
      </c>
      <c r="K286" s="2">
        <v>1185.1214990000001</v>
      </c>
      <c r="L286" s="2">
        <v>1199.9355169999999</v>
      </c>
      <c r="M286" s="2">
        <v>1214.9347110000001</v>
      </c>
      <c r="N286" s="2">
        <v>1230.1213949999999</v>
      </c>
      <c r="O286" s="2">
        <v>1245.4979129999999</v>
      </c>
      <c r="P286" s="2">
        <v>1261.0666369999999</v>
      </c>
    </row>
    <row r="287" spans="1:16" x14ac:dyDescent="0.25">
      <c r="A287">
        <f>VLOOKUP($B287,Example0gross_NameIDRecon!$B:$C,2,0)</f>
        <v>103</v>
      </c>
      <c r="B287" t="s">
        <v>49</v>
      </c>
      <c r="C287" t="s">
        <v>29</v>
      </c>
      <c r="D287" t="str">
        <f>IF(VLOOKUP($C287,Example0gross_LOSDesignation!$A:$B,2,0)=0,"",VLOOKUP($C287,Example0gross_LOSDesignation!$A:$B,2,0))</f>
        <v>Fixed Expense ($)</v>
      </c>
      <c r="E287" s="2">
        <v>1731</v>
      </c>
      <c r="F287" s="2">
        <v>1752.6375</v>
      </c>
      <c r="G287" s="2">
        <v>1774.5454689999999</v>
      </c>
      <c r="H287" s="2">
        <v>1796.7272869999999</v>
      </c>
      <c r="I287" s="2">
        <v>1819.1863780000001</v>
      </c>
      <c r="J287" s="2">
        <v>1841.9262080000001</v>
      </c>
      <c r="K287" s="2">
        <v>1864.950286</v>
      </c>
      <c r="L287" s="2">
        <v>1888.262164</v>
      </c>
      <c r="M287" s="2">
        <v>1911.8654409999999</v>
      </c>
      <c r="N287" s="2">
        <v>1935.7637589999999</v>
      </c>
      <c r="O287" s="2">
        <v>1959.960806</v>
      </c>
      <c r="P287" s="2">
        <v>1984.4603159999999</v>
      </c>
    </row>
    <row r="288" spans="1:16" x14ac:dyDescent="0.25">
      <c r="A288">
        <f>VLOOKUP($B288,Example0gross_NameIDRecon!$B:$C,2,0)</f>
        <v>103</v>
      </c>
      <c r="B288" t="s">
        <v>49</v>
      </c>
      <c r="C288" t="s">
        <v>30</v>
      </c>
      <c r="D288" t="str">
        <f>IF(VLOOKUP($C288,Example0gross_LOSDesignation!$A:$B,2,0)=0,"",VLOOKUP($C288,Example0gross_LOSDesignation!$A:$B,2,0))</f>
        <v>Fixed Expense ($)</v>
      </c>
      <c r="E288" s="2">
        <v>1100</v>
      </c>
      <c r="F288" s="2">
        <v>1113.75</v>
      </c>
      <c r="G288" s="2">
        <v>1127.671875</v>
      </c>
      <c r="H288" s="2">
        <v>1141.767773</v>
      </c>
      <c r="I288" s="2">
        <v>1156.0398709999999</v>
      </c>
      <c r="J288" s="2">
        <v>1170.4903690000001</v>
      </c>
      <c r="K288" s="2">
        <v>1185.1214990000001</v>
      </c>
      <c r="L288" s="2">
        <v>1199.9355169999999</v>
      </c>
      <c r="M288" s="2">
        <v>1214.9347110000001</v>
      </c>
      <c r="N288" s="2">
        <v>1230.1213949999999</v>
      </c>
      <c r="O288" s="2">
        <v>1245.4979129999999</v>
      </c>
      <c r="P288" s="2">
        <v>1261.0666369999999</v>
      </c>
    </row>
    <row r="289" spans="1:16" x14ac:dyDescent="0.25">
      <c r="A289">
        <f>VLOOKUP($B289,Example0gross_NameIDRecon!$B:$C,2,0)</f>
        <v>103</v>
      </c>
      <c r="B289" t="s">
        <v>49</v>
      </c>
      <c r="C289" t="s">
        <v>31</v>
      </c>
      <c r="D289" t="str">
        <f>IF(VLOOKUP($C289,Example0gross_LOSDesignation!$A:$B,2,0)=0,"",VLOOKUP($C289,Example0gross_LOSDesignation!$A:$B,2,0))</f>
        <v>Fixed Expense ($)</v>
      </c>
      <c r="E289" s="2">
        <v>750</v>
      </c>
      <c r="F289" s="2">
        <v>759.375</v>
      </c>
      <c r="G289" s="2">
        <v>768.86718800000006</v>
      </c>
      <c r="H289" s="2">
        <v>778.478027</v>
      </c>
      <c r="I289" s="2">
        <v>788.20900300000005</v>
      </c>
      <c r="J289" s="2">
        <v>798.06161499999996</v>
      </c>
      <c r="K289" s="2">
        <v>808.03738499999997</v>
      </c>
      <c r="L289" s="2">
        <v>818.13785299999995</v>
      </c>
      <c r="M289" s="2">
        <v>828.36457600000006</v>
      </c>
      <c r="N289" s="2">
        <v>838.71913300000006</v>
      </c>
      <c r="O289" s="2">
        <v>849.20312200000001</v>
      </c>
      <c r="P289" s="2">
        <v>859.81816100000003</v>
      </c>
    </row>
    <row r="290" spans="1:16" x14ac:dyDescent="0.25">
      <c r="A290">
        <f>VLOOKUP($B290,Example0gross_NameIDRecon!$B:$C,2,0)</f>
        <v>103</v>
      </c>
      <c r="B290" t="s">
        <v>49</v>
      </c>
      <c r="C290" t="s">
        <v>32</v>
      </c>
      <c r="D290" t="str">
        <f>IF(VLOOKUP($C290,Example0gross_LOSDesignation!$A:$B,2,0)=0,"",VLOOKUP($C290,Example0gross_LOSDesignation!$A:$B,2,0))</f>
        <v>Fixed Expense ($)</v>
      </c>
      <c r="E290" s="2">
        <v>4000</v>
      </c>
      <c r="F290" s="2">
        <v>4050</v>
      </c>
      <c r="G290" s="2">
        <v>4100.625</v>
      </c>
      <c r="H290" s="2">
        <v>4151.8828119999998</v>
      </c>
      <c r="I290" s="2">
        <v>4203.7813480000004</v>
      </c>
      <c r="J290" s="2">
        <v>4256.3286150000004</v>
      </c>
      <c r="K290" s="2">
        <v>4309.5327219999999</v>
      </c>
      <c r="L290" s="2">
        <v>4363.4018809999998</v>
      </c>
      <c r="M290" s="2">
        <v>4417.9444050000002</v>
      </c>
      <c r="N290" s="2">
        <v>4473.1687099999999</v>
      </c>
      <c r="O290" s="2">
        <v>4529.0833190000003</v>
      </c>
      <c r="P290" s="2">
        <v>4585.69686</v>
      </c>
    </row>
    <row r="291" spans="1:16" x14ac:dyDescent="0.25">
      <c r="A291">
        <f>VLOOKUP($B291,Example0gross_NameIDRecon!$B:$C,2,0)</f>
        <v>103</v>
      </c>
      <c r="B291" t="s">
        <v>49</v>
      </c>
      <c r="C291" t="s">
        <v>33</v>
      </c>
      <c r="D291" t="str">
        <f>IF(VLOOKUP($C291,Example0gross_LOSDesignation!$A:$B,2,0)=0,"",VLOOKUP($C291,Example0gross_LOSDesignation!$A:$B,2,0))</f>
        <v>Fixed Expense ($)</v>
      </c>
      <c r="E291" s="2">
        <v>1325</v>
      </c>
      <c r="F291" s="2">
        <v>1341.5625</v>
      </c>
      <c r="G291" s="2">
        <v>1358.3320309999999</v>
      </c>
      <c r="H291" s="2">
        <v>1375.3111819999999</v>
      </c>
      <c r="I291" s="2">
        <v>1392.502571</v>
      </c>
      <c r="J291" s="2">
        <v>1409.908854</v>
      </c>
      <c r="K291" s="2">
        <v>1427.5327139999999</v>
      </c>
      <c r="L291" s="2">
        <v>1445.3768729999999</v>
      </c>
      <c r="M291" s="2">
        <v>1463.444084</v>
      </c>
      <c r="N291" s="2">
        <v>1481.7371350000001</v>
      </c>
      <c r="O291" s="2">
        <v>1500.2588490000001</v>
      </c>
      <c r="P291" s="2">
        <v>1519.0120850000001</v>
      </c>
    </row>
    <row r="292" spans="1:16" x14ac:dyDescent="0.25">
      <c r="A292">
        <f>VLOOKUP($B292,Example0gross_NameIDRecon!$B:$C,2,0)</f>
        <v>103</v>
      </c>
      <c r="B292" t="s">
        <v>49</v>
      </c>
      <c r="C292" t="s">
        <v>34</v>
      </c>
      <c r="D292" t="str">
        <f>IF(VLOOKUP($C292,Example0gross_LOSDesignation!$A:$B,2,0)=0,"",VLOOKUP($C292,Example0gross_LOSDesignation!$A:$B,2,0))</f>
        <v>Oil Variable Expense ($)</v>
      </c>
      <c r="E292" s="2">
        <v>850</v>
      </c>
      <c r="F292" s="2">
        <v>860.625</v>
      </c>
      <c r="G292" s="2">
        <v>871.38281199999994</v>
      </c>
      <c r="H292" s="2">
        <v>882.27509799999996</v>
      </c>
      <c r="I292" s="2">
        <v>893.30353600000001</v>
      </c>
      <c r="J292" s="2">
        <v>904.469831</v>
      </c>
      <c r="K292" s="2">
        <v>915.77570300000002</v>
      </c>
      <c r="L292" s="2">
        <v>927.22289999999998</v>
      </c>
      <c r="M292" s="2">
        <v>938.81318599999997</v>
      </c>
      <c r="N292" s="2">
        <v>950.54835100000003</v>
      </c>
      <c r="O292" s="2">
        <v>962.430205</v>
      </c>
      <c r="P292" s="2">
        <v>974.46058300000004</v>
      </c>
    </row>
    <row r="293" spans="1:16" x14ac:dyDescent="0.25">
      <c r="A293">
        <f>VLOOKUP($B293,Example0gross_NameIDRecon!$B:$C,2,0)</f>
        <v>103</v>
      </c>
      <c r="B293" t="s">
        <v>49</v>
      </c>
      <c r="C293" t="s">
        <v>35</v>
      </c>
      <c r="D293" t="str">
        <f>IF(VLOOKUP($C293,Example0gross_LOSDesignation!$A:$B,2,0)=0,"",VLOOKUP($C293,Example0gross_LOSDesignation!$A:$B,2,0))</f>
        <v>Fixed Expense ($)</v>
      </c>
      <c r="E293" s="2">
        <v>600</v>
      </c>
      <c r="F293" s="2">
        <v>607.5</v>
      </c>
      <c r="G293" s="2">
        <v>615.09375</v>
      </c>
      <c r="H293" s="2">
        <v>622.782422</v>
      </c>
      <c r="I293" s="2">
        <v>630.56720199999995</v>
      </c>
      <c r="J293" s="2">
        <v>638.44929200000001</v>
      </c>
      <c r="K293" s="2">
        <v>646.42990799999995</v>
      </c>
      <c r="L293" s="2">
        <v>654.51028199999996</v>
      </c>
      <c r="M293" s="2">
        <v>662.69166099999995</v>
      </c>
      <c r="N293" s="2">
        <v>670.97530600000005</v>
      </c>
      <c r="O293" s="2">
        <v>679.36249799999996</v>
      </c>
      <c r="P293" s="2">
        <v>687.85452899999996</v>
      </c>
    </row>
    <row r="294" spans="1:16" x14ac:dyDescent="0.25">
      <c r="A294">
        <f>VLOOKUP($B294,Example0gross_NameIDRecon!$B:$C,2,0)</f>
        <v>103</v>
      </c>
      <c r="B294" t="s">
        <v>49</v>
      </c>
      <c r="C294" t="s">
        <v>36</v>
      </c>
      <c r="D294" t="str">
        <f>IF(VLOOKUP($C294,Example0gross_LOSDesignation!$A:$B,2,0)=0,"",VLOOKUP($C294,Example0gross_LOSDesignation!$A:$B,2,0))</f>
        <v>Fixed Expense ($)</v>
      </c>
      <c r="E294" s="2">
        <v>4693</v>
      </c>
      <c r="F294" s="2">
        <v>4751.6625000000004</v>
      </c>
      <c r="G294" s="2">
        <v>4811.0582809999996</v>
      </c>
      <c r="H294" s="2">
        <v>4871.1965099999998</v>
      </c>
      <c r="I294" s="2">
        <v>4932.0864659999997</v>
      </c>
      <c r="J294" s="2">
        <v>4993.7375469999997</v>
      </c>
      <c r="K294" s="2">
        <v>5056.1592659999997</v>
      </c>
      <c r="L294" s="2">
        <v>5119.3612569999996</v>
      </c>
      <c r="M294" s="2">
        <v>5183.3532729999997</v>
      </c>
      <c r="N294" s="2">
        <v>5248.1451889999998</v>
      </c>
      <c r="O294" s="2">
        <v>5313.7470039999998</v>
      </c>
      <c r="P294" s="2">
        <v>5380.1688409999997</v>
      </c>
    </row>
    <row r="295" spans="1:16" x14ac:dyDescent="0.25">
      <c r="A295">
        <f>VLOOKUP($B295,Example0gross_NameIDRecon!$B:$C,2,0)</f>
        <v>103</v>
      </c>
      <c r="B295" t="s">
        <v>49</v>
      </c>
      <c r="C295" t="s">
        <v>37</v>
      </c>
      <c r="D295" t="str">
        <f>IF(VLOOKUP($C295,Example0gross_LOSDesignation!$A:$B,2,0)=0,"",VLOOKUP($C295,Example0gross_LOSDesignation!$A:$B,2,0))</f>
        <v>Ad Val Tax</v>
      </c>
      <c r="E295" s="2">
        <v>2600</v>
      </c>
      <c r="F295" s="2">
        <v>2632.5</v>
      </c>
      <c r="G295" s="2">
        <v>2665.40625</v>
      </c>
      <c r="H295" s="2">
        <v>2698.7238280000001</v>
      </c>
      <c r="I295" s="2">
        <v>2732.4578759999999</v>
      </c>
      <c r="J295" s="2">
        <v>2766.6135989999998</v>
      </c>
      <c r="K295" s="2">
        <v>2801.196269</v>
      </c>
      <c r="L295" s="2">
        <v>2836.2112229999998</v>
      </c>
      <c r="M295" s="2">
        <v>2871.6638630000002</v>
      </c>
      <c r="N295" s="2">
        <v>2907.5596609999998</v>
      </c>
      <c r="O295" s="2">
        <v>2943.9041569999999</v>
      </c>
      <c r="P295" s="2">
        <v>2980.7029590000002</v>
      </c>
    </row>
    <row r="296" spans="1:16" x14ac:dyDescent="0.25">
      <c r="A296">
        <f>VLOOKUP($B296,Example0gross_NameIDRecon!$B:$C,2,0)</f>
        <v>103</v>
      </c>
      <c r="B296" t="s">
        <v>49</v>
      </c>
      <c r="C296" t="s">
        <v>38</v>
      </c>
      <c r="D296" t="str">
        <f>IF(VLOOKUP($C296,Example0gross_LOSDesignation!$A:$B,2,0)=0,"",VLOOKUP($C296,Example0gross_LOSDesignation!$A:$B,2,0))</f>
        <v>Oil Variable Expense ($)</v>
      </c>
      <c r="E296" s="2">
        <v>711</v>
      </c>
      <c r="F296" s="2">
        <v>719.88750000000005</v>
      </c>
      <c r="G296" s="2">
        <v>728.88609399999996</v>
      </c>
      <c r="H296" s="2">
        <v>737.99716999999998</v>
      </c>
      <c r="I296" s="2">
        <v>747.22213499999998</v>
      </c>
      <c r="J296" s="2">
        <v>756.562411</v>
      </c>
      <c r="K296" s="2">
        <v>766.01944100000003</v>
      </c>
      <c r="L296" s="2">
        <v>775.59468400000003</v>
      </c>
      <c r="M296" s="2">
        <v>785.28961800000002</v>
      </c>
      <c r="N296" s="2">
        <v>795.10573799999997</v>
      </c>
      <c r="O296" s="2">
        <v>805.04456000000005</v>
      </c>
      <c r="P296" s="2">
        <v>815.107617</v>
      </c>
    </row>
    <row r="297" spans="1:16" x14ac:dyDescent="0.25">
      <c r="A297">
        <f>VLOOKUP($B297,Example0gross_NameIDRecon!$B:$C,2,0)</f>
        <v>103</v>
      </c>
      <c r="B297" t="s">
        <v>49</v>
      </c>
      <c r="C297" t="s">
        <v>39</v>
      </c>
      <c r="D297" t="str">
        <f>IF(VLOOKUP($C297,Example0gross_LOSDesignation!$A:$B,2,0)=0,"",VLOOKUP($C297,Example0gross_LOSDesignation!$A:$B,2,0))</f>
        <v>Fixed Expense ($)</v>
      </c>
      <c r="E297" s="2">
        <v>326</v>
      </c>
      <c r="F297" s="2">
        <v>330.07499999999999</v>
      </c>
      <c r="G297" s="2">
        <v>334.20093700000001</v>
      </c>
      <c r="H297" s="2">
        <v>338.37844899999999</v>
      </c>
      <c r="I297" s="2">
        <v>342.60818</v>
      </c>
      <c r="J297" s="2">
        <v>346.890782</v>
      </c>
      <c r="K297" s="2">
        <v>351.22691700000001</v>
      </c>
      <c r="L297" s="2">
        <v>355.61725300000001</v>
      </c>
      <c r="M297" s="2">
        <v>360.06246900000002</v>
      </c>
      <c r="N297" s="2">
        <v>364.56324999999998</v>
      </c>
      <c r="O297" s="2">
        <v>369.12029000000001</v>
      </c>
      <c r="P297" s="2">
        <v>373.73429399999998</v>
      </c>
    </row>
    <row r="298" spans="1:16" x14ac:dyDescent="0.25">
      <c r="A298">
        <f>VLOOKUP($B298,Example0gross_NameIDRecon!$B:$C,2,0)</f>
        <v>103</v>
      </c>
      <c r="B298" t="s">
        <v>49</v>
      </c>
      <c r="C298" t="s">
        <v>40</v>
      </c>
      <c r="D298" t="str">
        <f>IF(VLOOKUP($C298,Example0gross_LOSDesignation!$A:$B,2,0)=0,"",VLOOKUP($C298,Example0gross_LOSDesignation!$A:$B,2,0))</f>
        <v>Fixed Expense ($)</v>
      </c>
      <c r="E298" s="2">
        <v>950</v>
      </c>
      <c r="F298" s="2">
        <v>961.875</v>
      </c>
      <c r="G298" s="2">
        <v>973.89843800000006</v>
      </c>
      <c r="H298" s="2">
        <v>986.07216800000003</v>
      </c>
      <c r="I298" s="2">
        <v>998.39806999999996</v>
      </c>
      <c r="J298" s="2">
        <v>1010.878046</v>
      </c>
      <c r="K298" s="2">
        <v>1023.514022</v>
      </c>
      <c r="L298" s="2">
        <v>1036.307947</v>
      </c>
      <c r="M298" s="2">
        <v>1049.261796</v>
      </c>
      <c r="N298" s="2">
        <v>1062.377569</v>
      </c>
      <c r="O298" s="2">
        <v>1075.6572880000001</v>
      </c>
      <c r="P298" s="2">
        <v>1089.1030040000001</v>
      </c>
    </row>
    <row r="299" spans="1:16" x14ac:dyDescent="0.25">
      <c r="A299">
        <f>VLOOKUP($B299,Example0gross_NameIDRecon!$B:$C,2,0)</f>
        <v>103</v>
      </c>
      <c r="B299" t="s">
        <v>49</v>
      </c>
      <c r="C299" t="s">
        <v>41</v>
      </c>
      <c r="D299" t="str">
        <f>IF(VLOOKUP($C299,Example0gross_LOSDesignation!$A:$B,2,0)=0,"",VLOOKUP($C299,Example0gross_LOSDesignation!$A:$B,2,0))</f>
        <v>Fixed Expense ($)</v>
      </c>
      <c r="E299" s="2">
        <v>1236</v>
      </c>
      <c r="F299" s="2">
        <v>1251.45</v>
      </c>
      <c r="G299" s="2">
        <v>1267.0931250000001</v>
      </c>
      <c r="H299" s="2">
        <v>1282.931789</v>
      </c>
      <c r="I299" s="2">
        <v>1298.9684360000001</v>
      </c>
      <c r="J299" s="2">
        <v>1315.2055419999999</v>
      </c>
      <c r="K299" s="2">
        <v>1331.6456109999999</v>
      </c>
      <c r="L299" s="2">
        <v>1348.2911810000001</v>
      </c>
      <c r="M299" s="2">
        <v>1365.1448210000001</v>
      </c>
      <c r="N299" s="2">
        <v>1382.2091310000001</v>
      </c>
      <c r="O299" s="2">
        <v>1399.4867449999999</v>
      </c>
      <c r="P299" s="2">
        <v>1416.9803300000001</v>
      </c>
    </row>
    <row r="300" spans="1:16" x14ac:dyDescent="0.25">
      <c r="A300">
        <f>VLOOKUP($B300,Example0gross_NameIDRecon!$B:$C,2,0)</f>
        <v>103</v>
      </c>
      <c r="B300" t="s">
        <v>49</v>
      </c>
      <c r="C300" t="s">
        <v>42</v>
      </c>
      <c r="D300" t="str">
        <f>IF(VLOOKUP($C300,Example0gross_LOSDesignation!$A:$B,2,0)=0,"",VLOOKUP($C300,Example0gross_LOSDesignation!$A:$B,2,0))</f>
        <v>Oil Variable Expense ($)</v>
      </c>
      <c r="E300" s="2">
        <v>580</v>
      </c>
      <c r="F300" s="2">
        <v>587.25</v>
      </c>
      <c r="G300" s="2">
        <v>594.59062500000005</v>
      </c>
      <c r="H300" s="2">
        <v>602.023008</v>
      </c>
      <c r="I300" s="2">
        <v>609.54829500000005</v>
      </c>
      <c r="J300" s="2">
        <v>617.16764899999998</v>
      </c>
      <c r="K300" s="2">
        <v>624.88224500000001</v>
      </c>
      <c r="L300" s="2">
        <v>632.69327299999998</v>
      </c>
      <c r="M300" s="2">
        <v>640.60193900000002</v>
      </c>
      <c r="N300" s="2">
        <v>648.60946300000001</v>
      </c>
      <c r="O300" s="2">
        <v>656.71708100000001</v>
      </c>
      <c r="P300" s="2">
        <v>664.92604500000004</v>
      </c>
    </row>
    <row r="301" spans="1:16" x14ac:dyDescent="0.25">
      <c r="A301">
        <f>VLOOKUP($B301,Example0gross_NameIDRecon!$B:$C,2,0)</f>
        <v>103</v>
      </c>
      <c r="B301" t="s">
        <v>49</v>
      </c>
      <c r="C301" t="s">
        <v>43</v>
      </c>
      <c r="D301" t="str">
        <f>IF(VLOOKUP($C301,Example0gross_LOSDesignation!$A:$B,2,0)=0,"",VLOOKUP($C301,Example0gross_LOSDesignation!$A:$B,2,0))</f>
        <v>Oil Variable Expense ($)</v>
      </c>
      <c r="E301" s="2">
        <v>450</v>
      </c>
      <c r="F301" s="2">
        <v>455.625</v>
      </c>
      <c r="G301" s="2">
        <v>461.320312</v>
      </c>
      <c r="H301" s="2">
        <v>467.086816</v>
      </c>
      <c r="I301" s="2">
        <v>472.92540200000002</v>
      </c>
      <c r="J301" s="2">
        <v>478.83696900000001</v>
      </c>
      <c r="K301" s="2">
        <v>484.82243099999999</v>
      </c>
      <c r="L301" s="2">
        <v>490.88271200000003</v>
      </c>
      <c r="M301" s="2">
        <v>497.01874600000002</v>
      </c>
      <c r="N301" s="2">
        <v>503.23147999999998</v>
      </c>
      <c r="O301" s="2">
        <v>509.52187300000003</v>
      </c>
      <c r="P301" s="2">
        <v>515.890897</v>
      </c>
    </row>
    <row r="302" spans="1:16" x14ac:dyDescent="0.25">
      <c r="A302">
        <f>VLOOKUP($B302,Example0gross_NameIDRecon!$B:$C,2,0)</f>
        <v>103</v>
      </c>
      <c r="B302" t="s">
        <v>49</v>
      </c>
      <c r="C302" t="s">
        <v>44</v>
      </c>
      <c r="D302" t="str">
        <f>IF(VLOOKUP($C302,Example0gross_LOSDesignation!$A:$B,2,0)=0,"",VLOOKUP($C302,Example0gross_LOSDesignation!$A:$B,2,0))</f>
        <v>Total Expenses</v>
      </c>
      <c r="E302" s="2">
        <v>40010</v>
      </c>
      <c r="F302" s="2">
        <v>40548.07</v>
      </c>
      <c r="G302" s="2">
        <v>41094.019424999999</v>
      </c>
      <c r="H302" s="2">
        <v>41647.987445999999</v>
      </c>
      <c r="I302" s="2">
        <v>42210.116519000003</v>
      </c>
      <c r="J302" s="2">
        <v>42780.552486</v>
      </c>
      <c r="K302" s="2">
        <v>43359.444682000001</v>
      </c>
      <c r="L302" s="2">
        <v>43946.946041000003</v>
      </c>
      <c r="M302" s="2">
        <v>44543.213212000002</v>
      </c>
      <c r="N302" s="2">
        <v>45148.406675999999</v>
      </c>
      <c r="O302" s="2">
        <v>45762.690864999997</v>
      </c>
      <c r="P302" s="2">
        <v>46386.234291000001</v>
      </c>
    </row>
    <row r="303" spans="1:16" x14ac:dyDescent="0.25">
      <c r="A303">
        <f>VLOOKUP($B303,Example0gross_NameIDRecon!$B:$C,2,0)</f>
        <v>103</v>
      </c>
      <c r="B303" t="s">
        <v>49</v>
      </c>
      <c r="C303" t="s">
        <v>45</v>
      </c>
      <c r="D303" t="str">
        <f>IF(VLOOKUP($C303,Example0gross_LOSDesignation!$A:$B,2,0)=0,"",VLOOKUP($C303,Example0gross_LOSDesignation!$A:$B,2,0))</f>
        <v>Net Operating Profit</v>
      </c>
      <c r="E303" s="2">
        <v>63363.333333000002</v>
      </c>
      <c r="F303" s="2">
        <v>64461.11</v>
      </c>
      <c r="G303" s="2">
        <v>65575.852400000003</v>
      </c>
      <c r="H303" s="2">
        <v>66707.773639000006</v>
      </c>
      <c r="I303" s="2">
        <v>67857.087627999994</v>
      </c>
      <c r="J303" s="2">
        <v>69024.008990000002</v>
      </c>
      <c r="K303" s="2">
        <v>70208.752961999999</v>
      </c>
      <c r="L303" s="2">
        <v>71411.535292</v>
      </c>
      <c r="M303" s="2">
        <v>72632.572123999998</v>
      </c>
      <c r="N303" s="2">
        <v>73872.079887999993</v>
      </c>
      <c r="O303" s="2">
        <v>75130.275171000001</v>
      </c>
      <c r="P303" s="2">
        <v>76407.374586000005</v>
      </c>
    </row>
    <row r="304" spans="1:16" s="6" customFormat="1" x14ac:dyDescent="0.25">
      <c r="A304" s="6">
        <f>A303</f>
        <v>103</v>
      </c>
      <c r="B304" s="6" t="str">
        <f>B303</f>
        <v>Jimmy 1H</v>
      </c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</row>
    <row r="305" spans="1:16" s="6" customFormat="1" x14ac:dyDescent="0.25">
      <c r="A305" s="6">
        <f t="shared" ref="A305:B305" si="46">A304</f>
        <v>103</v>
      </c>
      <c r="B305" s="6" t="str">
        <f t="shared" si="46"/>
        <v>Jimmy 1H</v>
      </c>
      <c r="D305" s="5" t="s">
        <v>89</v>
      </c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</row>
    <row r="306" spans="1:16" s="6" customFormat="1" x14ac:dyDescent="0.25">
      <c r="A306" s="6">
        <f t="shared" ref="A306:B306" si="47">A305</f>
        <v>103</v>
      </c>
      <c r="B306" s="6" t="str">
        <f t="shared" si="47"/>
        <v>Jimmy 1H</v>
      </c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</row>
    <row r="307" spans="1:16" s="6" customFormat="1" x14ac:dyDescent="0.25">
      <c r="A307" s="6">
        <f t="shared" ref="A307:B307" si="48">A306</f>
        <v>103</v>
      </c>
      <c r="B307" s="6" t="str">
        <f t="shared" si="48"/>
        <v>Jimmy 1H</v>
      </c>
      <c r="D307" s="6" t="s">
        <v>90</v>
      </c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</row>
    <row r="308" spans="1:16" s="6" customFormat="1" x14ac:dyDescent="0.25">
      <c r="A308" s="6">
        <f t="shared" ref="A308:B308" si="49">A307</f>
        <v>103</v>
      </c>
      <c r="B308" s="6" t="str">
        <f t="shared" si="49"/>
        <v>Jimmy 1H</v>
      </c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</row>
    <row r="309" spans="1:16" s="6" customFormat="1" x14ac:dyDescent="0.25">
      <c r="A309" s="6">
        <f t="shared" ref="A309:B309" si="50">A308</f>
        <v>103</v>
      </c>
      <c r="B309" s="6" t="str">
        <f t="shared" si="50"/>
        <v>Jimmy 1H</v>
      </c>
      <c r="D309" s="6" t="s">
        <v>91</v>
      </c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</row>
    <row r="310" spans="1:16" s="6" customFormat="1" x14ac:dyDescent="0.25">
      <c r="A310" s="6">
        <f t="shared" ref="A310:B310" si="51">A309</f>
        <v>103</v>
      </c>
      <c r="B310" s="6" t="str">
        <f t="shared" si="51"/>
        <v>Jimmy 1H</v>
      </c>
      <c r="D310" s="6" t="s">
        <v>92</v>
      </c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</row>
    <row r="311" spans="1:16" s="6" customFormat="1" x14ac:dyDescent="0.25">
      <c r="A311" s="6">
        <f t="shared" ref="A311:B311" si="52">A310</f>
        <v>103</v>
      </c>
      <c r="B311" s="6" t="str">
        <f t="shared" si="52"/>
        <v>Jimmy 1H</v>
      </c>
      <c r="D311" s="6" t="s">
        <v>93</v>
      </c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</row>
    <row r="312" spans="1:16" s="6" customFormat="1" x14ac:dyDescent="0.25">
      <c r="A312" s="6">
        <f t="shared" ref="A312:B312" si="53">A311</f>
        <v>103</v>
      </c>
      <c r="B312" s="6" t="str">
        <f t="shared" si="53"/>
        <v>Jimmy 1H</v>
      </c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</row>
    <row r="313" spans="1:16" s="6" customFormat="1" x14ac:dyDescent="0.25">
      <c r="A313" s="6">
        <f t="shared" ref="A313:B313" si="54">A312</f>
        <v>103</v>
      </c>
      <c r="B313" s="6" t="str">
        <f t="shared" si="54"/>
        <v>Jimmy 1H</v>
      </c>
      <c r="D313" s="6" t="s">
        <v>94</v>
      </c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</row>
    <row r="314" spans="1:16" s="6" customFormat="1" x14ac:dyDescent="0.25">
      <c r="A314" s="6">
        <f t="shared" ref="A314:B314" si="55">A313</f>
        <v>103</v>
      </c>
      <c r="B314" s="6" t="str">
        <f t="shared" si="55"/>
        <v>Jimmy 1H</v>
      </c>
      <c r="D314" s="6" t="s">
        <v>95</v>
      </c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</row>
    <row r="315" spans="1:16" s="6" customFormat="1" x14ac:dyDescent="0.25">
      <c r="A315" s="6">
        <f t="shared" ref="A315:B315" si="56">A314</f>
        <v>103</v>
      </c>
      <c r="B315" s="6" t="str">
        <f t="shared" si="56"/>
        <v>Jimmy 1H</v>
      </c>
      <c r="D315" s="6" t="s">
        <v>96</v>
      </c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</row>
    <row r="316" spans="1:16" s="6" customFormat="1" x14ac:dyDescent="0.25">
      <c r="A316" s="6">
        <f t="shared" ref="A316:B316" si="57">A315</f>
        <v>103</v>
      </c>
      <c r="B316" s="6" t="str">
        <f t="shared" si="57"/>
        <v>Jimmy 1H</v>
      </c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</row>
    <row r="317" spans="1:16" s="6" customFormat="1" x14ac:dyDescent="0.25">
      <c r="A317" s="6">
        <f t="shared" ref="A317:B317" si="58">A316</f>
        <v>103</v>
      </c>
      <c r="B317" s="6" t="str">
        <f t="shared" si="58"/>
        <v>Jimmy 1H</v>
      </c>
      <c r="D317" s="6" t="s">
        <v>97</v>
      </c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</row>
    <row r="318" spans="1:16" s="6" customFormat="1" x14ac:dyDescent="0.25">
      <c r="A318" s="6">
        <f t="shared" ref="A318:B318" si="59">A317</f>
        <v>103</v>
      </c>
      <c r="B318" s="6" t="str">
        <f t="shared" si="59"/>
        <v>Jimmy 1H</v>
      </c>
      <c r="D318" s="6" t="s">
        <v>98</v>
      </c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</row>
    <row r="319" spans="1:16" s="6" customFormat="1" x14ac:dyDescent="0.25">
      <c r="A319" s="6">
        <f t="shared" ref="A319:B319" si="60">A318</f>
        <v>103</v>
      </c>
      <c r="B319" s="6" t="str">
        <f t="shared" si="60"/>
        <v>Jimmy 1H</v>
      </c>
      <c r="D319" s="6" t="s">
        <v>99</v>
      </c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</row>
    <row r="320" spans="1:16" s="6" customFormat="1" x14ac:dyDescent="0.25">
      <c r="A320" s="6">
        <f t="shared" ref="A320:B320" si="61">A319</f>
        <v>103</v>
      </c>
      <c r="B320" s="6" t="str">
        <f t="shared" si="61"/>
        <v>Jimmy 1H</v>
      </c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</row>
    <row r="321" spans="1:16" s="6" customFormat="1" x14ac:dyDescent="0.25">
      <c r="A321" s="6">
        <f t="shared" ref="A321:B321" si="62">A320</f>
        <v>103</v>
      </c>
      <c r="B321" s="6" t="str">
        <f t="shared" si="62"/>
        <v>Jimmy 1H</v>
      </c>
      <c r="D321" s="6" t="s">
        <v>100</v>
      </c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</row>
    <row r="322" spans="1:16" s="6" customFormat="1" x14ac:dyDescent="0.25">
      <c r="A322" s="6">
        <f t="shared" ref="A322:B322" si="63">A321</f>
        <v>103</v>
      </c>
      <c r="B322" s="6" t="str">
        <f t="shared" si="63"/>
        <v>Jimmy 1H</v>
      </c>
      <c r="D322" s="6" t="s">
        <v>101</v>
      </c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</row>
    <row r="323" spans="1:16" s="6" customFormat="1" x14ac:dyDescent="0.25">
      <c r="A323" s="6">
        <f t="shared" ref="A323:B323" si="64">A322</f>
        <v>103</v>
      </c>
      <c r="B323" s="6" t="str">
        <f t="shared" si="64"/>
        <v>Jimmy 1H</v>
      </c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</row>
    <row r="324" spans="1:16" s="6" customFormat="1" x14ac:dyDescent="0.25">
      <c r="A324" s="6">
        <f t="shared" ref="A324:B324" si="65">A323</f>
        <v>103</v>
      </c>
      <c r="B324" s="6" t="str">
        <f t="shared" si="65"/>
        <v>Jimmy 1H</v>
      </c>
      <c r="D324" s="6" t="s">
        <v>102</v>
      </c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</row>
    <row r="325" spans="1:16" s="6" customFormat="1" x14ac:dyDescent="0.25">
      <c r="A325" s="6">
        <f t="shared" ref="A325:B325" si="66">A324</f>
        <v>103</v>
      </c>
      <c r="B325" s="6" t="str">
        <f t="shared" si="66"/>
        <v>Jimmy 1H</v>
      </c>
      <c r="D325" s="6" t="s">
        <v>103</v>
      </c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</row>
    <row r="326" spans="1:16" s="6" customFormat="1" x14ac:dyDescent="0.25">
      <c r="A326" s="6">
        <f t="shared" ref="A326:B326" si="67">A325</f>
        <v>103</v>
      </c>
      <c r="B326" s="6" t="str">
        <f t="shared" si="67"/>
        <v>Jimmy 1H</v>
      </c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</row>
    <row r="327" spans="1:16" s="6" customFormat="1" x14ac:dyDescent="0.25">
      <c r="A327" s="6">
        <f t="shared" ref="A327:B327" si="68">A326</f>
        <v>103</v>
      </c>
      <c r="B327" s="6" t="str">
        <f t="shared" si="68"/>
        <v>Jimmy 1H</v>
      </c>
      <c r="D327" s="6" t="s">
        <v>104</v>
      </c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</row>
    <row r="328" spans="1:16" s="6" customFormat="1" x14ac:dyDescent="0.25">
      <c r="A328" s="6">
        <f t="shared" ref="A328:B328" si="69">A327</f>
        <v>103</v>
      </c>
      <c r="B328" s="6" t="str">
        <f t="shared" si="69"/>
        <v>Jimmy 1H</v>
      </c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</row>
    <row r="329" spans="1:16" s="6" customFormat="1" x14ac:dyDescent="0.25">
      <c r="A329" s="6">
        <f t="shared" ref="A329:B329" si="70">A328</f>
        <v>103</v>
      </c>
      <c r="B329" s="6" t="str">
        <f t="shared" si="70"/>
        <v>Jimmy 1H</v>
      </c>
      <c r="D329" s="6" t="s">
        <v>61</v>
      </c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</row>
    <row r="330" spans="1:16" s="6" customFormat="1" x14ac:dyDescent="0.25">
      <c r="A330" s="6">
        <f t="shared" ref="A330:B330" si="71">A329</f>
        <v>103</v>
      </c>
      <c r="B330" s="6" t="str">
        <f t="shared" si="71"/>
        <v>Jimmy 1H</v>
      </c>
      <c r="D330" s="6" t="s">
        <v>63</v>
      </c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</row>
    <row r="331" spans="1:16" s="6" customFormat="1" x14ac:dyDescent="0.25">
      <c r="A331" s="6">
        <f t="shared" ref="A331:B331" si="72">A330</f>
        <v>103</v>
      </c>
      <c r="B331" s="6" t="str">
        <f t="shared" si="72"/>
        <v>Jimmy 1H</v>
      </c>
      <c r="D331" s="6" t="s">
        <v>65</v>
      </c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</row>
    <row r="332" spans="1:16" s="6" customFormat="1" x14ac:dyDescent="0.25">
      <c r="A332" s="6">
        <f t="shared" ref="A332:B332" si="73">A331</f>
        <v>103</v>
      </c>
      <c r="B332" s="6" t="str">
        <f t="shared" si="73"/>
        <v>Jimmy 1H</v>
      </c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</row>
    <row r="333" spans="1:16" s="6" customFormat="1" x14ac:dyDescent="0.25">
      <c r="A333" s="6">
        <f t="shared" ref="A333:B333" si="74">A332</f>
        <v>103</v>
      </c>
      <c r="B333" s="6" t="str">
        <f t="shared" si="74"/>
        <v>Jimmy 1H</v>
      </c>
      <c r="D333" s="6" t="s">
        <v>105</v>
      </c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</row>
    <row r="334" spans="1:16" s="6" customFormat="1" x14ac:dyDescent="0.25">
      <c r="A334" s="6">
        <f t="shared" ref="A334:B334" si="75">A333</f>
        <v>103</v>
      </c>
      <c r="B334" s="6" t="str">
        <f t="shared" si="75"/>
        <v>Jimmy 1H</v>
      </c>
      <c r="D334" s="6" t="s">
        <v>106</v>
      </c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</row>
    <row r="335" spans="1:16" s="6" customFormat="1" x14ac:dyDescent="0.25">
      <c r="A335" s="6">
        <f t="shared" ref="A335:B335" si="76">A334</f>
        <v>103</v>
      </c>
      <c r="B335" s="6" t="str">
        <f t="shared" si="76"/>
        <v>Jimmy 1H</v>
      </c>
      <c r="D335" s="6" t="s">
        <v>107</v>
      </c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</row>
    <row r="336" spans="1:16" s="6" customFormat="1" x14ac:dyDescent="0.25">
      <c r="A336" s="6">
        <f t="shared" ref="A336:B336" si="77">A335</f>
        <v>103</v>
      </c>
      <c r="B336" s="6" t="str">
        <f t="shared" si="77"/>
        <v>Jimmy 1H</v>
      </c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</row>
    <row r="337" spans="1:16" s="6" customFormat="1" x14ac:dyDescent="0.25">
      <c r="A337" s="6">
        <f t="shared" ref="A337:B337" si="78">A336</f>
        <v>103</v>
      </c>
      <c r="B337" s="6" t="str">
        <f t="shared" si="78"/>
        <v>Jimmy 1H</v>
      </c>
      <c r="D337" s="6" t="s">
        <v>108</v>
      </c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</row>
    <row r="338" spans="1:16" s="6" customFormat="1" x14ac:dyDescent="0.25">
      <c r="A338" s="6">
        <f t="shared" ref="A338:B338" si="79">A337</f>
        <v>103</v>
      </c>
      <c r="B338" s="6" t="str">
        <f t="shared" si="79"/>
        <v>Jimmy 1H</v>
      </c>
      <c r="D338" s="6" t="s">
        <v>109</v>
      </c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</row>
    <row r="339" spans="1:16" s="6" customFormat="1" x14ac:dyDescent="0.25">
      <c r="A339" s="6">
        <f t="shared" ref="A339:B339" si="80">A338</f>
        <v>103</v>
      </c>
      <c r="B339" s="6" t="str">
        <f t="shared" si="80"/>
        <v>Jimmy 1H</v>
      </c>
      <c r="D339" s="6" t="s">
        <v>110</v>
      </c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</row>
    <row r="340" spans="1:16" s="6" customFormat="1" x14ac:dyDescent="0.25">
      <c r="A340" s="6">
        <f t="shared" ref="A340:B340" si="81">A339</f>
        <v>103</v>
      </c>
      <c r="B340" s="6" t="str">
        <f t="shared" si="81"/>
        <v>Jimmy 1H</v>
      </c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</row>
    <row r="341" spans="1:16" s="6" customFormat="1" x14ac:dyDescent="0.25">
      <c r="A341" s="6">
        <f t="shared" ref="A341:B341" si="82">A340</f>
        <v>103</v>
      </c>
      <c r="B341" s="6" t="str">
        <f t="shared" si="82"/>
        <v>Jimmy 1H</v>
      </c>
      <c r="D341" s="6" t="s">
        <v>111</v>
      </c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</row>
    <row r="342" spans="1:16" s="6" customFormat="1" x14ac:dyDescent="0.25">
      <c r="A342" s="6">
        <f t="shared" ref="A342:B342" si="83">A341</f>
        <v>103</v>
      </c>
      <c r="B342" s="6" t="str">
        <f t="shared" si="83"/>
        <v>Jimmy 1H</v>
      </c>
      <c r="D342" s="6" t="s">
        <v>112</v>
      </c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</row>
    <row r="343" spans="1:16" s="6" customFormat="1" x14ac:dyDescent="0.25">
      <c r="A343" s="6">
        <f t="shared" ref="A343:B343" si="84">A342</f>
        <v>103</v>
      </c>
      <c r="B343" s="6" t="str">
        <f t="shared" si="84"/>
        <v>Jimmy 1H</v>
      </c>
      <c r="D343" s="6" t="s">
        <v>113</v>
      </c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</row>
    <row r="344" spans="1:16" s="6" customFormat="1" x14ac:dyDescent="0.25">
      <c r="A344" s="6">
        <f t="shared" ref="A344:B344" si="85">A343</f>
        <v>103</v>
      </c>
      <c r="B344" s="6" t="str">
        <f t="shared" si="85"/>
        <v>Jimmy 1H</v>
      </c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</row>
    <row r="345" spans="1:16" x14ac:dyDescent="0.25">
      <c r="A345">
        <f>VLOOKUP($B345,Example0gross_NameIDRecon!$B:$C,2,0)</f>
        <v>106</v>
      </c>
      <c r="B345" t="s">
        <v>50</v>
      </c>
      <c r="C345" t="s">
        <v>2</v>
      </c>
      <c r="D345" t="str">
        <f>IF(VLOOKUP($C345,Example0gross_LOSDesignation!$A:$B,2,0)=0,"",VLOOKUP($C345,Example0gross_LOSDesignation!$A:$B,2,0))</f>
        <v/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x14ac:dyDescent="0.25">
      <c r="A346">
        <f>VLOOKUP($B346,Example0gross_NameIDRecon!$B:$C,2,0)</f>
        <v>106</v>
      </c>
      <c r="B346" t="s">
        <v>50</v>
      </c>
      <c r="C346" t="s">
        <v>3</v>
      </c>
      <c r="D346" t="str">
        <f>IF(VLOOKUP($C346,Example0gross_LOSDesignation!$A:$B,2,0)=0,"",VLOOKUP($C346,Example0gross_LOSDesignation!$A:$B,2,0))</f>
        <v>Oil Sales Volumes (bbl)</v>
      </c>
      <c r="E346" s="2">
        <v>612</v>
      </c>
      <c r="F346" s="2">
        <v>627.29999999999995</v>
      </c>
      <c r="G346" s="2">
        <v>642.98249999999996</v>
      </c>
      <c r="H346" s="2">
        <v>659.05706299999997</v>
      </c>
      <c r="I346" s="2">
        <v>675.53348900000003</v>
      </c>
      <c r="J346" s="2">
        <v>692.42182600000001</v>
      </c>
      <c r="K346" s="2">
        <v>709.73237200000005</v>
      </c>
      <c r="L346" s="2">
        <v>727.47568100000001</v>
      </c>
      <c r="M346" s="2">
        <v>745.66257299999995</v>
      </c>
      <c r="N346" s="2">
        <v>764.30413799999997</v>
      </c>
      <c r="O346" s="2">
        <v>783.41174100000001</v>
      </c>
      <c r="P346" s="2">
        <v>802.99703499999998</v>
      </c>
    </row>
    <row r="347" spans="1:16" x14ac:dyDescent="0.25">
      <c r="A347">
        <f>VLOOKUP($B347,Example0gross_NameIDRecon!$B:$C,2,0)</f>
        <v>106</v>
      </c>
      <c r="B347" t="s">
        <v>50</v>
      </c>
      <c r="C347" t="s">
        <v>4</v>
      </c>
      <c r="D347" t="str">
        <f>IF(VLOOKUP($C347,Example0gross_LOSDesignation!$A:$B,2,0)=0,"",VLOOKUP($C347,Example0gross_LOSDesignation!$A:$B,2,0))</f>
        <v>Gas Sales Volumes (mcf)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</row>
    <row r="348" spans="1:16" x14ac:dyDescent="0.25">
      <c r="A348">
        <f>VLOOKUP($B348,Example0gross_NameIDRecon!$B:$C,2,0)</f>
        <v>106</v>
      </c>
      <c r="B348" t="s">
        <v>50</v>
      </c>
      <c r="C348" t="s">
        <v>5</v>
      </c>
      <c r="D348" t="str">
        <f>IF(VLOOKUP($C348,Example0gross_LOSDesignation!$A:$B,2,0)=0,"",VLOOKUP($C348,Example0gross_LOSDesignation!$A:$B,2,0))</f>
        <v>NGL Sales Volumes (bbl)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</row>
    <row r="349" spans="1:16" x14ac:dyDescent="0.25">
      <c r="A349">
        <f>VLOOKUP($B349,Example0gross_NameIDRecon!$B:$C,2,0)</f>
        <v>106</v>
      </c>
      <c r="B349" t="s">
        <v>50</v>
      </c>
      <c r="C349" t="s">
        <v>6</v>
      </c>
      <c r="D349" t="str">
        <f>IF(VLOOKUP($C349,Example0gross_LOSDesignation!$A:$B,2,0)=0,"",VLOOKUP($C349,Example0gross_LOSDesignation!$A:$B,2,0))</f>
        <v>NGL Sales Volumes (gal)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</row>
    <row r="350" spans="1:16" x14ac:dyDescent="0.25">
      <c r="A350">
        <f>VLOOKUP($B350,Example0gross_NameIDRecon!$B:$C,2,0)</f>
        <v>106</v>
      </c>
      <c r="B350" t="s">
        <v>50</v>
      </c>
      <c r="C350" t="s">
        <v>7</v>
      </c>
      <c r="D350" t="str">
        <f>IF(VLOOKUP($C350,Example0gross_LOSDesignation!$A:$B,2,0)=0,"",VLOOKUP($C350,Example0gross_LOSDesignation!$A:$B,2,0))</f>
        <v/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x14ac:dyDescent="0.25">
      <c r="A351">
        <f>VLOOKUP($B351,Example0gross_NameIDRecon!$B:$C,2,0)</f>
        <v>106</v>
      </c>
      <c r="B351" t="s">
        <v>50</v>
      </c>
      <c r="C351" t="s">
        <v>8</v>
      </c>
      <c r="D351" t="str">
        <f>IF(VLOOKUP($C351,Example0gross_LOSDesignation!$A:$B,2,0)=0,"",VLOOKUP($C351,Example0gross_LOSDesignation!$A:$B,2,0))</f>
        <v>Oil Sales Revenue ($)</v>
      </c>
      <c r="E351" s="2">
        <v>48972</v>
      </c>
      <c r="F351" s="2">
        <v>49706.58</v>
      </c>
      <c r="G351" s="2">
        <v>50452.178699999997</v>
      </c>
      <c r="H351" s="2">
        <v>51208.961380000001</v>
      </c>
      <c r="I351" s="2">
        <v>51977.095801000003</v>
      </c>
      <c r="J351" s="2">
        <v>52756.752238000001</v>
      </c>
      <c r="K351" s="2">
        <v>53548.103521999998</v>
      </c>
      <c r="L351" s="2">
        <v>54351.325075000001</v>
      </c>
      <c r="M351" s="2">
        <v>55166.594950999999</v>
      </c>
      <c r="N351" s="2">
        <v>55994.093874999999</v>
      </c>
      <c r="O351" s="2">
        <v>56834.005282999999</v>
      </c>
      <c r="P351" s="2">
        <v>57686.515361999998</v>
      </c>
    </row>
    <row r="352" spans="1:16" x14ac:dyDescent="0.25">
      <c r="A352">
        <f>VLOOKUP($B352,Example0gross_NameIDRecon!$B:$C,2,0)</f>
        <v>106</v>
      </c>
      <c r="B352" t="s">
        <v>50</v>
      </c>
      <c r="C352" t="s">
        <v>9</v>
      </c>
      <c r="D352" t="str">
        <f>IF(VLOOKUP($C352,Example0gross_LOSDesignation!$A:$B,2,0)=0,"",VLOOKUP($C352,Example0gross_LOSDesignation!$A:$B,2,0))</f>
        <v>Gas Sales Revenue ($)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</row>
    <row r="353" spans="1:16" x14ac:dyDescent="0.25">
      <c r="A353">
        <f>VLOOKUP($B353,Example0gross_NameIDRecon!$B:$C,2,0)</f>
        <v>106</v>
      </c>
      <c r="B353" t="s">
        <v>50</v>
      </c>
      <c r="C353" t="s">
        <v>10</v>
      </c>
      <c r="D353" t="str">
        <f>IF(VLOOKUP($C353,Example0gross_LOSDesignation!$A:$B,2,0)=0,"",VLOOKUP($C353,Example0gross_LOSDesignation!$A:$B,2,0))</f>
        <v>NGL Sales Revenue ($)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</row>
    <row r="354" spans="1:16" x14ac:dyDescent="0.25">
      <c r="A354">
        <f>VLOOKUP($B354,Example0gross_NameIDRecon!$B:$C,2,0)</f>
        <v>106</v>
      </c>
      <c r="B354" t="s">
        <v>50</v>
      </c>
      <c r="C354" t="s">
        <v>11</v>
      </c>
      <c r="D354" t="str">
        <f>IF(VLOOKUP($C354,Example0gross_LOSDesignation!$A:$B,2,0)=0,"",VLOOKUP($C354,Example0gross_LOSDesignation!$A:$B,2,0))</f>
        <v>Oil Revenue Deductions ($)</v>
      </c>
      <c r="E354" s="2">
        <v>330</v>
      </c>
      <c r="F354" s="2">
        <v>331.65</v>
      </c>
      <c r="G354" s="2">
        <v>333.30824999999999</v>
      </c>
      <c r="H354" s="2">
        <v>334.97479099999998</v>
      </c>
      <c r="I354" s="2">
        <v>336.64966500000003</v>
      </c>
      <c r="J354" s="2">
        <v>338.33291400000002</v>
      </c>
      <c r="K354" s="2">
        <v>340.02457800000002</v>
      </c>
      <c r="L354" s="2">
        <v>341.72470099999998</v>
      </c>
      <c r="M354" s="2">
        <v>343.43332400000003</v>
      </c>
      <c r="N354" s="2">
        <v>345.15049099999999</v>
      </c>
      <c r="O354" s="2">
        <v>346.87624399999999</v>
      </c>
      <c r="P354" s="2">
        <v>348.61062500000003</v>
      </c>
    </row>
    <row r="355" spans="1:16" x14ac:dyDescent="0.25">
      <c r="A355">
        <f>VLOOKUP($B355,Example0gross_NameIDRecon!$B:$C,2,0)</f>
        <v>106</v>
      </c>
      <c r="B355" t="s">
        <v>50</v>
      </c>
      <c r="C355" t="s">
        <v>12</v>
      </c>
      <c r="D355" t="str">
        <f>IF(VLOOKUP($C355,Example0gross_LOSDesignation!$A:$B,2,0)=0,"",VLOOKUP($C355,Example0gross_LOSDesignation!$A:$B,2,0))</f>
        <v>Gas Revenue Deductions ($)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</row>
    <row r="356" spans="1:16" x14ac:dyDescent="0.25">
      <c r="A356">
        <f>VLOOKUP($B356,Example0gross_NameIDRecon!$B:$C,2,0)</f>
        <v>106</v>
      </c>
      <c r="B356" t="s">
        <v>50</v>
      </c>
      <c r="C356" t="s">
        <v>13</v>
      </c>
      <c r="D356" t="str">
        <f>IF(VLOOKUP($C356,Example0gross_LOSDesignation!$A:$B,2,0)=0,"",VLOOKUP($C356,Example0gross_LOSDesignation!$A:$B,2,0))</f>
        <v>NGL Revenue Deductions ($)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</row>
    <row r="357" spans="1:16" x14ac:dyDescent="0.25">
      <c r="A357">
        <f>VLOOKUP($B357,Example0gross_NameIDRecon!$B:$C,2,0)</f>
        <v>106</v>
      </c>
      <c r="B357" t="s">
        <v>50</v>
      </c>
      <c r="C357" t="s">
        <v>14</v>
      </c>
      <c r="D357" t="str">
        <f>IF(VLOOKUP($C357,Example0gross_LOSDesignation!$A:$B,2,0)=0,"",VLOOKUP($C357,Example0gross_LOSDesignation!$A:$B,2,0))</f>
        <v/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x14ac:dyDescent="0.25">
      <c r="A358">
        <f>VLOOKUP($B358,Example0gross_NameIDRecon!$B:$C,2,0)</f>
        <v>106</v>
      </c>
      <c r="B358" t="s">
        <v>50</v>
      </c>
      <c r="C358" t="s">
        <v>15</v>
      </c>
      <c r="D358" t="str">
        <f>IF(VLOOKUP($C358,Example0gross_LOSDesignation!$A:$B,2,0)=0,"",VLOOKUP($C358,Example0gross_LOSDesignation!$A:$B,2,0))</f>
        <v>Severance Tax</v>
      </c>
      <c r="E358" s="2">
        <v>2972.28</v>
      </c>
      <c r="F358" s="2">
        <v>3016.8642</v>
      </c>
      <c r="G358" s="2">
        <v>3062.1171629999999</v>
      </c>
      <c r="H358" s="2">
        <v>3108.0489200000002</v>
      </c>
      <c r="I358" s="2">
        <v>3154.6696539999998</v>
      </c>
      <c r="J358" s="2">
        <v>3201.9896990000002</v>
      </c>
      <c r="K358" s="2">
        <v>3250.0195450000001</v>
      </c>
      <c r="L358" s="2">
        <v>3298.7698380000002</v>
      </c>
      <c r="M358" s="2">
        <v>3348.251385</v>
      </c>
      <c r="N358" s="2">
        <v>3398.475156</v>
      </c>
      <c r="O358" s="2">
        <v>3449.4522830000001</v>
      </c>
      <c r="P358" s="2">
        <v>3501.1940679999998</v>
      </c>
    </row>
    <row r="359" spans="1:16" x14ac:dyDescent="0.25">
      <c r="A359">
        <f>VLOOKUP($B359,Example0gross_NameIDRecon!$B:$C,2,0)</f>
        <v>106</v>
      </c>
      <c r="B359" t="s">
        <v>50</v>
      </c>
      <c r="C359" t="s">
        <v>16</v>
      </c>
      <c r="D359" t="str">
        <f>IF(VLOOKUP($C359,Example0gross_LOSDesignation!$A:$B,2,0)=0,"",VLOOKUP($C359,Example0gross_LOSDesignation!$A:$B,2,0))</f>
        <v>Oil Variable Expense ($)</v>
      </c>
      <c r="E359" s="2">
        <v>433.5</v>
      </c>
      <c r="F359" s="2">
        <v>450.84</v>
      </c>
      <c r="G359" s="2">
        <v>468.87360000000001</v>
      </c>
      <c r="H359" s="2">
        <v>487.62854399999998</v>
      </c>
      <c r="I359" s="2">
        <v>507.13368600000001</v>
      </c>
      <c r="J359" s="2">
        <v>527.41903300000001</v>
      </c>
      <c r="K359" s="2">
        <v>548.51579500000003</v>
      </c>
      <c r="L359" s="2">
        <v>570.45642599999996</v>
      </c>
      <c r="M359" s="2">
        <v>593.27468299999998</v>
      </c>
      <c r="N359" s="2">
        <v>617.00567100000001</v>
      </c>
      <c r="O359" s="2">
        <v>641.68589799999995</v>
      </c>
      <c r="P359" s="2">
        <v>667.35333300000002</v>
      </c>
    </row>
    <row r="360" spans="1:16" x14ac:dyDescent="0.25">
      <c r="A360">
        <f>VLOOKUP($B360,Example0gross_NameIDRecon!$B:$C,2,0)</f>
        <v>106</v>
      </c>
      <c r="B360" t="s">
        <v>50</v>
      </c>
      <c r="C360" t="s">
        <v>17</v>
      </c>
      <c r="D360" t="str">
        <f>IF(VLOOKUP($C360,Example0gross_LOSDesignation!$A:$B,2,0)=0,"",VLOOKUP($C360,Example0gross_LOSDesignation!$A:$B,2,0))</f>
        <v>Fixed Expense ($)</v>
      </c>
      <c r="E360" s="2">
        <v>540</v>
      </c>
      <c r="F360" s="2">
        <v>546.75</v>
      </c>
      <c r="G360" s="2">
        <v>553.58437500000002</v>
      </c>
      <c r="H360" s="2">
        <v>560.50418000000002</v>
      </c>
      <c r="I360" s="2">
        <v>567.51048200000002</v>
      </c>
      <c r="J360" s="2">
        <v>574.60436300000003</v>
      </c>
      <c r="K360" s="2">
        <v>581.78691700000002</v>
      </c>
      <c r="L360" s="2">
        <v>589.05925400000001</v>
      </c>
      <c r="M360" s="2">
        <v>596.42249500000003</v>
      </c>
      <c r="N360" s="2">
        <v>603.87777600000004</v>
      </c>
      <c r="O360" s="2">
        <v>611.42624799999999</v>
      </c>
      <c r="P360" s="2">
        <v>619.069076</v>
      </c>
    </row>
    <row r="361" spans="1:16" x14ac:dyDescent="0.25">
      <c r="A361">
        <f>VLOOKUP($B361,Example0gross_NameIDRecon!$B:$C,2,0)</f>
        <v>106</v>
      </c>
      <c r="B361" t="s">
        <v>50</v>
      </c>
      <c r="C361" t="s">
        <v>18</v>
      </c>
      <c r="D361" t="str">
        <f>IF(VLOOKUP($C361,Example0gross_LOSDesignation!$A:$B,2,0)=0,"",VLOOKUP($C361,Example0gross_LOSDesignation!$A:$B,2,0))</f>
        <v>Fixed Expense ($)</v>
      </c>
      <c r="E361" s="2">
        <v>168.21</v>
      </c>
      <c r="F361" s="2">
        <v>170.312625</v>
      </c>
      <c r="G361" s="2">
        <v>172.44153299999999</v>
      </c>
      <c r="H361" s="2">
        <v>174.59705199999999</v>
      </c>
      <c r="I361" s="2">
        <v>176.779515</v>
      </c>
      <c r="J361" s="2">
        <v>178.989259</v>
      </c>
      <c r="K361" s="2">
        <v>181.22662500000001</v>
      </c>
      <c r="L361" s="2">
        <v>183.49195800000001</v>
      </c>
      <c r="M361" s="2">
        <v>185.785607</v>
      </c>
      <c r="N361" s="2">
        <v>188.10792699999999</v>
      </c>
      <c r="O361" s="2">
        <v>190.45927599999999</v>
      </c>
      <c r="P361" s="2">
        <v>192.84001699999999</v>
      </c>
    </row>
    <row r="362" spans="1:16" x14ac:dyDescent="0.25">
      <c r="A362">
        <f>VLOOKUP($B362,Example0gross_NameIDRecon!$B:$C,2,0)</f>
        <v>106</v>
      </c>
      <c r="B362" t="s">
        <v>50</v>
      </c>
      <c r="C362" t="s">
        <v>19</v>
      </c>
      <c r="D362" t="str">
        <f>IF(VLOOKUP($C362,Example0gross_LOSDesignation!$A:$B,2,0)=0,"",VLOOKUP($C362,Example0gross_LOSDesignation!$A:$B,2,0))</f>
        <v>Fixed Expense ($)</v>
      </c>
      <c r="E362" s="2">
        <v>112.05</v>
      </c>
      <c r="F362" s="2">
        <v>113.450625</v>
      </c>
      <c r="G362" s="2">
        <v>114.868758</v>
      </c>
      <c r="H362" s="2">
        <v>116.30461699999999</v>
      </c>
      <c r="I362" s="2">
        <v>117.758425</v>
      </c>
      <c r="J362" s="2">
        <v>119.230405</v>
      </c>
      <c r="K362" s="2">
        <v>120.72078500000001</v>
      </c>
      <c r="L362" s="2">
        <v>122.229795</v>
      </c>
      <c r="M362" s="2">
        <v>123.757668</v>
      </c>
      <c r="N362" s="2">
        <v>125.304638</v>
      </c>
      <c r="O362" s="2">
        <v>126.870946</v>
      </c>
      <c r="P362" s="2">
        <v>128.45683299999999</v>
      </c>
    </row>
    <row r="363" spans="1:16" x14ac:dyDescent="0.25">
      <c r="A363">
        <f>VLOOKUP($B363,Example0gross_NameIDRecon!$B:$C,2,0)</f>
        <v>106</v>
      </c>
      <c r="B363" t="s">
        <v>50</v>
      </c>
      <c r="C363" t="s">
        <v>20</v>
      </c>
      <c r="D363" t="str">
        <f>IF(VLOOKUP($C363,Example0gross_LOSDesignation!$A:$B,2,0)=0,"",VLOOKUP($C363,Example0gross_LOSDesignation!$A:$B,2,0))</f>
        <v>Fixed Expense ($)</v>
      </c>
      <c r="E363" s="2">
        <v>510.3</v>
      </c>
      <c r="F363" s="2">
        <v>516.67875000000004</v>
      </c>
      <c r="G363" s="2">
        <v>523.13723400000003</v>
      </c>
      <c r="H363" s="2">
        <v>529.67645000000005</v>
      </c>
      <c r="I363" s="2">
        <v>536.29740500000003</v>
      </c>
      <c r="J363" s="2">
        <v>543.00112300000001</v>
      </c>
      <c r="K363" s="2">
        <v>549.78863699999999</v>
      </c>
      <c r="L363" s="2">
        <v>556.66099499999996</v>
      </c>
      <c r="M363" s="2">
        <v>563.61925699999995</v>
      </c>
      <c r="N363" s="2">
        <v>570.66449799999998</v>
      </c>
      <c r="O363" s="2">
        <v>577.79780400000004</v>
      </c>
      <c r="P363" s="2">
        <v>585.02027699999996</v>
      </c>
    </row>
    <row r="364" spans="1:16" x14ac:dyDescent="0.25">
      <c r="A364">
        <f>VLOOKUP($B364,Example0gross_NameIDRecon!$B:$C,2,0)</f>
        <v>106</v>
      </c>
      <c r="B364" t="s">
        <v>50</v>
      </c>
      <c r="C364" t="s">
        <v>21</v>
      </c>
      <c r="D364" t="str">
        <f>IF(VLOOKUP($C364,Example0gross_LOSDesignation!$A:$B,2,0)=0,"",VLOOKUP($C364,Example0gross_LOSDesignation!$A:$B,2,0))</f>
        <v>Fixed Expense ($)</v>
      </c>
      <c r="E364" s="2">
        <v>432</v>
      </c>
      <c r="F364" s="2">
        <v>437.4</v>
      </c>
      <c r="G364" s="2">
        <v>442.86750000000001</v>
      </c>
      <c r="H364" s="2">
        <v>448.403344</v>
      </c>
      <c r="I364" s="2">
        <v>454.00838599999997</v>
      </c>
      <c r="J364" s="2">
        <v>459.68349000000001</v>
      </c>
      <c r="K364" s="2">
        <v>465.42953399999999</v>
      </c>
      <c r="L364" s="2">
        <v>471.24740300000002</v>
      </c>
      <c r="M364" s="2">
        <v>477.13799599999999</v>
      </c>
      <c r="N364" s="2">
        <v>483.10222099999999</v>
      </c>
      <c r="O364" s="2">
        <v>489.14099800000002</v>
      </c>
      <c r="P364" s="2">
        <v>495.25526100000002</v>
      </c>
    </row>
    <row r="365" spans="1:16" x14ac:dyDescent="0.25">
      <c r="A365">
        <f>VLOOKUP($B365,Example0gross_NameIDRecon!$B:$C,2,0)</f>
        <v>106</v>
      </c>
      <c r="B365" t="s">
        <v>50</v>
      </c>
      <c r="C365" t="s">
        <v>22</v>
      </c>
      <c r="D365" t="str">
        <f>IF(VLOOKUP($C365,Example0gross_LOSDesignation!$A:$B,2,0)=0,"",VLOOKUP($C365,Example0gross_LOSDesignation!$A:$B,2,0))</f>
        <v>Oil Variable Expense ($)</v>
      </c>
      <c r="E365" s="2">
        <v>181.98</v>
      </c>
      <c r="F365" s="2">
        <v>184.25475</v>
      </c>
      <c r="G365" s="2">
        <v>186.55793399999999</v>
      </c>
      <c r="H365" s="2">
        <v>188.88990899999999</v>
      </c>
      <c r="I365" s="2">
        <v>191.25103200000001</v>
      </c>
      <c r="J365" s="2">
        <v>193.64167</v>
      </c>
      <c r="K365" s="2">
        <v>196.06219100000001</v>
      </c>
      <c r="L365" s="2">
        <v>198.512969</v>
      </c>
      <c r="M365" s="2">
        <v>200.994381</v>
      </c>
      <c r="N365" s="2">
        <v>203.50681</v>
      </c>
      <c r="O365" s="2">
        <v>206.050646</v>
      </c>
      <c r="P365" s="2">
        <v>208.62627900000001</v>
      </c>
    </row>
    <row r="366" spans="1:16" x14ac:dyDescent="0.25">
      <c r="A366">
        <f>VLOOKUP($B366,Example0gross_NameIDRecon!$B:$C,2,0)</f>
        <v>106</v>
      </c>
      <c r="B366" t="s">
        <v>50</v>
      </c>
      <c r="C366" t="s">
        <v>23</v>
      </c>
      <c r="D366" t="str">
        <f>IF(VLOOKUP($C366,Example0gross_LOSDesignation!$A:$B,2,0)=0,"",VLOOKUP($C366,Example0gross_LOSDesignation!$A:$B,2,0))</f>
        <v>Fixed Expense ($)</v>
      </c>
      <c r="E366" s="2">
        <v>210.6</v>
      </c>
      <c r="F366" s="2">
        <v>213.23249999999999</v>
      </c>
      <c r="G366" s="2">
        <v>215.89790600000001</v>
      </c>
      <c r="H366" s="2">
        <v>218.59663</v>
      </c>
      <c r="I366" s="2">
        <v>221.32908800000001</v>
      </c>
      <c r="J366" s="2">
        <v>224.09570199999999</v>
      </c>
      <c r="K366" s="2">
        <v>226.89689799999999</v>
      </c>
      <c r="L366" s="2">
        <v>229.73310900000001</v>
      </c>
      <c r="M366" s="2">
        <v>232.60477299999999</v>
      </c>
      <c r="N366" s="2">
        <v>235.51233300000001</v>
      </c>
      <c r="O366" s="2">
        <v>238.45623699999999</v>
      </c>
      <c r="P366" s="2">
        <v>241.43693999999999</v>
      </c>
    </row>
    <row r="367" spans="1:16" x14ac:dyDescent="0.25">
      <c r="A367">
        <f>VLOOKUP($B367,Example0gross_NameIDRecon!$B:$C,2,0)</f>
        <v>106</v>
      </c>
      <c r="B367" t="s">
        <v>50</v>
      </c>
      <c r="C367" t="s">
        <v>24</v>
      </c>
      <c r="D367" t="str">
        <f>IF(VLOOKUP($C367,Example0gross_LOSDesignation!$A:$B,2,0)=0,"",VLOOKUP($C367,Example0gross_LOSDesignation!$A:$B,2,0))</f>
        <v>Fixed Expense ($)</v>
      </c>
      <c r="E367" s="2">
        <v>276.75</v>
      </c>
      <c r="F367" s="2">
        <v>280.20937500000002</v>
      </c>
      <c r="G367" s="2">
        <v>283.71199200000001</v>
      </c>
      <c r="H367" s="2">
        <v>287.25839200000001</v>
      </c>
      <c r="I367" s="2">
        <v>290.84912200000002</v>
      </c>
      <c r="J367" s="2">
        <v>294.484736</v>
      </c>
      <c r="K367" s="2">
        <v>298.165795</v>
      </c>
      <c r="L367" s="2">
        <v>301.89286800000002</v>
      </c>
      <c r="M367" s="2">
        <v>305.66652900000003</v>
      </c>
      <c r="N367" s="2">
        <v>309.48736000000002</v>
      </c>
      <c r="O367" s="2">
        <v>313.355952</v>
      </c>
      <c r="P367" s="2">
        <v>317.27290199999999</v>
      </c>
    </row>
    <row r="368" spans="1:16" x14ac:dyDescent="0.25">
      <c r="A368">
        <f>VLOOKUP($B368,Example0gross_NameIDRecon!$B:$C,2,0)</f>
        <v>106</v>
      </c>
      <c r="B368" t="s">
        <v>50</v>
      </c>
      <c r="C368" t="s">
        <v>25</v>
      </c>
      <c r="D368" t="str">
        <f>IF(VLOOKUP($C368,Example0gross_LOSDesignation!$A:$B,2,0)=0,"",VLOOKUP($C368,Example0gross_LOSDesignation!$A:$B,2,0))</f>
        <v>Gas Variable Expense ($)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</row>
    <row r="369" spans="1:16" x14ac:dyDescent="0.25">
      <c r="A369">
        <f>VLOOKUP($B369,Example0gross_NameIDRecon!$B:$C,2,0)</f>
        <v>106</v>
      </c>
      <c r="B369" t="s">
        <v>50</v>
      </c>
      <c r="C369" t="s">
        <v>26</v>
      </c>
      <c r="D369" t="str">
        <f>IF(VLOOKUP($C369,Example0gross_LOSDesignation!$A:$B,2,0)=0,"",VLOOKUP($C369,Example0gross_LOSDesignation!$A:$B,2,0))</f>
        <v>Fixed Expense ($)</v>
      </c>
      <c r="E369" s="2">
        <v>69.12</v>
      </c>
      <c r="F369" s="2">
        <v>69.983999999999995</v>
      </c>
      <c r="G369" s="2">
        <v>70.858800000000002</v>
      </c>
      <c r="H369" s="2">
        <v>71.744534999999999</v>
      </c>
      <c r="I369" s="2">
        <v>72.641341999999995</v>
      </c>
      <c r="J369" s="2">
        <v>73.549357999999998</v>
      </c>
      <c r="K369" s="2">
        <v>74.468725000000006</v>
      </c>
      <c r="L369" s="2">
        <v>75.399585000000002</v>
      </c>
      <c r="M369" s="2">
        <v>76.342078999999998</v>
      </c>
      <c r="N369" s="2">
        <v>77.296355000000005</v>
      </c>
      <c r="O369" s="2">
        <v>78.262559999999993</v>
      </c>
      <c r="P369" s="2">
        <v>79.240842000000001</v>
      </c>
    </row>
    <row r="370" spans="1:16" x14ac:dyDescent="0.25">
      <c r="A370">
        <f>VLOOKUP($B370,Example0gross_NameIDRecon!$B:$C,2,0)</f>
        <v>106</v>
      </c>
      <c r="B370" t="s">
        <v>50</v>
      </c>
      <c r="C370" t="s">
        <v>27</v>
      </c>
      <c r="D370" t="str">
        <f>IF(VLOOKUP($C370,Example0gross_LOSDesignation!$A:$B,2,0)=0,"",VLOOKUP($C370,Example0gross_LOSDesignation!$A:$B,2,0))</f>
        <v>Gas Variable Expense ($)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</row>
    <row r="371" spans="1:16" x14ac:dyDescent="0.25">
      <c r="A371">
        <f>VLOOKUP($B371,Example0gross_NameIDRecon!$B:$C,2,0)</f>
        <v>106</v>
      </c>
      <c r="B371" t="s">
        <v>50</v>
      </c>
      <c r="C371" t="s">
        <v>28</v>
      </c>
      <c r="D371" t="str">
        <f>IF(VLOOKUP($C371,Example0gross_LOSDesignation!$A:$B,2,0)=0,"",VLOOKUP($C371,Example0gross_LOSDesignation!$A:$B,2,0))</f>
        <v>Overhead</v>
      </c>
      <c r="E371" s="2">
        <v>180.09</v>
      </c>
      <c r="F371" s="2">
        <v>182.34112500000001</v>
      </c>
      <c r="G371" s="2">
        <v>184.62038899999999</v>
      </c>
      <c r="H371" s="2">
        <v>186.928144</v>
      </c>
      <c r="I371" s="2">
        <v>189.264746</v>
      </c>
      <c r="J371" s="2">
        <v>191.63055499999999</v>
      </c>
      <c r="K371" s="2">
        <v>194.025937</v>
      </c>
      <c r="L371" s="2">
        <v>196.45126099999999</v>
      </c>
      <c r="M371" s="2">
        <v>198.906902</v>
      </c>
      <c r="N371" s="2">
        <v>201.393238</v>
      </c>
      <c r="O371" s="2">
        <v>203.91065399999999</v>
      </c>
      <c r="P371" s="2">
        <v>206.45953700000001</v>
      </c>
    </row>
    <row r="372" spans="1:16" x14ac:dyDescent="0.25">
      <c r="A372">
        <f>VLOOKUP($B372,Example0gross_NameIDRecon!$B:$C,2,0)</f>
        <v>106</v>
      </c>
      <c r="B372" t="s">
        <v>50</v>
      </c>
      <c r="C372" t="s">
        <v>29</v>
      </c>
      <c r="D372" t="str">
        <f>IF(VLOOKUP($C372,Example0gross_LOSDesignation!$A:$B,2,0)=0,"",VLOOKUP($C372,Example0gross_LOSDesignation!$A:$B,2,0))</f>
        <v>Fixed Expense ($)</v>
      </c>
      <c r="E372" s="2">
        <v>108</v>
      </c>
      <c r="F372" s="2">
        <v>109.35</v>
      </c>
      <c r="G372" s="2">
        <v>110.716875</v>
      </c>
      <c r="H372" s="2">
        <v>112.100836</v>
      </c>
      <c r="I372" s="2">
        <v>113.50209599999999</v>
      </c>
      <c r="J372" s="2">
        <v>114.920873</v>
      </c>
      <c r="K372" s="2">
        <v>116.357383</v>
      </c>
      <c r="L372" s="2">
        <v>117.811851</v>
      </c>
      <c r="M372" s="2">
        <v>119.284499</v>
      </c>
      <c r="N372" s="2">
        <v>120.775555</v>
      </c>
      <c r="O372" s="2">
        <v>122.28525</v>
      </c>
      <c r="P372" s="2">
        <v>123.81381500000001</v>
      </c>
    </row>
    <row r="373" spans="1:16" x14ac:dyDescent="0.25">
      <c r="A373">
        <f>VLOOKUP($B373,Example0gross_NameIDRecon!$B:$C,2,0)</f>
        <v>106</v>
      </c>
      <c r="B373" t="s">
        <v>50</v>
      </c>
      <c r="C373" t="s">
        <v>30</v>
      </c>
      <c r="D373" t="str">
        <f>IF(VLOOKUP($C373,Example0gross_LOSDesignation!$A:$B,2,0)=0,"",VLOOKUP($C373,Example0gross_LOSDesignation!$A:$B,2,0))</f>
        <v>Fixed Expense ($)</v>
      </c>
      <c r="E373" s="2">
        <v>297</v>
      </c>
      <c r="F373" s="2">
        <v>300.71249999999998</v>
      </c>
      <c r="G373" s="2">
        <v>304.471406</v>
      </c>
      <c r="H373" s="2">
        <v>308.27729900000003</v>
      </c>
      <c r="I373" s="2">
        <v>312.130765</v>
      </c>
      <c r="J373" s="2">
        <v>316.0324</v>
      </c>
      <c r="K373" s="2">
        <v>319.98280499999998</v>
      </c>
      <c r="L373" s="2">
        <v>323.98259000000002</v>
      </c>
      <c r="M373" s="2">
        <v>328.03237200000001</v>
      </c>
      <c r="N373" s="2">
        <v>332.13277699999998</v>
      </c>
      <c r="O373" s="2">
        <v>336.28443600000003</v>
      </c>
      <c r="P373" s="2">
        <v>340.48799200000002</v>
      </c>
    </row>
    <row r="374" spans="1:16" x14ac:dyDescent="0.25">
      <c r="A374">
        <f>VLOOKUP($B374,Example0gross_NameIDRecon!$B:$C,2,0)</f>
        <v>106</v>
      </c>
      <c r="B374" t="s">
        <v>50</v>
      </c>
      <c r="C374" t="s">
        <v>31</v>
      </c>
      <c r="D374" t="str">
        <f>IF(VLOOKUP($C374,Example0gross_LOSDesignation!$A:$B,2,0)=0,"",VLOOKUP($C374,Example0gross_LOSDesignation!$A:$B,2,0))</f>
        <v>Fixed Expense ($)</v>
      </c>
      <c r="E374" s="2">
        <v>467.37</v>
      </c>
      <c r="F374" s="2">
        <v>473.21212500000001</v>
      </c>
      <c r="G374" s="2">
        <v>479.12727699999999</v>
      </c>
      <c r="H374" s="2">
        <v>485.11636800000002</v>
      </c>
      <c r="I374" s="2">
        <v>491.18032199999999</v>
      </c>
      <c r="J374" s="2">
        <v>497.32007599999997</v>
      </c>
      <c r="K374" s="2">
        <v>503.53657700000002</v>
      </c>
      <c r="L374" s="2">
        <v>509.83078399999999</v>
      </c>
      <c r="M374" s="2">
        <v>516.20366899999999</v>
      </c>
      <c r="N374" s="2">
        <v>522.65621499999997</v>
      </c>
      <c r="O374" s="2">
        <v>529.18941800000005</v>
      </c>
      <c r="P374" s="2">
        <v>535.80428500000005</v>
      </c>
    </row>
    <row r="375" spans="1:16" x14ac:dyDescent="0.25">
      <c r="A375">
        <f>VLOOKUP($B375,Example0gross_NameIDRecon!$B:$C,2,0)</f>
        <v>106</v>
      </c>
      <c r="B375" t="s">
        <v>50</v>
      </c>
      <c r="C375" t="s">
        <v>32</v>
      </c>
      <c r="D375" t="str">
        <f>IF(VLOOKUP($C375,Example0gross_LOSDesignation!$A:$B,2,0)=0,"",VLOOKUP($C375,Example0gross_LOSDesignation!$A:$B,2,0))</f>
        <v>Fixed Expense ($)</v>
      </c>
      <c r="E375" s="2">
        <v>297</v>
      </c>
      <c r="F375" s="2">
        <v>300.71249999999998</v>
      </c>
      <c r="G375" s="2">
        <v>304.471406</v>
      </c>
      <c r="H375" s="2">
        <v>308.27729900000003</v>
      </c>
      <c r="I375" s="2">
        <v>312.130765</v>
      </c>
      <c r="J375" s="2">
        <v>316.0324</v>
      </c>
      <c r="K375" s="2">
        <v>319.98280499999998</v>
      </c>
      <c r="L375" s="2">
        <v>323.98259000000002</v>
      </c>
      <c r="M375" s="2">
        <v>328.03237200000001</v>
      </c>
      <c r="N375" s="2">
        <v>332.13277699999998</v>
      </c>
      <c r="O375" s="2">
        <v>336.28443600000003</v>
      </c>
      <c r="P375" s="2">
        <v>340.48799200000002</v>
      </c>
    </row>
    <row r="376" spans="1:16" x14ac:dyDescent="0.25">
      <c r="A376">
        <f>VLOOKUP($B376,Example0gross_NameIDRecon!$B:$C,2,0)</f>
        <v>106</v>
      </c>
      <c r="B376" t="s">
        <v>50</v>
      </c>
      <c r="C376" t="s">
        <v>33</v>
      </c>
      <c r="D376" t="str">
        <f>IF(VLOOKUP($C376,Example0gross_LOSDesignation!$A:$B,2,0)=0,"",VLOOKUP($C376,Example0gross_LOSDesignation!$A:$B,2,0))</f>
        <v>Fixed Expense ($)</v>
      </c>
      <c r="E376" s="2">
        <v>202.5</v>
      </c>
      <c r="F376" s="2">
        <v>205.03125</v>
      </c>
      <c r="G376" s="2">
        <v>207.59414100000001</v>
      </c>
      <c r="H376" s="2">
        <v>210.18906699999999</v>
      </c>
      <c r="I376" s="2">
        <v>212.81643099999999</v>
      </c>
      <c r="J376" s="2">
        <v>215.47663600000001</v>
      </c>
      <c r="K376" s="2">
        <v>218.17009400000001</v>
      </c>
      <c r="L376" s="2">
        <v>220.89722</v>
      </c>
      <c r="M376" s="2">
        <v>223.658435</v>
      </c>
      <c r="N376" s="2">
        <v>226.45416599999999</v>
      </c>
      <c r="O376" s="2">
        <v>229.284843</v>
      </c>
      <c r="P376" s="2">
        <v>232.150904</v>
      </c>
    </row>
    <row r="377" spans="1:16" x14ac:dyDescent="0.25">
      <c r="A377">
        <f>VLOOKUP($B377,Example0gross_NameIDRecon!$B:$C,2,0)</f>
        <v>106</v>
      </c>
      <c r="B377" t="s">
        <v>50</v>
      </c>
      <c r="C377" t="s">
        <v>34</v>
      </c>
      <c r="D377" t="str">
        <f>IF(VLOOKUP($C377,Example0gross_LOSDesignation!$A:$B,2,0)=0,"",VLOOKUP($C377,Example0gross_LOSDesignation!$A:$B,2,0))</f>
        <v>Oil Variable Expense ($)</v>
      </c>
      <c r="E377" s="2">
        <v>1080</v>
      </c>
      <c r="F377" s="2">
        <v>1093.5</v>
      </c>
      <c r="G377" s="2">
        <v>1107.16875</v>
      </c>
      <c r="H377" s="2">
        <v>1121.0083589999999</v>
      </c>
      <c r="I377" s="2">
        <v>1135.020964</v>
      </c>
      <c r="J377" s="2">
        <v>1149.2087260000001</v>
      </c>
      <c r="K377" s="2">
        <v>1163.5738349999999</v>
      </c>
      <c r="L377" s="2">
        <v>1178.118508</v>
      </c>
      <c r="M377" s="2">
        <v>1192.8449889999999</v>
      </c>
      <c r="N377" s="2">
        <v>1207.7555520000001</v>
      </c>
      <c r="O377" s="2">
        <v>1222.852496</v>
      </c>
      <c r="P377" s="2">
        <v>1238.138152</v>
      </c>
    </row>
    <row r="378" spans="1:16" x14ac:dyDescent="0.25">
      <c r="A378">
        <f>VLOOKUP($B378,Example0gross_NameIDRecon!$B:$C,2,0)</f>
        <v>106</v>
      </c>
      <c r="B378" t="s">
        <v>50</v>
      </c>
      <c r="C378" t="s">
        <v>35</v>
      </c>
      <c r="D378" t="str">
        <f>IF(VLOOKUP($C378,Example0gross_LOSDesignation!$A:$B,2,0)=0,"",VLOOKUP($C378,Example0gross_LOSDesignation!$A:$B,2,0))</f>
        <v>Fixed Expense ($)</v>
      </c>
      <c r="E378" s="2">
        <v>357.75</v>
      </c>
      <c r="F378" s="2">
        <v>362.22187500000001</v>
      </c>
      <c r="G378" s="2">
        <v>366.74964799999998</v>
      </c>
      <c r="H378" s="2">
        <v>371.33401900000001</v>
      </c>
      <c r="I378" s="2">
        <v>375.97569399999998</v>
      </c>
      <c r="J378" s="2">
        <v>380.67538999999999</v>
      </c>
      <c r="K378" s="2">
        <v>385.43383299999999</v>
      </c>
      <c r="L378" s="2">
        <v>390.251756</v>
      </c>
      <c r="M378" s="2">
        <v>395.12990300000001</v>
      </c>
      <c r="N378" s="2">
        <v>400.06902600000001</v>
      </c>
      <c r="O378" s="2">
        <v>405.06988899999999</v>
      </c>
      <c r="P378" s="2">
        <v>410.133263</v>
      </c>
    </row>
    <row r="379" spans="1:16" x14ac:dyDescent="0.25">
      <c r="A379">
        <f>VLOOKUP($B379,Example0gross_NameIDRecon!$B:$C,2,0)</f>
        <v>106</v>
      </c>
      <c r="B379" t="s">
        <v>50</v>
      </c>
      <c r="C379" t="s">
        <v>36</v>
      </c>
      <c r="D379" t="str">
        <f>IF(VLOOKUP($C379,Example0gross_LOSDesignation!$A:$B,2,0)=0,"",VLOOKUP($C379,Example0gross_LOSDesignation!$A:$B,2,0))</f>
        <v>Fixed Expense ($)</v>
      </c>
      <c r="E379" s="2">
        <v>229.5</v>
      </c>
      <c r="F379" s="2">
        <v>232.36875000000001</v>
      </c>
      <c r="G379" s="2">
        <v>235.273359</v>
      </c>
      <c r="H379" s="2">
        <v>238.21427600000001</v>
      </c>
      <c r="I379" s="2">
        <v>241.19195500000001</v>
      </c>
      <c r="J379" s="2">
        <v>244.20685399999999</v>
      </c>
      <c r="K379" s="2">
        <v>247.25944000000001</v>
      </c>
      <c r="L379" s="2">
        <v>250.35018299999999</v>
      </c>
      <c r="M379" s="2">
        <v>253.47955999999999</v>
      </c>
      <c r="N379" s="2">
        <v>256.648055</v>
      </c>
      <c r="O379" s="2">
        <v>259.856155</v>
      </c>
      <c r="P379" s="2">
        <v>263.10435699999999</v>
      </c>
    </row>
    <row r="380" spans="1:16" x14ac:dyDescent="0.25">
      <c r="A380">
        <f>VLOOKUP($B380,Example0gross_NameIDRecon!$B:$C,2,0)</f>
        <v>106</v>
      </c>
      <c r="B380" t="s">
        <v>50</v>
      </c>
      <c r="C380" t="s">
        <v>37</v>
      </c>
      <c r="D380" t="str">
        <f>IF(VLOOKUP($C380,Example0gross_LOSDesignation!$A:$B,2,0)=0,"",VLOOKUP($C380,Example0gross_LOSDesignation!$A:$B,2,0))</f>
        <v>Ad Val Tax</v>
      </c>
      <c r="E380" s="2">
        <v>162</v>
      </c>
      <c r="F380" s="2">
        <v>164.02500000000001</v>
      </c>
      <c r="G380" s="2">
        <v>166.07531299999999</v>
      </c>
      <c r="H380" s="2">
        <v>168.15125399999999</v>
      </c>
      <c r="I380" s="2">
        <v>170.25314499999999</v>
      </c>
      <c r="J380" s="2">
        <v>172.38130899999999</v>
      </c>
      <c r="K380" s="2">
        <v>174.53607500000001</v>
      </c>
      <c r="L380" s="2">
        <v>176.71777599999999</v>
      </c>
      <c r="M380" s="2">
        <v>178.926748</v>
      </c>
      <c r="N380" s="2">
        <v>181.16333299999999</v>
      </c>
      <c r="O380" s="2">
        <v>183.427874</v>
      </c>
      <c r="P380" s="2">
        <v>185.72072299999999</v>
      </c>
    </row>
    <row r="381" spans="1:16" x14ac:dyDescent="0.25">
      <c r="A381">
        <f>VLOOKUP($B381,Example0gross_NameIDRecon!$B:$C,2,0)</f>
        <v>106</v>
      </c>
      <c r="B381" t="s">
        <v>50</v>
      </c>
      <c r="C381" t="s">
        <v>38</v>
      </c>
      <c r="D381" t="str">
        <f>IF(VLOOKUP($C381,Example0gross_LOSDesignation!$A:$B,2,0)=0,"",VLOOKUP($C381,Example0gross_LOSDesignation!$A:$B,2,0))</f>
        <v>Oil Variable Expense ($)</v>
      </c>
      <c r="E381" s="2">
        <v>1267.1099999999999</v>
      </c>
      <c r="F381" s="2">
        <v>1282.948875</v>
      </c>
      <c r="G381" s="2">
        <v>1298.9857360000001</v>
      </c>
      <c r="H381" s="2">
        <v>1315.223058</v>
      </c>
      <c r="I381" s="2">
        <v>1331.663346</v>
      </c>
      <c r="J381" s="2">
        <v>1348.3091380000001</v>
      </c>
      <c r="K381" s="2">
        <v>1365.163002</v>
      </c>
      <c r="L381" s="2">
        <v>1382.227539</v>
      </c>
      <c r="M381" s="2">
        <v>1399.505384</v>
      </c>
      <c r="N381" s="2">
        <v>1416.9992010000001</v>
      </c>
      <c r="O381" s="2">
        <v>1434.711691</v>
      </c>
      <c r="P381" s="2">
        <v>1452.645587</v>
      </c>
    </row>
    <row r="382" spans="1:16" x14ac:dyDescent="0.25">
      <c r="A382">
        <f>VLOOKUP($B382,Example0gross_NameIDRecon!$B:$C,2,0)</f>
        <v>106</v>
      </c>
      <c r="B382" t="s">
        <v>50</v>
      </c>
      <c r="C382" t="s">
        <v>39</v>
      </c>
      <c r="D382" t="str">
        <f>IF(VLOOKUP($C382,Example0gross_LOSDesignation!$A:$B,2,0)=0,"",VLOOKUP($C382,Example0gross_LOSDesignation!$A:$B,2,0))</f>
        <v>Fixed Expense ($)</v>
      </c>
      <c r="E382" s="2">
        <v>702</v>
      </c>
      <c r="F382" s="2">
        <v>710.77499999999998</v>
      </c>
      <c r="G382" s="2">
        <v>719.65968799999996</v>
      </c>
      <c r="H382" s="2">
        <v>728.65543400000001</v>
      </c>
      <c r="I382" s="2">
        <v>737.76362700000004</v>
      </c>
      <c r="J382" s="2">
        <v>746.98567200000002</v>
      </c>
      <c r="K382" s="2">
        <v>756.322993</v>
      </c>
      <c r="L382" s="2">
        <v>765.77702999999997</v>
      </c>
      <c r="M382" s="2">
        <v>775.349243</v>
      </c>
      <c r="N382" s="2">
        <v>785.04110900000001</v>
      </c>
      <c r="O382" s="2">
        <v>794.85412199999996</v>
      </c>
      <c r="P382" s="2">
        <v>804.78979900000002</v>
      </c>
    </row>
    <row r="383" spans="1:16" x14ac:dyDescent="0.25">
      <c r="A383">
        <f>VLOOKUP($B383,Example0gross_NameIDRecon!$B:$C,2,0)</f>
        <v>106</v>
      </c>
      <c r="B383" t="s">
        <v>50</v>
      </c>
      <c r="C383" t="s">
        <v>40</v>
      </c>
      <c r="D383" t="str">
        <f>IF(VLOOKUP($C383,Example0gross_LOSDesignation!$A:$B,2,0)=0,"",VLOOKUP($C383,Example0gross_LOSDesignation!$A:$B,2,0))</f>
        <v>Fixed Expense ($)</v>
      </c>
      <c r="E383" s="2">
        <v>191.97</v>
      </c>
      <c r="F383" s="2">
        <v>194.36962500000001</v>
      </c>
      <c r="G383" s="2">
        <v>196.79924500000001</v>
      </c>
      <c r="H383" s="2">
        <v>199.25923599999999</v>
      </c>
      <c r="I383" s="2">
        <v>201.749976</v>
      </c>
      <c r="J383" s="2">
        <v>204.271851</v>
      </c>
      <c r="K383" s="2">
        <v>206.82524900000001</v>
      </c>
      <c r="L383" s="2">
        <v>209.41056499999999</v>
      </c>
      <c r="M383" s="2">
        <v>212.02819700000001</v>
      </c>
      <c r="N383" s="2">
        <v>214.678549</v>
      </c>
      <c r="O383" s="2">
        <v>217.362031</v>
      </c>
      <c r="P383" s="2">
        <v>220.07905700000001</v>
      </c>
    </row>
    <row r="384" spans="1:16" x14ac:dyDescent="0.25">
      <c r="A384">
        <f>VLOOKUP($B384,Example0gross_NameIDRecon!$B:$C,2,0)</f>
        <v>106</v>
      </c>
      <c r="B384" t="s">
        <v>50</v>
      </c>
      <c r="C384" t="s">
        <v>41</v>
      </c>
      <c r="D384" t="str">
        <f>IF(VLOOKUP($C384,Example0gross_LOSDesignation!$A:$B,2,0)=0,"",VLOOKUP($C384,Example0gross_LOSDesignation!$A:$B,2,0))</f>
        <v>Fixed Expense ($)</v>
      </c>
      <c r="E384" s="2">
        <v>88.02</v>
      </c>
      <c r="F384" s="2">
        <v>89.120249999999999</v>
      </c>
      <c r="G384" s="2">
        <v>90.234252999999995</v>
      </c>
      <c r="H384" s="2">
        <v>91.362181000000007</v>
      </c>
      <c r="I384" s="2">
        <v>92.504209000000003</v>
      </c>
      <c r="J384" s="2">
        <v>93.660511</v>
      </c>
      <c r="K384" s="2">
        <v>94.831267999999994</v>
      </c>
      <c r="L384" s="2">
        <v>96.016658000000007</v>
      </c>
      <c r="M384" s="2">
        <v>97.216866999999993</v>
      </c>
      <c r="N384" s="2">
        <v>98.432077000000007</v>
      </c>
      <c r="O384" s="2">
        <v>99.662477999999993</v>
      </c>
      <c r="P384" s="2">
        <v>100.908259</v>
      </c>
    </row>
    <row r="385" spans="1:16" x14ac:dyDescent="0.25">
      <c r="A385">
        <f>VLOOKUP($B385,Example0gross_NameIDRecon!$B:$C,2,0)</f>
        <v>106</v>
      </c>
      <c r="B385" t="s">
        <v>50</v>
      </c>
      <c r="C385" t="s">
        <v>42</v>
      </c>
      <c r="D385" t="str">
        <f>IF(VLOOKUP($C385,Example0gross_LOSDesignation!$A:$B,2,0)=0,"",VLOOKUP($C385,Example0gross_LOSDesignation!$A:$B,2,0))</f>
        <v>Oil Variable Expense ($)</v>
      </c>
      <c r="E385" s="2">
        <v>256.5</v>
      </c>
      <c r="F385" s="2">
        <v>259.70625000000001</v>
      </c>
      <c r="G385" s="2">
        <v>262.95257800000002</v>
      </c>
      <c r="H385" s="2">
        <v>266.239485</v>
      </c>
      <c r="I385" s="2">
        <v>269.56747899999999</v>
      </c>
      <c r="J385" s="2">
        <v>272.937072</v>
      </c>
      <c r="K385" s="2">
        <v>276.34878600000002</v>
      </c>
      <c r="L385" s="2">
        <v>279.80314600000003</v>
      </c>
      <c r="M385" s="2">
        <v>283.30068499999999</v>
      </c>
      <c r="N385" s="2">
        <v>286.84194400000001</v>
      </c>
      <c r="O385" s="2">
        <v>290.42746799999998</v>
      </c>
      <c r="P385" s="2">
        <v>294.05781100000002</v>
      </c>
    </row>
    <row r="386" spans="1:16" x14ac:dyDescent="0.25">
      <c r="A386">
        <f>VLOOKUP($B386,Example0gross_NameIDRecon!$B:$C,2,0)</f>
        <v>106</v>
      </c>
      <c r="B386" t="s">
        <v>50</v>
      </c>
      <c r="C386" t="s">
        <v>43</v>
      </c>
      <c r="D386" t="str">
        <f>IF(VLOOKUP($C386,Example0gross_LOSDesignation!$A:$B,2,0)=0,"",VLOOKUP($C386,Example0gross_LOSDesignation!$A:$B,2,0))</f>
        <v>Oil Variable Expense ($)</v>
      </c>
      <c r="E386" s="2">
        <v>333.72</v>
      </c>
      <c r="F386" s="2">
        <v>337.89150000000001</v>
      </c>
      <c r="G386" s="2">
        <v>342.11514399999999</v>
      </c>
      <c r="H386" s="2">
        <v>346.39158300000003</v>
      </c>
      <c r="I386" s="2">
        <v>350.72147799999999</v>
      </c>
      <c r="J386" s="2">
        <v>355.10549600000002</v>
      </c>
      <c r="K386" s="2">
        <v>359.54431499999998</v>
      </c>
      <c r="L386" s="2">
        <v>364.03861899999998</v>
      </c>
      <c r="M386" s="2">
        <v>368.58910200000003</v>
      </c>
      <c r="N386" s="2">
        <v>373.19646499999999</v>
      </c>
      <c r="O386" s="2">
        <v>377.86142100000001</v>
      </c>
      <c r="P386" s="2">
        <v>382.58468900000003</v>
      </c>
    </row>
    <row r="387" spans="1:16" x14ac:dyDescent="0.25">
      <c r="A387">
        <f>VLOOKUP($B387,Example0gross_NameIDRecon!$B:$C,2,0)</f>
        <v>106</v>
      </c>
      <c r="B387" t="s">
        <v>50</v>
      </c>
      <c r="C387" t="s">
        <v>44</v>
      </c>
      <c r="D387" t="str">
        <f>IF(VLOOKUP($C387,Example0gross_LOSDesignation!$A:$B,2,0)=0,"",VLOOKUP($C387,Example0gross_LOSDesignation!$A:$B,2,0))</f>
        <v>Total Expenses</v>
      </c>
      <c r="E387" s="2">
        <v>12127.32</v>
      </c>
      <c r="F387" s="2">
        <v>12298.26345</v>
      </c>
      <c r="G387" s="2">
        <v>12471.932004</v>
      </c>
      <c r="H387" s="2">
        <v>12648.380471</v>
      </c>
      <c r="I387" s="2">
        <v>12827.665134000001</v>
      </c>
      <c r="J387" s="2">
        <v>13009.843798</v>
      </c>
      <c r="K387" s="2">
        <v>13194.975844000001</v>
      </c>
      <c r="L387" s="2">
        <v>13383.122275</v>
      </c>
      <c r="M387" s="2">
        <v>13574.34578</v>
      </c>
      <c r="N387" s="2">
        <v>13768.710784000001</v>
      </c>
      <c r="O387" s="2">
        <v>13966.283513</v>
      </c>
      <c r="P387" s="2">
        <v>14167.132049</v>
      </c>
    </row>
    <row r="388" spans="1:16" x14ac:dyDescent="0.25">
      <c r="A388">
        <f>VLOOKUP($B388,Example0gross_NameIDRecon!$B:$C,2,0)</f>
        <v>106</v>
      </c>
      <c r="B388" t="s">
        <v>50</v>
      </c>
      <c r="C388" t="s">
        <v>45</v>
      </c>
      <c r="D388" t="str">
        <f>IF(VLOOKUP($C388,Example0gross_LOSDesignation!$A:$B,2,0)=0,"",VLOOKUP($C388,Example0gross_LOSDesignation!$A:$B,2,0))</f>
        <v>Net Operating Profit</v>
      </c>
      <c r="E388" s="2">
        <v>36514.68</v>
      </c>
      <c r="F388" s="2">
        <v>37076.666550000002</v>
      </c>
      <c r="G388" s="2">
        <v>37646.938446</v>
      </c>
      <c r="H388" s="2">
        <v>38225.606118999996</v>
      </c>
      <c r="I388" s="2">
        <v>38812.781002000003</v>
      </c>
      <c r="J388" s="2">
        <v>39408.575526000001</v>
      </c>
      <c r="K388" s="2">
        <v>40013.1031</v>
      </c>
      <c r="L388" s="2">
        <v>40626.478099</v>
      </c>
      <c r="M388" s="2">
        <v>41248.815846999998</v>
      </c>
      <c r="N388" s="2">
        <v>41880.232600000003</v>
      </c>
      <c r="O388" s="2">
        <v>42520.845526999998</v>
      </c>
      <c r="P388" s="2">
        <v>43170.772687999997</v>
      </c>
    </row>
    <row r="389" spans="1:16" s="6" customFormat="1" x14ac:dyDescent="0.25">
      <c r="A389" s="6">
        <f>A388</f>
        <v>106</v>
      </c>
      <c r="B389" s="6" t="str">
        <f>B388</f>
        <v>Kyle 2H</v>
      </c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</row>
    <row r="390" spans="1:16" s="6" customFormat="1" x14ac:dyDescent="0.25">
      <c r="A390" s="6">
        <f t="shared" ref="A390:B390" si="86">A389</f>
        <v>106</v>
      </c>
      <c r="B390" s="6" t="str">
        <f t="shared" si="86"/>
        <v>Kyle 2H</v>
      </c>
      <c r="D390" s="5" t="s">
        <v>89</v>
      </c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</row>
    <row r="391" spans="1:16" s="6" customFormat="1" x14ac:dyDescent="0.25">
      <c r="A391" s="6">
        <f t="shared" ref="A391:B391" si="87">A390</f>
        <v>106</v>
      </c>
      <c r="B391" s="6" t="str">
        <f t="shared" si="87"/>
        <v>Kyle 2H</v>
      </c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</row>
    <row r="392" spans="1:16" s="6" customFormat="1" x14ac:dyDescent="0.25">
      <c r="A392" s="6">
        <f t="shared" ref="A392:B392" si="88">A391</f>
        <v>106</v>
      </c>
      <c r="B392" s="6" t="str">
        <f t="shared" si="88"/>
        <v>Kyle 2H</v>
      </c>
      <c r="D392" s="6" t="s">
        <v>90</v>
      </c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</row>
    <row r="393" spans="1:16" s="6" customFormat="1" x14ac:dyDescent="0.25">
      <c r="A393" s="6">
        <f t="shared" ref="A393:B393" si="89">A392</f>
        <v>106</v>
      </c>
      <c r="B393" s="6" t="str">
        <f t="shared" si="89"/>
        <v>Kyle 2H</v>
      </c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</row>
    <row r="394" spans="1:16" s="6" customFormat="1" x14ac:dyDescent="0.25">
      <c r="A394" s="6">
        <f t="shared" ref="A394:B394" si="90">A393</f>
        <v>106</v>
      </c>
      <c r="B394" s="6" t="str">
        <f t="shared" si="90"/>
        <v>Kyle 2H</v>
      </c>
      <c r="D394" s="6" t="s">
        <v>91</v>
      </c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</row>
    <row r="395" spans="1:16" s="6" customFormat="1" x14ac:dyDescent="0.25">
      <c r="A395" s="6">
        <f t="shared" ref="A395:B395" si="91">A394</f>
        <v>106</v>
      </c>
      <c r="B395" s="6" t="str">
        <f t="shared" si="91"/>
        <v>Kyle 2H</v>
      </c>
      <c r="D395" s="6" t="s">
        <v>92</v>
      </c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</row>
    <row r="396" spans="1:16" s="6" customFormat="1" x14ac:dyDescent="0.25">
      <c r="A396" s="6">
        <f t="shared" ref="A396:B396" si="92">A395</f>
        <v>106</v>
      </c>
      <c r="B396" s="6" t="str">
        <f t="shared" si="92"/>
        <v>Kyle 2H</v>
      </c>
      <c r="D396" s="6" t="s">
        <v>93</v>
      </c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</row>
    <row r="397" spans="1:16" s="6" customFormat="1" x14ac:dyDescent="0.25">
      <c r="A397" s="6">
        <f t="shared" ref="A397:B397" si="93">A396</f>
        <v>106</v>
      </c>
      <c r="B397" s="6" t="str">
        <f t="shared" si="93"/>
        <v>Kyle 2H</v>
      </c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</row>
    <row r="398" spans="1:16" s="6" customFormat="1" x14ac:dyDescent="0.25">
      <c r="A398" s="6">
        <f t="shared" ref="A398:B398" si="94">A397</f>
        <v>106</v>
      </c>
      <c r="B398" s="6" t="str">
        <f t="shared" si="94"/>
        <v>Kyle 2H</v>
      </c>
      <c r="D398" s="6" t="s">
        <v>94</v>
      </c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</row>
    <row r="399" spans="1:16" s="6" customFormat="1" x14ac:dyDescent="0.25">
      <c r="A399" s="6">
        <f t="shared" ref="A399:B399" si="95">A398</f>
        <v>106</v>
      </c>
      <c r="B399" s="6" t="str">
        <f t="shared" si="95"/>
        <v>Kyle 2H</v>
      </c>
      <c r="D399" s="6" t="s">
        <v>95</v>
      </c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</row>
    <row r="400" spans="1:16" s="6" customFormat="1" x14ac:dyDescent="0.25">
      <c r="A400" s="6">
        <f t="shared" ref="A400:B400" si="96">A399</f>
        <v>106</v>
      </c>
      <c r="B400" s="6" t="str">
        <f t="shared" si="96"/>
        <v>Kyle 2H</v>
      </c>
      <c r="D400" s="6" t="s">
        <v>96</v>
      </c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</row>
    <row r="401" spans="1:16" s="6" customFormat="1" x14ac:dyDescent="0.25">
      <c r="A401" s="6">
        <f t="shared" ref="A401:B401" si="97">A400</f>
        <v>106</v>
      </c>
      <c r="B401" s="6" t="str">
        <f t="shared" si="97"/>
        <v>Kyle 2H</v>
      </c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</row>
    <row r="402" spans="1:16" s="6" customFormat="1" x14ac:dyDescent="0.25">
      <c r="A402" s="6">
        <f t="shared" ref="A402:B402" si="98">A401</f>
        <v>106</v>
      </c>
      <c r="B402" s="6" t="str">
        <f t="shared" si="98"/>
        <v>Kyle 2H</v>
      </c>
      <c r="D402" s="6" t="s">
        <v>97</v>
      </c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</row>
    <row r="403" spans="1:16" s="6" customFormat="1" x14ac:dyDescent="0.25">
      <c r="A403" s="6">
        <f t="shared" ref="A403:B403" si="99">A402</f>
        <v>106</v>
      </c>
      <c r="B403" s="6" t="str">
        <f t="shared" si="99"/>
        <v>Kyle 2H</v>
      </c>
      <c r="D403" s="6" t="s">
        <v>98</v>
      </c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</row>
    <row r="404" spans="1:16" s="6" customFormat="1" x14ac:dyDescent="0.25">
      <c r="A404" s="6">
        <f t="shared" ref="A404:B404" si="100">A403</f>
        <v>106</v>
      </c>
      <c r="B404" s="6" t="str">
        <f t="shared" si="100"/>
        <v>Kyle 2H</v>
      </c>
      <c r="D404" s="6" t="s">
        <v>99</v>
      </c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</row>
    <row r="405" spans="1:16" s="6" customFormat="1" x14ac:dyDescent="0.25">
      <c r="A405" s="6">
        <f t="shared" ref="A405:B405" si="101">A404</f>
        <v>106</v>
      </c>
      <c r="B405" s="6" t="str">
        <f t="shared" si="101"/>
        <v>Kyle 2H</v>
      </c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</row>
    <row r="406" spans="1:16" s="6" customFormat="1" x14ac:dyDescent="0.25">
      <c r="A406" s="6">
        <f t="shared" ref="A406:B406" si="102">A405</f>
        <v>106</v>
      </c>
      <c r="B406" s="6" t="str">
        <f t="shared" si="102"/>
        <v>Kyle 2H</v>
      </c>
      <c r="D406" s="6" t="s">
        <v>100</v>
      </c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</row>
    <row r="407" spans="1:16" s="6" customFormat="1" x14ac:dyDescent="0.25">
      <c r="A407" s="6">
        <f t="shared" ref="A407:B407" si="103">A406</f>
        <v>106</v>
      </c>
      <c r="B407" s="6" t="str">
        <f t="shared" si="103"/>
        <v>Kyle 2H</v>
      </c>
      <c r="D407" s="6" t="s">
        <v>101</v>
      </c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</row>
    <row r="408" spans="1:16" s="6" customFormat="1" x14ac:dyDescent="0.25">
      <c r="A408" s="6">
        <f t="shared" ref="A408:B408" si="104">A407</f>
        <v>106</v>
      </c>
      <c r="B408" s="6" t="str">
        <f t="shared" si="104"/>
        <v>Kyle 2H</v>
      </c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</row>
    <row r="409" spans="1:16" s="6" customFormat="1" x14ac:dyDescent="0.25">
      <c r="A409" s="6">
        <f t="shared" ref="A409:B409" si="105">A408</f>
        <v>106</v>
      </c>
      <c r="B409" s="6" t="str">
        <f t="shared" si="105"/>
        <v>Kyle 2H</v>
      </c>
      <c r="D409" s="6" t="s">
        <v>102</v>
      </c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</row>
    <row r="410" spans="1:16" s="6" customFormat="1" x14ac:dyDescent="0.25">
      <c r="A410" s="6">
        <f t="shared" ref="A410:B410" si="106">A409</f>
        <v>106</v>
      </c>
      <c r="B410" s="6" t="str">
        <f t="shared" si="106"/>
        <v>Kyle 2H</v>
      </c>
      <c r="D410" s="6" t="s">
        <v>103</v>
      </c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</row>
    <row r="411" spans="1:16" s="6" customFormat="1" x14ac:dyDescent="0.25">
      <c r="A411" s="6">
        <f t="shared" ref="A411:B411" si="107">A410</f>
        <v>106</v>
      </c>
      <c r="B411" s="6" t="str">
        <f t="shared" si="107"/>
        <v>Kyle 2H</v>
      </c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</row>
    <row r="412" spans="1:16" s="6" customFormat="1" x14ac:dyDescent="0.25">
      <c r="A412" s="6">
        <f t="shared" ref="A412:B412" si="108">A411</f>
        <v>106</v>
      </c>
      <c r="B412" s="6" t="str">
        <f t="shared" si="108"/>
        <v>Kyle 2H</v>
      </c>
      <c r="D412" s="6" t="s">
        <v>104</v>
      </c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</row>
    <row r="413" spans="1:16" s="6" customFormat="1" x14ac:dyDescent="0.25">
      <c r="A413" s="6">
        <f t="shared" ref="A413:B413" si="109">A412</f>
        <v>106</v>
      </c>
      <c r="B413" s="6" t="str">
        <f t="shared" si="109"/>
        <v>Kyle 2H</v>
      </c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</row>
    <row r="414" spans="1:16" s="6" customFormat="1" x14ac:dyDescent="0.25">
      <c r="A414" s="6">
        <f t="shared" ref="A414:B414" si="110">A413</f>
        <v>106</v>
      </c>
      <c r="B414" s="6" t="str">
        <f t="shared" si="110"/>
        <v>Kyle 2H</v>
      </c>
      <c r="D414" s="6" t="s">
        <v>61</v>
      </c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</row>
    <row r="415" spans="1:16" s="6" customFormat="1" x14ac:dyDescent="0.25">
      <c r="A415" s="6">
        <f t="shared" ref="A415:B415" si="111">A414</f>
        <v>106</v>
      </c>
      <c r="B415" s="6" t="str">
        <f t="shared" si="111"/>
        <v>Kyle 2H</v>
      </c>
      <c r="D415" s="6" t="s">
        <v>63</v>
      </c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</row>
    <row r="416" spans="1:16" s="6" customFormat="1" x14ac:dyDescent="0.25">
      <c r="A416" s="6">
        <f t="shared" ref="A416:B416" si="112">A415</f>
        <v>106</v>
      </c>
      <c r="B416" s="6" t="str">
        <f t="shared" si="112"/>
        <v>Kyle 2H</v>
      </c>
      <c r="D416" s="6" t="s">
        <v>65</v>
      </c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</row>
    <row r="417" spans="1:16" s="6" customFormat="1" x14ac:dyDescent="0.25">
      <c r="A417" s="6">
        <f t="shared" ref="A417:B417" si="113">A416</f>
        <v>106</v>
      </c>
      <c r="B417" s="6" t="str">
        <f t="shared" si="113"/>
        <v>Kyle 2H</v>
      </c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</row>
    <row r="418" spans="1:16" s="6" customFormat="1" x14ac:dyDescent="0.25">
      <c r="A418" s="6">
        <f t="shared" ref="A418:B418" si="114">A417</f>
        <v>106</v>
      </c>
      <c r="B418" s="6" t="str">
        <f t="shared" si="114"/>
        <v>Kyle 2H</v>
      </c>
      <c r="D418" s="6" t="s">
        <v>105</v>
      </c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</row>
    <row r="419" spans="1:16" s="6" customFormat="1" x14ac:dyDescent="0.25">
      <c r="A419" s="6">
        <f t="shared" ref="A419:B419" si="115">A418</f>
        <v>106</v>
      </c>
      <c r="B419" s="6" t="str">
        <f t="shared" si="115"/>
        <v>Kyle 2H</v>
      </c>
      <c r="D419" s="6" t="s">
        <v>106</v>
      </c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</row>
    <row r="420" spans="1:16" s="6" customFormat="1" x14ac:dyDescent="0.25">
      <c r="A420" s="6">
        <f t="shared" ref="A420:B420" si="116">A419</f>
        <v>106</v>
      </c>
      <c r="B420" s="6" t="str">
        <f t="shared" si="116"/>
        <v>Kyle 2H</v>
      </c>
      <c r="D420" s="6" t="s">
        <v>107</v>
      </c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</row>
    <row r="421" spans="1:16" s="6" customFormat="1" x14ac:dyDescent="0.25">
      <c r="A421" s="6">
        <f t="shared" ref="A421:B421" si="117">A420</f>
        <v>106</v>
      </c>
      <c r="B421" s="6" t="str">
        <f t="shared" si="117"/>
        <v>Kyle 2H</v>
      </c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</row>
    <row r="422" spans="1:16" s="6" customFormat="1" x14ac:dyDescent="0.25">
      <c r="A422" s="6">
        <f t="shared" ref="A422:B422" si="118">A421</f>
        <v>106</v>
      </c>
      <c r="B422" s="6" t="str">
        <f t="shared" si="118"/>
        <v>Kyle 2H</v>
      </c>
      <c r="D422" s="6" t="s">
        <v>108</v>
      </c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</row>
    <row r="423" spans="1:16" s="6" customFormat="1" x14ac:dyDescent="0.25">
      <c r="A423" s="6">
        <f t="shared" ref="A423:B423" si="119">A422</f>
        <v>106</v>
      </c>
      <c r="B423" s="6" t="str">
        <f t="shared" si="119"/>
        <v>Kyle 2H</v>
      </c>
      <c r="D423" s="6" t="s">
        <v>109</v>
      </c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</row>
    <row r="424" spans="1:16" s="6" customFormat="1" x14ac:dyDescent="0.25">
      <c r="A424" s="6">
        <f t="shared" ref="A424:B424" si="120">A423</f>
        <v>106</v>
      </c>
      <c r="B424" s="6" t="str">
        <f t="shared" si="120"/>
        <v>Kyle 2H</v>
      </c>
      <c r="D424" s="6" t="s">
        <v>110</v>
      </c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</row>
    <row r="425" spans="1:16" s="6" customFormat="1" x14ac:dyDescent="0.25">
      <c r="A425" s="6">
        <f t="shared" ref="A425:B425" si="121">A424</f>
        <v>106</v>
      </c>
      <c r="B425" s="6" t="str">
        <f t="shared" si="121"/>
        <v>Kyle 2H</v>
      </c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</row>
    <row r="426" spans="1:16" s="6" customFormat="1" x14ac:dyDescent="0.25">
      <c r="A426" s="6">
        <f t="shared" ref="A426:B426" si="122">A425</f>
        <v>106</v>
      </c>
      <c r="B426" s="6" t="str">
        <f t="shared" si="122"/>
        <v>Kyle 2H</v>
      </c>
      <c r="D426" s="6" t="s">
        <v>111</v>
      </c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</row>
    <row r="427" spans="1:16" s="6" customFormat="1" x14ac:dyDescent="0.25">
      <c r="A427" s="6">
        <f t="shared" ref="A427:B427" si="123">A426</f>
        <v>106</v>
      </c>
      <c r="B427" s="6" t="str">
        <f t="shared" si="123"/>
        <v>Kyle 2H</v>
      </c>
      <c r="D427" s="6" t="s">
        <v>112</v>
      </c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</row>
    <row r="428" spans="1:16" s="6" customFormat="1" x14ac:dyDescent="0.25">
      <c r="A428" s="6">
        <f t="shared" ref="A428:B428" si="124">A427</f>
        <v>106</v>
      </c>
      <c r="B428" s="6" t="str">
        <f t="shared" si="124"/>
        <v>Kyle 2H</v>
      </c>
      <c r="D428" s="6" t="s">
        <v>113</v>
      </c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</row>
    <row r="429" spans="1:16" s="6" customFormat="1" x14ac:dyDescent="0.25">
      <c r="A429" s="6">
        <f t="shared" ref="A429:B429" si="125">A428</f>
        <v>106</v>
      </c>
      <c r="B429" s="6" t="str">
        <f t="shared" si="125"/>
        <v>Kyle 2H</v>
      </c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</row>
  </sheetData>
  <autoFilter ref="A4:P38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8730-24FE-4E0A-8306-082DFC9F0086}">
  <dimension ref="A1:C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28515625" style="4" bestFit="1" customWidth="1"/>
    <col min="2" max="2" width="10.28515625" style="4" bestFit="1" customWidth="1"/>
    <col min="3" max="3" width="11" style="4" bestFit="1" customWidth="1"/>
    <col min="4" max="16384" width="9.140625" style="4"/>
  </cols>
  <sheetData>
    <row r="1" spans="1:3" s="3" customFormat="1" x14ac:dyDescent="0.25">
      <c r="A1" s="3" t="s">
        <v>51</v>
      </c>
      <c r="B1" s="3" t="s">
        <v>52</v>
      </c>
      <c r="C1" s="3" t="s">
        <v>53</v>
      </c>
    </row>
    <row r="2" spans="1:3" x14ac:dyDescent="0.25">
      <c r="A2" s="4" t="s">
        <v>54</v>
      </c>
      <c r="B2" s="4" t="s">
        <v>49</v>
      </c>
      <c r="C2" s="4">
        <v>103</v>
      </c>
    </row>
    <row r="3" spans="1:3" x14ac:dyDescent="0.25">
      <c r="A3" s="4" t="s">
        <v>55</v>
      </c>
      <c r="B3" s="4" t="s">
        <v>47</v>
      </c>
      <c r="C3" s="4">
        <v>104</v>
      </c>
    </row>
    <row r="4" spans="1:3" x14ac:dyDescent="0.25">
      <c r="A4" s="4" t="s">
        <v>56</v>
      </c>
      <c r="B4" s="4" t="s">
        <v>46</v>
      </c>
      <c r="C4" s="4">
        <v>105</v>
      </c>
    </row>
    <row r="5" spans="1:3" x14ac:dyDescent="0.25">
      <c r="A5" s="4" t="s">
        <v>57</v>
      </c>
      <c r="B5" s="4" t="s">
        <v>50</v>
      </c>
      <c r="C5" s="4">
        <v>106</v>
      </c>
    </row>
    <row r="6" spans="1:3" x14ac:dyDescent="0.25">
      <c r="A6" s="4" t="s">
        <v>58</v>
      </c>
      <c r="B6" s="4" t="s">
        <v>48</v>
      </c>
      <c r="C6" s="4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BBCDB-2D3E-494D-8165-168392E2A813}">
  <dimension ref="A1:E45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25" style="4" bestFit="1" customWidth="1"/>
    <col min="2" max="2" width="26.140625" style="4" bestFit="1" customWidth="1"/>
    <col min="3" max="3" width="9.140625" style="4"/>
    <col min="4" max="4" width="23.7109375" style="16" bestFit="1" customWidth="1"/>
    <col min="5" max="5" width="9.140625" style="16"/>
    <col min="6" max="16384" width="9.140625" style="4"/>
  </cols>
  <sheetData>
    <row r="1" spans="1:5" s="3" customFormat="1" x14ac:dyDescent="0.25">
      <c r="A1" s="9" t="s">
        <v>0</v>
      </c>
      <c r="B1" s="9" t="s">
        <v>59</v>
      </c>
      <c r="D1" s="15" t="s">
        <v>60</v>
      </c>
      <c r="E1" s="15"/>
    </row>
    <row r="2" spans="1:5" x14ac:dyDescent="0.25">
      <c r="A2" s="4" t="s">
        <v>2</v>
      </c>
      <c r="D2" s="16" t="s">
        <v>61</v>
      </c>
      <c r="E2" s="17"/>
    </row>
    <row r="3" spans="1:5" x14ac:dyDescent="0.25">
      <c r="A3" s="4" t="s">
        <v>3</v>
      </c>
      <c r="B3" s="4" t="s">
        <v>62</v>
      </c>
      <c r="D3" s="16" t="s">
        <v>63</v>
      </c>
      <c r="E3" s="17"/>
    </row>
    <row r="4" spans="1:5" x14ac:dyDescent="0.25">
      <c r="A4" s="4" t="s">
        <v>4</v>
      </c>
      <c r="B4" s="4" t="s">
        <v>64</v>
      </c>
      <c r="D4" s="16" t="s">
        <v>65</v>
      </c>
      <c r="E4" s="17"/>
    </row>
    <row r="5" spans="1:5" x14ac:dyDescent="0.25">
      <c r="A5" s="4" t="s">
        <v>5</v>
      </c>
      <c r="B5" s="4" t="s">
        <v>66</v>
      </c>
      <c r="D5" s="15" t="s">
        <v>67</v>
      </c>
      <c r="E5" s="17">
        <f>SUM(E2:E4)</f>
        <v>0</v>
      </c>
    </row>
    <row r="6" spans="1:5" x14ac:dyDescent="0.25">
      <c r="A6" s="4" t="s">
        <v>6</v>
      </c>
      <c r="B6" s="4" t="s">
        <v>68</v>
      </c>
    </row>
    <row r="7" spans="1:5" x14ac:dyDescent="0.25">
      <c r="A7" s="4" t="s">
        <v>7</v>
      </c>
    </row>
    <row r="8" spans="1:5" x14ac:dyDescent="0.25">
      <c r="A8" s="4" t="s">
        <v>8</v>
      </c>
      <c r="B8" s="4" t="s">
        <v>69</v>
      </c>
    </row>
    <row r="9" spans="1:5" x14ac:dyDescent="0.25">
      <c r="A9" s="4" t="s">
        <v>9</v>
      </c>
      <c r="B9" s="4" t="s">
        <v>70</v>
      </c>
    </row>
    <row r="10" spans="1:5" x14ac:dyDescent="0.25">
      <c r="A10" s="4" t="s">
        <v>10</v>
      </c>
      <c r="B10" s="4" t="s">
        <v>71</v>
      </c>
    </row>
    <row r="11" spans="1:5" x14ac:dyDescent="0.25">
      <c r="A11" s="4" t="s">
        <v>11</v>
      </c>
      <c r="B11" s="4" t="s">
        <v>72</v>
      </c>
    </row>
    <row r="12" spans="1:5" x14ac:dyDescent="0.25">
      <c r="A12" s="4" t="s">
        <v>12</v>
      </c>
      <c r="B12" s="4" t="s">
        <v>73</v>
      </c>
    </row>
    <row r="13" spans="1:5" x14ac:dyDescent="0.25">
      <c r="A13" s="4" t="s">
        <v>13</v>
      </c>
      <c r="B13" s="4" t="s">
        <v>74</v>
      </c>
    </row>
    <row r="14" spans="1:5" x14ac:dyDescent="0.25">
      <c r="A14" s="4" t="s">
        <v>14</v>
      </c>
    </row>
    <row r="15" spans="1:5" x14ac:dyDescent="0.25">
      <c r="A15" s="4" t="s">
        <v>15</v>
      </c>
      <c r="B15" s="4" t="s">
        <v>75</v>
      </c>
    </row>
    <row r="16" spans="1:5" x14ac:dyDescent="0.25">
      <c r="A16" s="4" t="s">
        <v>16</v>
      </c>
      <c r="B16" s="4" t="s">
        <v>76</v>
      </c>
    </row>
    <row r="17" spans="1:2" x14ac:dyDescent="0.25">
      <c r="A17" s="4" t="s">
        <v>17</v>
      </c>
      <c r="B17" s="4" t="s">
        <v>77</v>
      </c>
    </row>
    <row r="18" spans="1:2" x14ac:dyDescent="0.25">
      <c r="A18" s="4" t="s">
        <v>18</v>
      </c>
      <c r="B18" s="4" t="s">
        <v>77</v>
      </c>
    </row>
    <row r="19" spans="1:2" x14ac:dyDescent="0.25">
      <c r="A19" s="4" t="s">
        <v>19</v>
      </c>
      <c r="B19" s="4" t="s">
        <v>77</v>
      </c>
    </row>
    <row r="20" spans="1:2" x14ac:dyDescent="0.25">
      <c r="A20" s="4" t="s">
        <v>20</v>
      </c>
      <c r="B20" s="4" t="s">
        <v>77</v>
      </c>
    </row>
    <row r="21" spans="1:2" x14ac:dyDescent="0.25">
      <c r="A21" s="4" t="s">
        <v>21</v>
      </c>
      <c r="B21" s="4" t="s">
        <v>77</v>
      </c>
    </row>
    <row r="22" spans="1:2" x14ac:dyDescent="0.25">
      <c r="A22" s="4" t="s">
        <v>22</v>
      </c>
      <c r="B22" s="4" t="s">
        <v>76</v>
      </c>
    </row>
    <row r="23" spans="1:2" x14ac:dyDescent="0.25">
      <c r="A23" s="4" t="s">
        <v>23</v>
      </c>
      <c r="B23" s="4" t="s">
        <v>77</v>
      </c>
    </row>
    <row r="24" spans="1:2" x14ac:dyDescent="0.25">
      <c r="A24" s="4" t="s">
        <v>24</v>
      </c>
      <c r="B24" s="4" t="s">
        <v>77</v>
      </c>
    </row>
    <row r="25" spans="1:2" x14ac:dyDescent="0.25">
      <c r="A25" s="4" t="s">
        <v>25</v>
      </c>
      <c r="B25" s="4" t="s">
        <v>78</v>
      </c>
    </row>
    <row r="26" spans="1:2" x14ac:dyDescent="0.25">
      <c r="A26" s="4" t="s">
        <v>26</v>
      </c>
      <c r="B26" s="4" t="s">
        <v>77</v>
      </c>
    </row>
    <row r="27" spans="1:2" x14ac:dyDescent="0.25">
      <c r="A27" s="4" t="s">
        <v>27</v>
      </c>
      <c r="B27" s="4" t="s">
        <v>78</v>
      </c>
    </row>
    <row r="28" spans="1:2" x14ac:dyDescent="0.25">
      <c r="A28" s="4" t="s">
        <v>28</v>
      </c>
      <c r="B28" s="4" t="s">
        <v>28</v>
      </c>
    </row>
    <row r="29" spans="1:2" x14ac:dyDescent="0.25">
      <c r="A29" s="4" t="s">
        <v>29</v>
      </c>
      <c r="B29" s="4" t="s">
        <v>77</v>
      </c>
    </row>
    <row r="30" spans="1:2" x14ac:dyDescent="0.25">
      <c r="A30" s="4" t="s">
        <v>30</v>
      </c>
      <c r="B30" s="4" t="s">
        <v>77</v>
      </c>
    </row>
    <row r="31" spans="1:2" x14ac:dyDescent="0.25">
      <c r="A31" s="4" t="s">
        <v>31</v>
      </c>
      <c r="B31" s="4" t="s">
        <v>77</v>
      </c>
    </row>
    <row r="32" spans="1:2" x14ac:dyDescent="0.25">
      <c r="A32" s="4" t="s">
        <v>32</v>
      </c>
      <c r="B32" s="4" t="s">
        <v>77</v>
      </c>
    </row>
    <row r="33" spans="1:2" x14ac:dyDescent="0.25">
      <c r="A33" s="4" t="s">
        <v>33</v>
      </c>
      <c r="B33" s="4" t="s">
        <v>77</v>
      </c>
    </row>
    <row r="34" spans="1:2" x14ac:dyDescent="0.25">
      <c r="A34" s="4" t="s">
        <v>34</v>
      </c>
      <c r="B34" s="4" t="s">
        <v>76</v>
      </c>
    </row>
    <row r="35" spans="1:2" x14ac:dyDescent="0.25">
      <c r="A35" s="4" t="s">
        <v>35</v>
      </c>
      <c r="B35" s="4" t="s">
        <v>77</v>
      </c>
    </row>
    <row r="36" spans="1:2" x14ac:dyDescent="0.25">
      <c r="A36" s="4" t="s">
        <v>36</v>
      </c>
      <c r="B36" s="4" t="s">
        <v>77</v>
      </c>
    </row>
    <row r="37" spans="1:2" x14ac:dyDescent="0.25">
      <c r="A37" s="4" t="s">
        <v>37</v>
      </c>
      <c r="B37" s="4" t="s">
        <v>79</v>
      </c>
    </row>
    <row r="38" spans="1:2" x14ac:dyDescent="0.25">
      <c r="A38" s="4" t="s">
        <v>38</v>
      </c>
      <c r="B38" s="4" t="s">
        <v>76</v>
      </c>
    </row>
    <row r="39" spans="1:2" x14ac:dyDescent="0.25">
      <c r="A39" s="4" t="s">
        <v>39</v>
      </c>
      <c r="B39" s="4" t="s">
        <v>77</v>
      </c>
    </row>
    <row r="40" spans="1:2" x14ac:dyDescent="0.25">
      <c r="A40" s="4" t="s">
        <v>40</v>
      </c>
      <c r="B40" s="4" t="s">
        <v>77</v>
      </c>
    </row>
    <row r="41" spans="1:2" x14ac:dyDescent="0.25">
      <c r="A41" s="4" t="s">
        <v>41</v>
      </c>
      <c r="B41" s="4" t="s">
        <v>77</v>
      </c>
    </row>
    <row r="42" spans="1:2" x14ac:dyDescent="0.25">
      <c r="A42" s="4" t="s">
        <v>42</v>
      </c>
      <c r="B42" s="4" t="s">
        <v>76</v>
      </c>
    </row>
    <row r="43" spans="1:2" x14ac:dyDescent="0.25">
      <c r="A43" s="4" t="s">
        <v>43</v>
      </c>
      <c r="B43" s="4" t="s">
        <v>76</v>
      </c>
    </row>
    <row r="44" spans="1:2" x14ac:dyDescent="0.25">
      <c r="A44" s="4" t="s">
        <v>44</v>
      </c>
      <c r="B44" s="4" t="s">
        <v>44</v>
      </c>
    </row>
    <row r="45" spans="1:2" x14ac:dyDescent="0.25">
      <c r="A45" s="4" t="s">
        <v>45</v>
      </c>
      <c r="B45" s="4" t="s">
        <v>45</v>
      </c>
    </row>
  </sheetData>
  <conditionalFormatting sqref="E5">
    <cfRule type="expression" dxfId="0" priority="1">
      <formula>OR(AND(SUM(E2:E4)&lt;&gt;1, SUM(E2:E4)&gt;0))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92581-2A95-4F8E-9A46-3AD885372C18}">
  <dimension ref="A1:C90"/>
  <sheetViews>
    <sheetView workbookViewId="0">
      <pane ySplit="1" topLeftCell="A49" activePane="bottomLeft" state="frozen"/>
      <selection pane="bottomLeft" activeCell="A74" sqref="A74"/>
    </sheetView>
  </sheetViews>
  <sheetFormatPr defaultRowHeight="15" x14ac:dyDescent="0.25"/>
  <cols>
    <col min="1" max="1" width="10.7109375" style="13" customWidth="1"/>
    <col min="2" max="2" width="31.7109375" style="13" bestFit="1" customWidth="1"/>
    <col min="3" max="3" width="36.28515625" style="13" bestFit="1" customWidth="1"/>
    <col min="4" max="16384" width="9.140625" style="13"/>
  </cols>
  <sheetData>
    <row r="1" spans="1:3" s="10" customFormat="1" x14ac:dyDescent="0.25">
      <c r="A1" s="10" t="s">
        <v>80</v>
      </c>
      <c r="B1" s="10" t="s">
        <v>81</v>
      </c>
      <c r="C1" s="10" t="s">
        <v>82</v>
      </c>
    </row>
    <row r="2" spans="1:3" x14ac:dyDescent="0.25">
      <c r="A2" s="11">
        <v>42736</v>
      </c>
      <c r="B2" s="12">
        <v>52.61</v>
      </c>
      <c r="C2" s="12">
        <v>3.93</v>
      </c>
    </row>
    <row r="3" spans="1:3" x14ac:dyDescent="0.25">
      <c r="A3" s="11">
        <v>42767</v>
      </c>
      <c r="B3" s="12">
        <v>53.46</v>
      </c>
      <c r="C3" s="12">
        <v>3.391</v>
      </c>
    </row>
    <row r="4" spans="1:3" x14ac:dyDescent="0.25">
      <c r="A4" s="11">
        <v>42795</v>
      </c>
      <c r="B4" s="12">
        <v>49.67</v>
      </c>
      <c r="C4" s="12">
        <v>2.6269999999999998</v>
      </c>
    </row>
    <row r="5" spans="1:3" x14ac:dyDescent="0.25">
      <c r="A5" s="11">
        <v>42826</v>
      </c>
      <c r="B5" s="12">
        <v>51.12</v>
      </c>
      <c r="C5" s="12">
        <v>3.1749999999999998</v>
      </c>
    </row>
    <row r="6" spans="1:3" x14ac:dyDescent="0.25">
      <c r="A6" s="11">
        <v>42856</v>
      </c>
      <c r="B6" s="12">
        <v>48.54</v>
      </c>
      <c r="C6" s="12">
        <v>3.1419999999999999</v>
      </c>
    </row>
    <row r="7" spans="1:3" x14ac:dyDescent="0.25">
      <c r="A7" s="11">
        <v>42887</v>
      </c>
      <c r="B7" s="12">
        <v>45.2</v>
      </c>
      <c r="C7" s="12">
        <v>3.2360000000000002</v>
      </c>
    </row>
    <row r="8" spans="1:3" x14ac:dyDescent="0.25">
      <c r="A8" s="11">
        <v>42917</v>
      </c>
      <c r="B8" s="12">
        <v>46.68</v>
      </c>
      <c r="C8" s="12">
        <v>3.0670000000000002</v>
      </c>
    </row>
    <row r="9" spans="1:3" x14ac:dyDescent="0.25">
      <c r="A9" s="11">
        <v>42948</v>
      </c>
      <c r="B9" s="12">
        <v>48.06</v>
      </c>
      <c r="C9" s="12">
        <v>2.9689999999999999</v>
      </c>
    </row>
    <row r="10" spans="1:3" x14ac:dyDescent="0.25">
      <c r="A10" s="11">
        <v>42979</v>
      </c>
      <c r="B10" s="12">
        <v>49.88</v>
      </c>
      <c r="C10" s="12">
        <v>2.9609999999999999</v>
      </c>
    </row>
    <row r="11" spans="1:3" x14ac:dyDescent="0.25">
      <c r="A11" s="11">
        <v>43009</v>
      </c>
      <c r="B11" s="12">
        <v>51.6</v>
      </c>
      <c r="C11" s="12">
        <v>2.9740000000000002</v>
      </c>
    </row>
    <row r="12" spans="1:3" x14ac:dyDescent="0.25">
      <c r="A12" s="11">
        <v>43040</v>
      </c>
      <c r="B12" s="12">
        <v>56.66</v>
      </c>
      <c r="C12" s="12">
        <v>2.7519999999999998</v>
      </c>
    </row>
    <row r="13" spans="1:3" x14ac:dyDescent="0.25">
      <c r="A13" s="11">
        <v>43070</v>
      </c>
      <c r="B13" s="12">
        <v>57.95</v>
      </c>
      <c r="C13" s="12">
        <v>3.0739999999999998</v>
      </c>
    </row>
    <row r="14" spans="1:3" x14ac:dyDescent="0.25">
      <c r="A14" s="11">
        <v>43101</v>
      </c>
      <c r="B14" s="12">
        <v>63.66</v>
      </c>
      <c r="C14" s="12">
        <v>2.738</v>
      </c>
    </row>
    <row r="15" spans="1:3" x14ac:dyDescent="0.25">
      <c r="A15" s="11">
        <v>43132</v>
      </c>
      <c r="B15" s="12">
        <v>62.18</v>
      </c>
      <c r="C15" s="12">
        <v>3.6309999999999998</v>
      </c>
    </row>
    <row r="16" spans="1:3" x14ac:dyDescent="0.25">
      <c r="A16" s="11">
        <v>43160</v>
      </c>
      <c r="B16" s="12">
        <v>62.77</v>
      </c>
      <c r="C16" s="12">
        <v>2.6389999999999998</v>
      </c>
    </row>
    <row r="17" spans="1:3" x14ac:dyDescent="0.25">
      <c r="A17" s="11">
        <v>43191</v>
      </c>
      <c r="B17" s="12">
        <v>66.33</v>
      </c>
      <c r="C17" s="12">
        <v>2.6909999999999998</v>
      </c>
    </row>
    <row r="18" spans="1:3" x14ac:dyDescent="0.25">
      <c r="A18" s="11">
        <v>43221</v>
      </c>
      <c r="B18" s="12">
        <v>69.98</v>
      </c>
      <c r="C18" s="12">
        <v>2.8210000000000002</v>
      </c>
    </row>
    <row r="19" spans="1:3" x14ac:dyDescent="0.25">
      <c r="A19" s="11">
        <v>43252</v>
      </c>
      <c r="B19" s="12">
        <v>67.319999999999993</v>
      </c>
      <c r="C19" s="12">
        <v>2.875</v>
      </c>
    </row>
    <row r="20" spans="1:3" x14ac:dyDescent="0.25">
      <c r="A20" s="11">
        <v>43282</v>
      </c>
      <c r="B20" s="12">
        <v>70.58</v>
      </c>
      <c r="C20" s="12">
        <v>2.996</v>
      </c>
    </row>
    <row r="21" spans="1:3" x14ac:dyDescent="0.25">
      <c r="A21" s="11">
        <v>43313</v>
      </c>
      <c r="B21" s="12">
        <v>67.849999999999994</v>
      </c>
      <c r="C21" s="12">
        <v>2.8220000000000001</v>
      </c>
    </row>
    <row r="22" spans="1:3" x14ac:dyDescent="0.25">
      <c r="A22" s="11">
        <v>43344</v>
      </c>
      <c r="B22" s="12">
        <v>70.09</v>
      </c>
      <c r="C22" s="12">
        <v>2.895</v>
      </c>
    </row>
    <row r="23" spans="1:3" x14ac:dyDescent="0.25">
      <c r="A23" s="11">
        <v>43374</v>
      </c>
      <c r="B23" s="12">
        <v>70.760000000000005</v>
      </c>
      <c r="C23" s="12">
        <v>3.0209999999999999</v>
      </c>
    </row>
    <row r="24" spans="1:3" x14ac:dyDescent="0.25">
      <c r="A24" s="11">
        <v>43405</v>
      </c>
      <c r="B24" s="12">
        <v>56.69</v>
      </c>
      <c r="C24" s="12">
        <v>3.1850000000000001</v>
      </c>
    </row>
    <row r="25" spans="1:3" x14ac:dyDescent="0.25">
      <c r="A25" s="11">
        <v>43435</v>
      </c>
      <c r="B25" s="12">
        <v>48.98</v>
      </c>
      <c r="C25" s="12">
        <v>4.7149999999999999</v>
      </c>
    </row>
    <row r="26" spans="1:3" x14ac:dyDescent="0.25">
      <c r="A26" s="11">
        <v>43466</v>
      </c>
      <c r="B26" s="12">
        <v>51.55</v>
      </c>
      <c r="C26" s="12">
        <v>3.6419999999999999</v>
      </c>
    </row>
    <row r="27" spans="1:3" x14ac:dyDescent="0.25">
      <c r="A27" s="11">
        <v>43497</v>
      </c>
      <c r="B27" s="12">
        <v>54.98</v>
      </c>
      <c r="C27" s="12">
        <v>2.95</v>
      </c>
    </row>
    <row r="28" spans="1:3" x14ac:dyDescent="0.25">
      <c r="A28" s="11">
        <v>43525</v>
      </c>
      <c r="B28" s="12">
        <v>58.17</v>
      </c>
      <c r="C28" s="12">
        <v>2.855</v>
      </c>
    </row>
    <row r="29" spans="1:3" x14ac:dyDescent="0.25">
      <c r="A29" s="11">
        <v>43556</v>
      </c>
      <c r="B29" s="12">
        <v>63.87</v>
      </c>
      <c r="C29" s="12">
        <v>2.7130000000000001</v>
      </c>
    </row>
    <row r="30" spans="1:3" x14ac:dyDescent="0.25">
      <c r="A30" s="11">
        <v>43586</v>
      </c>
      <c r="B30" s="12">
        <v>60.87</v>
      </c>
      <c r="C30" s="12">
        <v>2.5659999999999998</v>
      </c>
    </row>
    <row r="31" spans="1:3" x14ac:dyDescent="0.25">
      <c r="A31" s="11">
        <v>43617</v>
      </c>
      <c r="B31" s="12">
        <v>54.71</v>
      </c>
      <c r="C31" s="12">
        <v>2.633</v>
      </c>
    </row>
    <row r="32" spans="1:3" x14ac:dyDescent="0.25">
      <c r="A32" s="11">
        <v>43647</v>
      </c>
      <c r="B32" s="12">
        <v>57.55</v>
      </c>
      <c r="C32" s="12">
        <v>2.2909999999999999</v>
      </c>
    </row>
    <row r="33" spans="1:3" x14ac:dyDescent="0.25">
      <c r="A33" s="11">
        <v>43678</v>
      </c>
      <c r="B33" s="12">
        <v>54.84</v>
      </c>
      <c r="C33" s="12">
        <v>2.141</v>
      </c>
    </row>
    <row r="34" spans="1:3" x14ac:dyDescent="0.25">
      <c r="A34" s="11">
        <v>43709</v>
      </c>
      <c r="B34" s="12">
        <v>56.97</v>
      </c>
      <c r="C34" s="12">
        <v>2.2509999999999999</v>
      </c>
    </row>
    <row r="35" spans="1:3" x14ac:dyDescent="0.25">
      <c r="A35" s="11">
        <v>43739</v>
      </c>
      <c r="B35" s="12">
        <v>54.01</v>
      </c>
      <c r="C35" s="12">
        <v>2.4279999999999999</v>
      </c>
    </row>
    <row r="36" spans="1:3" x14ac:dyDescent="0.25">
      <c r="A36" s="11">
        <v>43770</v>
      </c>
      <c r="B36" s="12">
        <v>57.07</v>
      </c>
      <c r="C36" s="12">
        <v>2.597</v>
      </c>
    </row>
    <row r="37" spans="1:3" x14ac:dyDescent="0.25">
      <c r="A37" s="11">
        <v>43800</v>
      </c>
      <c r="B37" s="12">
        <v>59.81</v>
      </c>
      <c r="C37" s="12">
        <v>2.4700000000000002</v>
      </c>
    </row>
    <row r="38" spans="1:3" x14ac:dyDescent="0.25">
      <c r="A38" s="11">
        <v>43831</v>
      </c>
      <c r="B38" s="12">
        <v>57.53</v>
      </c>
      <c r="C38" s="12">
        <v>2.1579999999999999</v>
      </c>
    </row>
    <row r="39" spans="1:3" x14ac:dyDescent="0.25">
      <c r="A39" s="11">
        <v>43862</v>
      </c>
      <c r="B39" s="12">
        <v>50.54</v>
      </c>
      <c r="C39" s="12">
        <v>1.877</v>
      </c>
    </row>
    <row r="40" spans="1:3" x14ac:dyDescent="0.25">
      <c r="A40" s="11">
        <v>43891</v>
      </c>
      <c r="B40" s="12">
        <v>30.45</v>
      </c>
      <c r="C40" s="12">
        <v>1.821</v>
      </c>
    </row>
    <row r="41" spans="1:3" x14ac:dyDescent="0.25">
      <c r="A41" s="11">
        <v>43922</v>
      </c>
      <c r="B41" s="12">
        <v>16.7</v>
      </c>
      <c r="C41" s="12">
        <v>1.6339999999999999</v>
      </c>
    </row>
    <row r="42" spans="1:3" x14ac:dyDescent="0.25">
      <c r="A42" s="11">
        <v>43952</v>
      </c>
      <c r="B42" s="12">
        <v>28.53</v>
      </c>
      <c r="C42" s="12">
        <v>1.794</v>
      </c>
    </row>
    <row r="43" spans="1:3" x14ac:dyDescent="0.25">
      <c r="A43" s="11">
        <v>43983</v>
      </c>
      <c r="B43" s="12">
        <v>38.31</v>
      </c>
      <c r="C43" s="12">
        <v>1.722</v>
      </c>
    </row>
    <row r="44" spans="1:3" x14ac:dyDescent="0.25">
      <c r="A44" s="11">
        <v>44013</v>
      </c>
      <c r="B44" s="12">
        <v>40.770000000000003</v>
      </c>
      <c r="C44" s="12">
        <v>1.4950000000000001</v>
      </c>
    </row>
    <row r="45" spans="1:3" x14ac:dyDescent="0.25">
      <c r="A45" s="11">
        <v>44044</v>
      </c>
      <c r="B45" s="12">
        <v>42.39</v>
      </c>
      <c r="C45" s="12">
        <v>1.8540000000000001</v>
      </c>
    </row>
    <row r="46" spans="1:3" x14ac:dyDescent="0.25">
      <c r="A46" s="11">
        <v>44075</v>
      </c>
      <c r="B46" s="12">
        <v>39.630000000000003</v>
      </c>
      <c r="C46" s="12">
        <v>2.5790000000000002</v>
      </c>
    </row>
    <row r="47" spans="1:3" x14ac:dyDescent="0.25">
      <c r="A47" s="11">
        <v>44105</v>
      </c>
      <c r="B47" s="12">
        <v>39.56</v>
      </c>
      <c r="C47" s="12">
        <v>2.101</v>
      </c>
    </row>
    <row r="48" spans="1:3" x14ac:dyDescent="0.25">
      <c r="A48" s="11">
        <v>44136</v>
      </c>
      <c r="B48" s="12">
        <v>41.35</v>
      </c>
      <c r="C48" s="12">
        <v>2.996</v>
      </c>
    </row>
    <row r="49" spans="1:3" x14ac:dyDescent="0.25">
      <c r="A49" s="11">
        <v>44166</v>
      </c>
      <c r="B49" s="12">
        <v>47.07</v>
      </c>
      <c r="C49" s="12">
        <v>2.8959999999999999</v>
      </c>
    </row>
    <row r="50" spans="1:3" x14ac:dyDescent="0.25">
      <c r="A50" s="11">
        <v>44197</v>
      </c>
      <c r="B50" s="12">
        <v>52.1</v>
      </c>
      <c r="C50" s="12">
        <v>2.4670000000000001</v>
      </c>
    </row>
    <row r="51" spans="1:3" x14ac:dyDescent="0.25">
      <c r="A51" s="11">
        <v>44228</v>
      </c>
      <c r="B51" s="12">
        <v>59.06</v>
      </c>
      <c r="C51" s="12">
        <v>2.76</v>
      </c>
    </row>
    <row r="52" spans="1:3" x14ac:dyDescent="0.25">
      <c r="A52" s="11">
        <v>44256</v>
      </c>
      <c r="B52" s="12">
        <v>62.36</v>
      </c>
      <c r="C52" s="12">
        <v>2.8540000000000001</v>
      </c>
    </row>
    <row r="53" spans="1:3" x14ac:dyDescent="0.25">
      <c r="A53" s="11">
        <v>44287</v>
      </c>
      <c r="B53" s="12">
        <v>61.7</v>
      </c>
      <c r="C53" s="12">
        <v>2.5859999999999999</v>
      </c>
    </row>
    <row r="54" spans="1:3" x14ac:dyDescent="0.25">
      <c r="A54" s="11">
        <v>44317</v>
      </c>
      <c r="B54" s="12">
        <v>65.16</v>
      </c>
      <c r="C54" s="12">
        <v>2.9249999999999998</v>
      </c>
    </row>
    <row r="55" spans="1:3" x14ac:dyDescent="0.25">
      <c r="A55" s="11">
        <v>44348</v>
      </c>
      <c r="B55" s="12">
        <v>71.349999999999994</v>
      </c>
      <c r="C55" s="12">
        <v>2.984</v>
      </c>
    </row>
    <row r="56" spans="1:3" x14ac:dyDescent="0.25">
      <c r="A56" s="11">
        <v>44378</v>
      </c>
      <c r="B56" s="12">
        <v>72.430000000000007</v>
      </c>
      <c r="C56" s="12">
        <v>3.617</v>
      </c>
    </row>
    <row r="57" spans="1:3" x14ac:dyDescent="0.25">
      <c r="A57" s="11">
        <v>44409</v>
      </c>
      <c r="B57" s="12">
        <v>67.709999999999994</v>
      </c>
      <c r="C57" s="12">
        <v>4.0439999999999996</v>
      </c>
    </row>
    <row r="58" spans="1:3" x14ac:dyDescent="0.25">
      <c r="A58" s="11">
        <v>44440</v>
      </c>
      <c r="B58" s="12">
        <v>71.55</v>
      </c>
      <c r="C58" s="12">
        <v>4.37</v>
      </c>
    </row>
    <row r="59" spans="1:3" x14ac:dyDescent="0.25">
      <c r="A59" s="11">
        <v>44470</v>
      </c>
      <c r="B59" s="12">
        <v>81.22</v>
      </c>
      <c r="C59" s="12">
        <v>5.8410000000000002</v>
      </c>
    </row>
    <row r="60" spans="1:3" x14ac:dyDescent="0.25">
      <c r="A60" s="11">
        <v>44501</v>
      </c>
      <c r="B60" s="12">
        <v>78.650000000000006</v>
      </c>
      <c r="C60" s="12">
        <v>6.202</v>
      </c>
    </row>
    <row r="61" spans="1:3" x14ac:dyDescent="0.25">
      <c r="A61" s="11">
        <v>44531</v>
      </c>
      <c r="B61" s="12">
        <v>71.69</v>
      </c>
      <c r="C61" s="12">
        <v>5.4470000000000001</v>
      </c>
    </row>
    <row r="62" spans="1:3" x14ac:dyDescent="0.25">
      <c r="A62" s="11">
        <v>44562</v>
      </c>
      <c r="B62" s="12">
        <v>82.98</v>
      </c>
      <c r="C62" s="12">
        <v>4.024</v>
      </c>
    </row>
    <row r="63" spans="1:3" x14ac:dyDescent="0.25">
      <c r="A63" s="11">
        <v>44593</v>
      </c>
      <c r="B63" s="12">
        <v>91.63</v>
      </c>
      <c r="C63" s="12">
        <v>6.2649999999999997</v>
      </c>
    </row>
    <row r="64" spans="1:3" x14ac:dyDescent="0.25">
      <c r="A64" s="11">
        <v>44621</v>
      </c>
      <c r="B64" s="12">
        <v>108.26</v>
      </c>
      <c r="C64" s="12">
        <v>4.5679999999999996</v>
      </c>
    </row>
    <row r="65" spans="1:3" x14ac:dyDescent="0.25">
      <c r="A65" s="11">
        <v>44652</v>
      </c>
      <c r="B65" s="12">
        <v>101.64</v>
      </c>
      <c r="C65" s="12">
        <v>5.3360000000000003</v>
      </c>
    </row>
    <row r="66" spans="1:3" x14ac:dyDescent="0.25">
      <c r="A66" s="11">
        <v>44682</v>
      </c>
      <c r="B66" s="12">
        <v>109.26</v>
      </c>
      <c r="C66" s="12">
        <v>7.2670000000000003</v>
      </c>
    </row>
    <row r="67" spans="1:3" x14ac:dyDescent="0.25">
      <c r="A67" s="11">
        <v>44713</v>
      </c>
      <c r="B67" s="12">
        <v>114.34</v>
      </c>
      <c r="C67" s="12">
        <v>8.9079999999999995</v>
      </c>
    </row>
    <row r="68" spans="1:3" x14ac:dyDescent="0.25">
      <c r="A68" s="11">
        <v>44743</v>
      </c>
      <c r="B68" s="12">
        <v>99.39</v>
      </c>
      <c r="C68" s="12">
        <v>6.5510000000000002</v>
      </c>
    </row>
    <row r="69" spans="1:3" x14ac:dyDescent="0.25">
      <c r="A69" s="11">
        <v>44774</v>
      </c>
      <c r="B69" s="12">
        <v>91.48</v>
      </c>
      <c r="C69" s="12">
        <v>8.6869999999999994</v>
      </c>
    </row>
    <row r="70" spans="1:3" x14ac:dyDescent="0.25">
      <c r="A70" s="11">
        <v>44805</v>
      </c>
      <c r="B70" s="12">
        <v>83.8</v>
      </c>
      <c r="C70" s="12">
        <v>9.3529999999999998</v>
      </c>
    </row>
    <row r="71" spans="1:3" x14ac:dyDescent="0.25">
      <c r="A71" s="11">
        <v>44835</v>
      </c>
      <c r="B71" s="12">
        <v>87.03</v>
      </c>
      <c r="C71" s="12">
        <v>6.8680000000000003</v>
      </c>
    </row>
    <row r="72" spans="1:3" x14ac:dyDescent="0.25">
      <c r="A72" s="11">
        <v>44866</v>
      </c>
      <c r="B72" s="12">
        <v>84.39</v>
      </c>
      <c r="C72" s="12">
        <v>5.1859999999999999</v>
      </c>
    </row>
    <row r="73" spans="1:3" x14ac:dyDescent="0.25">
      <c r="A73" s="11">
        <v>44896</v>
      </c>
      <c r="B73" s="12">
        <v>76.52</v>
      </c>
      <c r="C73" s="12">
        <v>6.7119999999999997</v>
      </c>
    </row>
    <row r="74" spans="1:3" x14ac:dyDescent="0.25">
      <c r="A74" s="11">
        <v>44927</v>
      </c>
      <c r="B74" s="12">
        <v>78.16</v>
      </c>
      <c r="C74" s="12">
        <v>4.7089999999999996</v>
      </c>
    </row>
    <row r="75" spans="1:3" x14ac:dyDescent="0.25">
      <c r="A75" s="11">
        <v>44958</v>
      </c>
      <c r="B75" s="12">
        <v>76.86</v>
      </c>
      <c r="C75" s="12">
        <v>3.109</v>
      </c>
    </row>
    <row r="76" spans="1:3" x14ac:dyDescent="0.25">
      <c r="A76" s="11">
        <v>44986</v>
      </c>
      <c r="B76" s="12">
        <v>73.37</v>
      </c>
      <c r="C76" s="12">
        <v>2.4510000000000001</v>
      </c>
    </row>
    <row r="77" spans="1:3" x14ac:dyDescent="0.25">
      <c r="A77" s="11">
        <v>45017</v>
      </c>
      <c r="B77" s="12">
        <v>79.44</v>
      </c>
      <c r="C77" s="12">
        <v>1.9910000000000001</v>
      </c>
    </row>
    <row r="78" spans="1:3" x14ac:dyDescent="0.25">
      <c r="A78" s="11">
        <v>45047</v>
      </c>
      <c r="B78" s="12">
        <v>71.62</v>
      </c>
      <c r="C78" s="12">
        <v>2.117</v>
      </c>
    </row>
    <row r="79" spans="1:3" x14ac:dyDescent="0.25">
      <c r="A79" s="11">
        <v>45078</v>
      </c>
      <c r="B79" s="12">
        <v>70.27</v>
      </c>
      <c r="C79" s="12">
        <v>2.181</v>
      </c>
    </row>
    <row r="80" spans="1:3" x14ac:dyDescent="0.25">
      <c r="A80" s="11">
        <v>45108</v>
      </c>
      <c r="B80" s="12">
        <v>76.040000000000006</v>
      </c>
      <c r="C80" s="12">
        <v>2.6030000000000002</v>
      </c>
    </row>
    <row r="81" spans="1:3" x14ac:dyDescent="0.25">
      <c r="A81" s="11">
        <v>45139</v>
      </c>
      <c r="B81" s="12">
        <v>81.319999999999993</v>
      </c>
      <c r="C81" s="12">
        <v>2.492</v>
      </c>
    </row>
    <row r="82" spans="1:3" x14ac:dyDescent="0.25">
      <c r="A82" s="11">
        <v>45170</v>
      </c>
      <c r="B82" s="12">
        <v>89.43</v>
      </c>
      <c r="C82" s="12">
        <v>2.556</v>
      </c>
    </row>
    <row r="83" spans="1:3" x14ac:dyDescent="0.25">
      <c r="A83" s="11">
        <v>45200</v>
      </c>
      <c r="B83" s="12">
        <v>85.47</v>
      </c>
      <c r="C83" s="12">
        <v>2.7639999999999998</v>
      </c>
    </row>
    <row r="84" spans="1:3" x14ac:dyDescent="0.25">
      <c r="A84" s="11">
        <v>45231</v>
      </c>
      <c r="B84" s="12">
        <v>77.38</v>
      </c>
      <c r="C84" s="12">
        <v>3.1640000000000001</v>
      </c>
    </row>
    <row r="85" spans="1:3" x14ac:dyDescent="0.25">
      <c r="A85" s="11">
        <v>45261</v>
      </c>
      <c r="B85" s="12">
        <v>72.12</v>
      </c>
      <c r="C85" s="12">
        <v>2.706</v>
      </c>
    </row>
    <row r="86" spans="1:3" x14ac:dyDescent="0.25">
      <c r="A86" s="11">
        <v>45292</v>
      </c>
      <c r="B86" s="12">
        <v>73.86</v>
      </c>
      <c r="C86" s="12">
        <v>2.6190000000000002</v>
      </c>
    </row>
    <row r="87" spans="1:3" x14ac:dyDescent="0.25">
      <c r="A87" s="11">
        <v>45323</v>
      </c>
      <c r="B87" s="12">
        <v>76.61</v>
      </c>
      <c r="C87" s="12">
        <v>2.4900000000000002</v>
      </c>
    </row>
    <row r="88" spans="1:3" x14ac:dyDescent="0.25">
      <c r="A88" s="11">
        <v>45352</v>
      </c>
      <c r="B88" s="12">
        <v>80.41</v>
      </c>
      <c r="C88" s="12">
        <v>1.615</v>
      </c>
    </row>
    <row r="89" spans="1:3" x14ac:dyDescent="0.25">
      <c r="A89" s="11">
        <v>45383</v>
      </c>
      <c r="B89" s="12">
        <v>84.39</v>
      </c>
      <c r="C89" s="12">
        <v>1.575</v>
      </c>
    </row>
    <row r="90" spans="1:3" x14ac:dyDescent="0.25">
      <c r="A90" s="11">
        <v>45413</v>
      </c>
      <c r="B90" s="12">
        <v>78.62</v>
      </c>
      <c r="C90" s="12">
        <v>1.6140000000000001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Example0gross_LOS</vt:lpstr>
      <vt:lpstr>Example0gross_NameIDRecon</vt:lpstr>
      <vt:lpstr>Example0gross_LOSDesignation</vt:lpstr>
      <vt:lpstr>Historical_NYMEX_Pricing_Input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Vinci-WS</dc:creator>
  <cp:lastModifiedBy>Ryan Harrison</cp:lastModifiedBy>
  <dcterms:created xsi:type="dcterms:W3CDTF">2024-07-11T16:48:05Z</dcterms:created>
  <dcterms:modified xsi:type="dcterms:W3CDTF">2024-07-11T18:03:05Z</dcterms:modified>
</cp:coreProperties>
</file>