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  <sheet name="Example0gross_BTU" sheetId="5" state="visible" r:id="rId5"/>
    <sheet name="Example0gross_HistoricalProd" sheetId="6" state="visible" r:id="rId6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  <xf numFmtId="164" fontId="0" fillId="0" borderId="0" pivotButton="0" quotePrefix="0" xfId="0"/>
    <xf numFmtId="40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9"/>
  <sheetViews>
    <sheetView tabSelected="1" workbookViewId="0">
      <pane xSplit="4" ySplit="4" topLeftCell="E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  <c r="Q4" s="4" t="inlineStr">
        <is>
          <t>3-Mo Avg</t>
        </is>
      </c>
      <c r="R4" s="4" t="inlineStr">
        <is>
          <t>6-Mo Avg</t>
        </is>
      </c>
      <c r="S4" s="4" t="inlineStr">
        <is>
          <t>9-Mo Avg</t>
        </is>
      </c>
      <c r="T4" s="4" t="inlineStr">
        <is>
          <t>12-Mo Avg</t>
        </is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IF(VLOOKUP($C5,Example0gross_LOSDesignation!$A:$B,2,0)=0,"",VLOOKUP($C5,Example0gross_LOSDesignation!$A:$B,2,0))</f>
        <v/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IF(VLOOKUP($C6,Example0gross_LOSDesignation!$A:$B,2,0)=0,"",VLOOKUP($C6,Example0gross_LOSDesignation!$A:$B,2,0))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IF(VLOOKUP($C7,Example0gross_LOSDesignation!$A:$B,2,0)=0,"",VLOOKUP($C7,Example0gross_LOSDesignation!$A:$B,2,0))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IF(VLOOKUP($C8,Example0gross_LOSDesignation!$A:$B,2,0)=0,"",VLOOKUP($C8,Example0gross_LOSDesignation!$A:$B,2,0))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IF(VLOOKUP($C9,Example0gross_LOSDesignation!$A:$B,2,0)=0,"",VLOOKUP($C9,Example0gross_LOSDesignation!$A:$B,2,0))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IF(VLOOKUP($C10,Example0gross_LOSDesignation!$A:$B,2,0)=0,"",VLOOKUP($C10,Example0gross_LOSDesignation!$A:$B,2,0))</f>
        <v/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IF(VLOOKUP($C11,Example0gross_LOSDesignation!$A:$B,2,0)=0,"",VLOOKUP($C11,Example0gross_LOSDesignation!$A:$B,2,0))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IF(VLOOKUP($C12,Example0gross_LOSDesignation!$A:$B,2,0)=0,"",VLOOKUP($C12,Example0gross_LOSDesignation!$A:$B,2,0))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IF(VLOOKUP($C13,Example0gross_LOSDesignation!$A:$B,2,0)=0,"",VLOOKUP($C13,Example0gross_LOSDesignation!$A:$B,2,0))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IF(VLOOKUP($C14,Example0gross_LOSDesignation!$A:$B,2,0)=0,"",VLOOKUP($C14,Example0gross_LOSDesignation!$A:$B,2,0))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IF(VLOOKUP($C15,Example0gross_LOSDesignation!$A:$B,2,0)=0,"",VLOOKUP($C15,Example0gross_LOSDesignation!$A:$B,2,0))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IF(VLOOKUP($C16,Example0gross_LOSDesignation!$A:$B,2,0)=0,"",VLOOKUP($C16,Example0gross_LOSDesignation!$A:$B,2,0))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IF(VLOOKUP($C17,Example0gross_LOSDesignation!$A:$B,2,0)=0,"",VLOOKUP($C17,Example0gross_LOSDesignation!$A:$B,2,0))</f>
        <v/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IF(VLOOKUP($C18,Example0gross_LOSDesignation!$A:$B,2,0)=0,"",VLOOKUP($C18,Example0gross_LOSDesignation!$A:$B,2,0))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IF(VLOOKUP($C19,Example0gross_LOSDesignation!$A:$B,2,0)=0,"",VLOOKUP($C19,Example0gross_LOSDesignation!$A:$B,2,0))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IF(VLOOKUP($C20,Example0gross_LOSDesignation!$A:$B,2,0)=0,"",VLOOKUP($C20,Example0gross_LOSDesignation!$A:$B,2,0))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IF(VLOOKUP($C21,Example0gross_LOSDesignation!$A:$B,2,0)=0,"",VLOOKUP($C21,Example0gross_LOSDesignation!$A:$B,2,0))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IF(VLOOKUP($C22,Example0gross_LOSDesignation!$A:$B,2,0)=0,"",VLOOKUP($C22,Example0gross_LOSDesignation!$A:$B,2,0))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IF(VLOOKUP($C23,Example0gross_LOSDesignation!$A:$B,2,0)=0,"",VLOOKUP($C23,Example0gross_LOSDesignation!$A:$B,2,0))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IF(VLOOKUP($C24,Example0gross_LOSDesignation!$A:$B,2,0)=0,"",VLOOKUP($C24,Example0gross_LOSDesignation!$A:$B,2,0))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IF(VLOOKUP($C25,Example0gross_LOSDesignation!$A:$B,2,0)=0,"",VLOOKUP($C25,Example0gross_LOSDesignation!$A:$B,2,0))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IF(VLOOKUP($C26,Example0gross_LOSDesignation!$A:$B,2,0)=0,"",VLOOKUP($C26,Example0gross_LOSDesignation!$A:$B,2,0))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IF(VLOOKUP($C27,Example0gross_LOSDesignation!$A:$B,2,0)=0,"",VLOOKUP($C27,Example0gross_LOSDesignation!$A:$B,2,0))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IF(VLOOKUP($C28,Example0gross_LOSDesignation!$A:$B,2,0)=0,"",VLOOKUP($C28,Example0gross_LOSDesignation!$A:$B,2,0))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IF(VLOOKUP($C29,Example0gross_LOSDesignation!$A:$B,2,0)=0,"",VLOOKUP($C29,Example0gross_LOSDesignation!$A:$B,2,0))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IF(VLOOKUP($C30,Example0gross_LOSDesignation!$A:$B,2,0)=0,"",VLOOKUP($C30,Example0gross_LOSDesignation!$A:$B,2,0))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IF(VLOOKUP($C31,Example0gross_LOSDesignation!$A:$B,2,0)=0,"",VLOOKUP($C31,Example0gross_LOSDesignation!$A:$B,2,0))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IF(VLOOKUP($C32,Example0gross_LOSDesignation!$A:$B,2,0)=0,"",VLOOKUP($C32,Example0gross_LOSDesignation!$A:$B,2,0))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IF(VLOOKUP($C33,Example0gross_LOSDesignation!$A:$B,2,0)=0,"",VLOOKUP($C33,Example0gross_LOSDesignation!$A:$B,2,0))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IF(VLOOKUP($C34,Example0gross_LOSDesignation!$A:$B,2,0)=0,"",VLOOKUP($C34,Example0gross_LOSDesignation!$A:$B,2,0))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IF(VLOOKUP($C35,Example0gross_LOSDesignation!$A:$B,2,0)=0,"",VLOOKUP($C35,Example0gross_LOSDesignation!$A:$B,2,0))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IF(VLOOKUP($C36,Example0gross_LOSDesignation!$A:$B,2,0)=0,"",VLOOKUP($C36,Example0gross_LOSDesignation!$A:$B,2,0))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IF(VLOOKUP($C37,Example0gross_LOSDesignation!$A:$B,2,0)=0,"",VLOOKUP($C37,Example0gross_LOSDesignation!$A:$B,2,0))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IF(VLOOKUP($C38,Example0gross_LOSDesignation!$A:$B,2,0)=0,"",VLOOKUP($C38,Example0gross_LOSDesignation!$A:$B,2,0))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IF(VLOOKUP($C39,Example0gross_LOSDesignation!$A:$B,2,0)=0,"",VLOOKUP($C39,Example0gross_LOSDesignation!$A:$B,2,0))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IF(VLOOKUP($C40,Example0gross_LOSDesignation!$A:$B,2,0)=0,"",VLOOKUP($C40,Example0gross_LOSDesignation!$A:$B,2,0))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IF(VLOOKUP($C41,Example0gross_LOSDesignation!$A:$B,2,0)=0,"",VLOOKUP($C41,Example0gross_LOSDesignation!$A:$B,2,0))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IF(VLOOKUP($C42,Example0gross_LOSDesignation!$A:$B,2,0)=0,"",VLOOKUP($C42,Example0gross_LOSDesignation!$A:$B,2,0))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IF(VLOOKUP($C43,Example0gross_LOSDesignation!$A:$B,2,0)=0,"",VLOOKUP($C43,Example0gross_LOSDesignation!$A:$B,2,0))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IF(VLOOKUP($C44,Example0gross_LOSDesignation!$A:$B,2,0)=0,"",VLOOKUP($C44,Example0gross_LOSDesignation!$A:$B,2,0))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IF(VLOOKUP($C45,Example0gross_LOSDesignation!$A:$B,2,0)=0,"",VLOOKUP($C45,Example0gross_LOSDesignation!$A:$B,2,0))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VLOOKUP($B46,Example0gross_NameIDRecon!$B:$C,2,0)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IF(VLOOKUP($C46,Example0gross_LOSDesignation!$A:$B,2,0)=0,"",VLOOKUP($C46,Example0gross_LOSDesignation!$A:$B,2,0))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VLOOKUP($B47,Example0gross_NameIDRecon!$B:$C,2,0)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IF(VLOOKUP($C47,Example0gross_LOSDesignation!$A:$B,2,0)=0,"",VLOOKUP($C47,Example0gross_LOSDesignation!$A:$B,2,0))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VLOOKUP($B48,Example0gross_NameIDRecon!$B:$C,2,0)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IF(VLOOKUP($C48,Example0gross_LOSDesignation!$A:$B,2,0)=0,"",VLOOKUP($C48,Example0gross_LOSDesignation!$A:$B,2,0))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A48</f>
        <v/>
      </c>
      <c r="B49">
        <f>B48</f>
        <v/>
      </c>
    </row>
    <row r="50">
      <c r="A50">
        <f>A48</f>
        <v/>
      </c>
      <c r="B50">
        <f>B48</f>
        <v/>
      </c>
      <c r="D50" s="4" t="inlineStr">
        <is>
          <t>Vinci</t>
        </is>
      </c>
    </row>
    <row r="51">
      <c r="A51">
        <f>A48</f>
        <v/>
      </c>
      <c r="B51">
        <f>B48</f>
        <v/>
      </c>
    </row>
    <row r="52">
      <c r="A52">
        <f>A48</f>
        <v/>
      </c>
      <c r="B52">
        <f>B48</f>
        <v/>
      </c>
      <c r="D52" t="inlineStr">
        <is>
          <t>BTU</t>
        </is>
      </c>
      <c r="E52" s="9">
        <f>IFERROR(VLOOKUP($A52,Example0gross_BTU!$B:$C,2,0),"")</f>
        <v/>
      </c>
    </row>
    <row r="53">
      <c r="A53">
        <f>A48</f>
        <v/>
      </c>
      <c r="B53">
        <f>B48</f>
        <v/>
      </c>
    </row>
    <row r="54">
      <c r="A54">
        <f>A48</f>
        <v/>
      </c>
      <c r="B54">
        <f>B48</f>
        <v/>
      </c>
      <c r="D54" t="inlineStr">
        <is>
          <t>Oil Price ($/bbl)</t>
        </is>
      </c>
      <c r="E54" s="6">
        <f>IFERROR((SUMIF($D5:$D48,"Oil Sales Revenue ($)",E5:E48)-ABS(SUMIF($D5:$D48,"Oil Revenue Deductions ($)",E5:E48)))/SUMIF($D5:$D48,"Oil Sales Volumes (bbl)",E5:E48),"")</f>
        <v/>
      </c>
      <c r="F54" s="6">
        <f>IFERROR((SUMIF($D5:$D48,"Oil Sales Revenue ($)",F5:F48)-ABS(SUMIF($D5:$D48,"Oil Revenue Deductions ($)",F5:F48)))/SUMIF($D5:$D48,"Oil Sales Volumes (bbl)",F5:F48),"")</f>
        <v/>
      </c>
      <c r="G54" s="6">
        <f>IFERROR((SUMIF($D5:$D48,"Oil Sales Revenue ($)",G5:G48)-ABS(SUMIF($D5:$D48,"Oil Revenue Deductions ($)",G5:G48)))/SUMIF($D5:$D48,"Oil Sales Volumes (bbl)",G5:G48),"")</f>
        <v/>
      </c>
      <c r="H54" s="6">
        <f>IFERROR((SUMIF($D5:$D48,"Oil Sales Revenue ($)",H5:H48)-ABS(SUMIF($D5:$D48,"Oil Revenue Deductions ($)",H5:H48)))/SUMIF($D5:$D48,"Oil Sales Volumes (bbl)",H5:H48),"")</f>
        <v/>
      </c>
      <c r="I54" s="6">
        <f>IFERROR((SUMIF($D5:$D48,"Oil Sales Revenue ($)",I5:I48)-ABS(SUMIF($D5:$D48,"Oil Revenue Deductions ($)",I5:I48)))/SUMIF($D5:$D48,"Oil Sales Volumes (bbl)",I5:I48),"")</f>
        <v/>
      </c>
      <c r="J54" s="6">
        <f>IFERROR((SUMIF($D5:$D48,"Oil Sales Revenue ($)",J5:J48)-ABS(SUMIF($D5:$D48,"Oil Revenue Deductions ($)",J5:J48)))/SUMIF($D5:$D48,"Oil Sales Volumes (bbl)",J5:J48),"")</f>
        <v/>
      </c>
      <c r="K54" s="6">
        <f>IFERROR((SUMIF($D5:$D48,"Oil Sales Revenue ($)",K5:K48)-ABS(SUMIF($D5:$D48,"Oil Revenue Deductions ($)",K5:K48)))/SUMIF($D5:$D48,"Oil Sales Volumes (bbl)",K5:K48),"")</f>
        <v/>
      </c>
      <c r="L54" s="6">
        <f>IFERROR((SUMIF($D5:$D48,"Oil Sales Revenue ($)",L5:L48)-ABS(SUMIF($D5:$D48,"Oil Revenue Deductions ($)",L5:L48)))/SUMIF($D5:$D48,"Oil Sales Volumes (bbl)",L5:L48),"")</f>
        <v/>
      </c>
      <c r="M54" s="6">
        <f>IFERROR((SUMIF($D5:$D48,"Oil Sales Revenue ($)",M5:M48)-ABS(SUMIF($D5:$D48,"Oil Revenue Deductions ($)",M5:M48)))/SUMIF($D5:$D48,"Oil Sales Volumes (bbl)",M5:M48),"")</f>
        <v/>
      </c>
      <c r="N54" s="6">
        <f>IFERROR((SUMIF($D5:$D48,"Oil Sales Revenue ($)",N5:N48)-ABS(SUMIF($D5:$D48,"Oil Revenue Deductions ($)",N5:N48)))/SUMIF($D5:$D48,"Oil Sales Volumes (bbl)",N5:N48),"")</f>
        <v/>
      </c>
      <c r="O54" s="6">
        <f>IFERROR((SUMIF($D5:$D48,"Oil Sales Revenue ($)",O5:O48)-ABS(SUMIF($D5:$D48,"Oil Revenue Deductions ($)",O5:O48)))/SUMIF($D5:$D48,"Oil Sales Volumes (bbl)",O5:O48),"")</f>
        <v/>
      </c>
      <c r="P54" s="6">
        <f>IFERROR((SUMIF($D5:$D48,"Oil Sales Revenue ($)",P5:P48)-ABS(SUMIF($D5:$D48,"Oil Revenue Deductions ($)",P5:P48)))/SUMIF($D5:$D48,"Oil Sales Volumes (bbl)",P5:P48),"")</f>
        <v/>
      </c>
    </row>
    <row r="55">
      <c r="A55">
        <f>A48</f>
        <v/>
      </c>
      <c r="B55">
        <f>B48</f>
        <v/>
      </c>
      <c r="D55" t="inlineStr">
        <is>
          <t>Gas Price ($/mmbtu)</t>
        </is>
      </c>
      <c r="E55" s="6">
        <f>IFERROR(((SUMIF($D5:$D48,"Gas Sales Revenue ($)",E5:E48)-ABS(SUMIF($D5:$D48,"Gas Revenue Deductions ($)",E5:E48)))/SUMIF($D5:$D48,"Gas Sales Volumes (mcf)",E5:E48))/$E52,"")</f>
        <v/>
      </c>
      <c r="F55" s="6">
        <f>IFERROR(((SUMIF($D5:$D48,"Gas Sales Revenue ($)",F5:F48)-ABS(SUMIF($D5:$D48,"Gas Revenue Deductions ($)",F5:F48)))/SUMIF($D5:$D48,"Gas Sales Volumes (mcf)",F5:F48))/$E52,"")</f>
        <v/>
      </c>
      <c r="G55" s="6">
        <f>IFERROR(((SUMIF($D5:$D48,"Gas Sales Revenue ($)",G5:G48)-ABS(SUMIF($D5:$D48,"Gas Revenue Deductions ($)",G5:G48)))/SUMIF($D5:$D48,"Gas Sales Volumes (mcf)",G5:G48))/$E52,"")</f>
        <v/>
      </c>
      <c r="H55" s="6">
        <f>IFERROR(((SUMIF($D5:$D48,"Gas Sales Revenue ($)",H5:H48)-ABS(SUMIF($D5:$D48,"Gas Revenue Deductions ($)",H5:H48)))/SUMIF($D5:$D48,"Gas Sales Volumes (mcf)",H5:H48))/$E52,"")</f>
        <v/>
      </c>
      <c r="I55" s="6">
        <f>IFERROR(((SUMIF($D5:$D48,"Gas Sales Revenue ($)",I5:I48)-ABS(SUMIF($D5:$D48,"Gas Revenue Deductions ($)",I5:I48)))/SUMIF($D5:$D48,"Gas Sales Volumes (mcf)",I5:I48))/$E52,"")</f>
        <v/>
      </c>
      <c r="J55" s="6">
        <f>IFERROR(((SUMIF($D5:$D48,"Gas Sales Revenue ($)",J5:J48)-ABS(SUMIF($D5:$D48,"Gas Revenue Deductions ($)",J5:J48)))/SUMIF($D5:$D48,"Gas Sales Volumes (mcf)",J5:J48))/$E52,"")</f>
        <v/>
      </c>
      <c r="K55" s="6">
        <f>IFERROR(((SUMIF($D5:$D48,"Gas Sales Revenue ($)",K5:K48)-ABS(SUMIF($D5:$D48,"Gas Revenue Deductions ($)",K5:K48)))/SUMIF($D5:$D48,"Gas Sales Volumes (mcf)",K5:K48))/$E52,"")</f>
        <v/>
      </c>
      <c r="L55" s="6">
        <f>IFERROR(((SUMIF($D5:$D48,"Gas Sales Revenue ($)",L5:L48)-ABS(SUMIF($D5:$D48,"Gas Revenue Deductions ($)",L5:L48)))/SUMIF($D5:$D48,"Gas Sales Volumes (mcf)",L5:L48))/$E52,"")</f>
        <v/>
      </c>
      <c r="M55" s="6">
        <f>IFERROR(((SUMIF($D5:$D48,"Gas Sales Revenue ($)",M5:M48)-ABS(SUMIF($D5:$D48,"Gas Revenue Deductions ($)",M5:M48)))/SUMIF($D5:$D48,"Gas Sales Volumes (mcf)",M5:M48))/$E52,"")</f>
        <v/>
      </c>
      <c r="N55" s="6">
        <f>IFERROR(((SUMIF($D5:$D48,"Gas Sales Revenue ($)",N5:N48)-ABS(SUMIF($D5:$D48,"Gas Revenue Deductions ($)",N5:N48)))/SUMIF($D5:$D48,"Gas Sales Volumes (mcf)",N5:N48))/$E52,"")</f>
        <v/>
      </c>
      <c r="O55" s="6">
        <f>IFERROR(((SUMIF($D5:$D48,"Gas Sales Revenue ($)",O5:O48)-ABS(SUMIF($D5:$D48,"Gas Revenue Deductions ($)",O5:O48)))/SUMIF($D5:$D48,"Gas Sales Volumes (mcf)",O5:O48))/$E52,"")</f>
        <v/>
      </c>
      <c r="P55" s="6">
        <f>IFERROR(((SUMIF($D5:$D48,"Gas Sales Revenue ($)",P5:P48)-ABS(SUMIF($D5:$D48,"Gas Revenue Deductions ($)",P5:P48)))/SUMIF($D5:$D48,"Gas Sales Volumes (mcf)",P5:P48))/$E52,"")</f>
        <v/>
      </c>
    </row>
    <row r="56">
      <c r="A56">
        <f>A48</f>
        <v/>
      </c>
      <c r="B56">
        <f>B48</f>
        <v/>
      </c>
      <c r="D56" t="inlineStr">
        <is>
          <t>NGL Price ($/bbl)</t>
        </is>
      </c>
      <c r="E56" s="6">
        <f>IFERROR((SUMIF($D5:$D48,"NGL Sales Revenue ($)",E5:E48)-ABS(SUMIF($D5:$D48,"NGL Revenue Deductions ($)",E5:E48)))/(SUMIF($D5:$D48,"NGL Sales Volumes (bbl)",E5:E48)+(SUMIF($D5:$D48,"NGL Sales Volumes (gal)",E5:E48)/42)),"")</f>
        <v/>
      </c>
      <c r="F56" s="6">
        <f>IFERROR((SUMIF($D5:$D48,"NGL Sales Revenue ($)",F5:F48)-ABS(SUMIF($D5:$D48,"NGL Revenue Deductions ($)",F5:F48)))/(SUMIF($D5:$D48,"NGL Sales Volumes (bbl)",F5:F48)+(SUMIF($D5:$D48,"NGL Sales Volumes (gal)",F5:F48)/42)),"")</f>
        <v/>
      </c>
      <c r="G56" s="6">
        <f>IFERROR((SUMIF($D5:$D48,"NGL Sales Revenue ($)",G5:G48)-ABS(SUMIF($D5:$D48,"NGL Revenue Deductions ($)",G5:G48)))/(SUMIF($D5:$D48,"NGL Sales Volumes (bbl)",G5:G48)+(SUMIF($D5:$D48,"NGL Sales Volumes (gal)",G5:G48)/42)),"")</f>
        <v/>
      </c>
      <c r="H56" s="6">
        <f>IFERROR((SUMIF($D5:$D48,"NGL Sales Revenue ($)",H5:H48)-ABS(SUMIF($D5:$D48,"NGL Revenue Deductions ($)",H5:H48)))/(SUMIF($D5:$D48,"NGL Sales Volumes (bbl)",H5:H48)+(SUMIF($D5:$D48,"NGL Sales Volumes (gal)",H5:H48)/42)),"")</f>
        <v/>
      </c>
      <c r="I56" s="6">
        <f>IFERROR((SUMIF($D5:$D48,"NGL Sales Revenue ($)",I5:I48)-ABS(SUMIF($D5:$D48,"NGL Revenue Deductions ($)",I5:I48)))/(SUMIF($D5:$D48,"NGL Sales Volumes (bbl)",I5:I48)+(SUMIF($D5:$D48,"NGL Sales Volumes (gal)",I5:I48)/42)),"")</f>
        <v/>
      </c>
      <c r="J56" s="6">
        <f>IFERROR((SUMIF($D5:$D48,"NGL Sales Revenue ($)",J5:J48)-ABS(SUMIF($D5:$D48,"NGL Revenue Deductions ($)",J5:J48)))/(SUMIF($D5:$D48,"NGL Sales Volumes (bbl)",J5:J48)+(SUMIF($D5:$D48,"NGL Sales Volumes (gal)",J5:J48)/42)),"")</f>
        <v/>
      </c>
      <c r="K56" s="6">
        <f>IFERROR((SUMIF($D5:$D48,"NGL Sales Revenue ($)",K5:K48)-ABS(SUMIF($D5:$D48,"NGL Revenue Deductions ($)",K5:K48)))/(SUMIF($D5:$D48,"NGL Sales Volumes (bbl)",K5:K48)+(SUMIF($D5:$D48,"NGL Sales Volumes (gal)",K5:K48)/42)),"")</f>
        <v/>
      </c>
      <c r="L56" s="6">
        <f>IFERROR((SUMIF($D5:$D48,"NGL Sales Revenue ($)",L5:L48)-ABS(SUMIF($D5:$D48,"NGL Revenue Deductions ($)",L5:L48)))/(SUMIF($D5:$D48,"NGL Sales Volumes (bbl)",L5:L48)+(SUMIF($D5:$D48,"NGL Sales Volumes (gal)",L5:L48)/42)),"")</f>
        <v/>
      </c>
      <c r="M56" s="6">
        <f>IFERROR((SUMIF($D5:$D48,"NGL Sales Revenue ($)",M5:M48)-ABS(SUMIF($D5:$D48,"NGL Revenue Deductions ($)",M5:M48)))/(SUMIF($D5:$D48,"NGL Sales Volumes (bbl)",M5:M48)+(SUMIF($D5:$D48,"NGL Sales Volumes (gal)",M5:M48)/42)),"")</f>
        <v/>
      </c>
      <c r="N56" s="6">
        <f>IFERROR((SUMIF($D5:$D48,"NGL Sales Revenue ($)",N5:N48)-ABS(SUMIF($D5:$D48,"NGL Revenue Deductions ($)",N5:N48)))/(SUMIF($D5:$D48,"NGL Sales Volumes (bbl)",N5:N48)+(SUMIF($D5:$D48,"NGL Sales Volumes (gal)",N5:N48)/42)),"")</f>
        <v/>
      </c>
      <c r="O56" s="6">
        <f>IFERROR((SUMIF($D5:$D48,"NGL Sales Revenue ($)",O5:O48)-ABS(SUMIF($D5:$D48,"NGL Revenue Deductions ($)",O5:O48)))/(SUMIF($D5:$D48,"NGL Sales Volumes (bbl)",O5:O48)+(SUMIF($D5:$D48,"NGL Sales Volumes (gal)",O5:O48)/42)),"")</f>
        <v/>
      </c>
      <c r="P56" s="6">
        <f>IFERROR((SUMIF($D5:$D48,"NGL Sales Revenue ($)",P5:P48)-ABS(SUMIF($D5:$D48,"NGL Revenue Deductions ($)",P5:P48)))/(SUMIF($D5:$D48,"NGL Sales Volumes (bbl)",P5:P48)+(SUMIF($D5:$D48,"NGL Sales Volumes (gal)",P5:P48)/42)),"")</f>
        <v/>
      </c>
    </row>
    <row r="57">
      <c r="A57">
        <f>A48</f>
        <v/>
      </c>
      <c r="B57">
        <f>B48</f>
        <v/>
      </c>
    </row>
    <row r="58">
      <c r="A58">
        <f>A48</f>
        <v/>
      </c>
      <c r="B58">
        <f>B48</f>
        <v/>
      </c>
      <c r="D58" t="inlineStr">
        <is>
          <t>Oil Differential ($/bbl)</t>
        </is>
      </c>
      <c r="E58" s="10">
        <f>IFERROR(E54-E$1,"")</f>
        <v/>
      </c>
      <c r="F58" s="10">
        <f>IFERROR(F54-F$1,"")</f>
        <v/>
      </c>
      <c r="G58" s="10">
        <f>IFERROR(G54-G$1,"")</f>
        <v/>
      </c>
      <c r="H58" s="10">
        <f>IFERROR(H54-H$1,"")</f>
        <v/>
      </c>
      <c r="I58" s="10">
        <f>IFERROR(I54-I$1,"")</f>
        <v/>
      </c>
      <c r="J58" s="10">
        <f>IFERROR(J54-J$1,"")</f>
        <v/>
      </c>
      <c r="K58" s="10">
        <f>IFERROR(K54-K$1,"")</f>
        <v/>
      </c>
      <c r="L58" s="10">
        <f>IFERROR(L54-L$1,"")</f>
        <v/>
      </c>
      <c r="M58" s="10">
        <f>IFERROR(M54-M$1,"")</f>
        <v/>
      </c>
      <c r="N58" s="10">
        <f>IFERROR(N54-N$1,"")</f>
        <v/>
      </c>
      <c r="O58" s="10">
        <f>IFERROR(O54-O$1,"")</f>
        <v/>
      </c>
      <c r="P58" s="10">
        <f>IFERROR(P54-P$1,"")</f>
        <v/>
      </c>
      <c r="Q58" s="10">
        <f>IFERROR(AVERAGE(N58:P58),"")</f>
        <v/>
      </c>
      <c r="R58" s="10">
        <f>IFERROR(AVERAGE(K58:P58),"")</f>
        <v/>
      </c>
      <c r="S58" s="10">
        <f>IFERROR(AVERAGE(H58:P58),"")</f>
        <v/>
      </c>
      <c r="T58" s="10">
        <f>IFERROR(AVERAGE(E58:P58),"")</f>
        <v/>
      </c>
    </row>
    <row r="59">
      <c r="A59">
        <f>A48</f>
        <v/>
      </c>
      <c r="B59">
        <f>B48</f>
        <v/>
      </c>
      <c r="D59" t="inlineStr">
        <is>
          <t>Gas Differential ($/mmbtu)</t>
        </is>
      </c>
      <c r="E59" s="10">
        <f>IFERROR(E55-E$2,"")</f>
        <v/>
      </c>
      <c r="F59" s="10">
        <f>IFERROR(F55-F$2,"")</f>
        <v/>
      </c>
      <c r="G59" s="10">
        <f>IFERROR(G55-G$2,"")</f>
        <v/>
      </c>
      <c r="H59" s="10">
        <f>IFERROR(H55-H$2,"")</f>
        <v/>
      </c>
      <c r="I59" s="10">
        <f>IFERROR(I55-I$2,"")</f>
        <v/>
      </c>
      <c r="J59" s="10">
        <f>IFERROR(J55-J$2,"")</f>
        <v/>
      </c>
      <c r="K59" s="10">
        <f>IFERROR(K55-K$2,"")</f>
        <v/>
      </c>
      <c r="L59" s="10">
        <f>IFERROR(L55-L$2,"")</f>
        <v/>
      </c>
      <c r="M59" s="10">
        <f>IFERROR(M55-M$2,"")</f>
        <v/>
      </c>
      <c r="N59" s="10">
        <f>IFERROR(N55-N$2,"")</f>
        <v/>
      </c>
      <c r="O59" s="10">
        <f>IFERROR(O55-O$2,"")</f>
        <v/>
      </c>
      <c r="P59" s="10">
        <f>IFERROR(P55-P$2,"")</f>
        <v/>
      </c>
      <c r="Q59" s="10">
        <f>IFERROR(AVERAGE(N59:P59),"")</f>
        <v/>
      </c>
      <c r="R59" s="10">
        <f>IFERROR(AVERAGE(K59:P59),"")</f>
        <v/>
      </c>
      <c r="S59" s="10">
        <f>IFERROR(AVERAGE(H59:P59),"")</f>
        <v/>
      </c>
      <c r="T59" s="10">
        <f>IFERROR(AVERAGE(E59:P59),"")</f>
        <v/>
      </c>
    </row>
    <row r="60">
      <c r="A60">
        <f>A48</f>
        <v/>
      </c>
      <c r="B60">
        <f>B48</f>
        <v/>
      </c>
      <c r="D60" t="inlineStr">
        <is>
          <t>NGL Differential ($/bbl)</t>
        </is>
      </c>
      <c r="E60" s="10">
        <f>IFERROR(E56-E$1,"")</f>
        <v/>
      </c>
      <c r="F60" s="10">
        <f>IFERROR(F56-F$1,"")</f>
        <v/>
      </c>
      <c r="G60" s="10">
        <f>IFERROR(G56-G$1,"")</f>
        <v/>
      </c>
      <c r="H60" s="10">
        <f>IFERROR(H56-H$1,"")</f>
        <v/>
      </c>
      <c r="I60" s="10">
        <f>IFERROR(I56-I$1,"")</f>
        <v/>
      </c>
      <c r="J60" s="10">
        <f>IFERROR(J56-J$1,"")</f>
        <v/>
      </c>
      <c r="K60" s="10">
        <f>IFERROR(K56-K$1,"")</f>
        <v/>
      </c>
      <c r="L60" s="10">
        <f>IFERROR(L56-L$1,"")</f>
        <v/>
      </c>
      <c r="M60" s="10">
        <f>IFERROR(M56-M$1,"")</f>
        <v/>
      </c>
      <c r="N60" s="10">
        <f>IFERROR(N56-N$1,"")</f>
        <v/>
      </c>
      <c r="O60" s="10">
        <f>IFERROR(O56-O$1,"")</f>
        <v/>
      </c>
      <c r="P60" s="10">
        <f>IFERROR(P56-P$1,"")</f>
        <v/>
      </c>
      <c r="Q60" s="10">
        <f>IFERROR(AVERAGE(N60:P60),"")</f>
        <v/>
      </c>
      <c r="R60" s="10">
        <f>IFERROR(AVERAGE(K60:P60),"")</f>
        <v/>
      </c>
      <c r="S60" s="10">
        <f>IFERROR(AVERAGE(H60:P60),"")</f>
        <v/>
      </c>
      <c r="T60" s="10">
        <f>IFERROR(AVERAGE(E60:P60),"")</f>
        <v/>
      </c>
    </row>
    <row r="61">
      <c r="A61">
        <f>A48</f>
        <v/>
      </c>
      <c r="B61">
        <f>B48</f>
        <v/>
      </c>
    </row>
    <row r="62">
      <c r="A62">
        <f>A48</f>
        <v/>
      </c>
      <c r="B62">
        <f>B48</f>
        <v/>
      </c>
      <c r="D62" t="inlineStr">
        <is>
          <t>Oil Differential (%)</t>
        </is>
      </c>
    </row>
    <row r="63">
      <c r="A63">
        <f>A48</f>
        <v/>
      </c>
      <c r="B63">
        <f>B48</f>
        <v/>
      </c>
      <c r="D63" t="inlineStr">
        <is>
          <t>Gas Differential (%)</t>
        </is>
      </c>
    </row>
    <row r="64">
      <c r="A64">
        <f>A48</f>
        <v/>
      </c>
      <c r="B64">
        <f>B48</f>
        <v/>
      </c>
      <c r="D64" t="inlineStr">
        <is>
          <t>NGL Differential (%)</t>
        </is>
      </c>
    </row>
    <row r="65">
      <c r="A65">
        <f>A48</f>
        <v/>
      </c>
      <c r="B65">
        <f>B48</f>
        <v/>
      </c>
    </row>
    <row r="66">
      <c r="A66">
        <f>A48</f>
        <v/>
      </c>
      <c r="B66">
        <f>B48</f>
        <v/>
      </c>
      <c r="D66" t="inlineStr">
        <is>
          <t>Gross Historical Gas Production (mcf)</t>
        </is>
      </c>
    </row>
    <row r="67">
      <c r="A67">
        <f>A48</f>
        <v/>
      </c>
      <c r="B67">
        <f>B48</f>
        <v/>
      </c>
      <c r="D67" t="inlineStr">
        <is>
          <t>Shrink (% remaining)</t>
        </is>
      </c>
    </row>
    <row r="68">
      <c r="A68">
        <f>A48</f>
        <v/>
      </c>
      <c r="B68">
        <f>B48</f>
        <v/>
      </c>
    </row>
    <row r="69">
      <c r="A69">
        <f>A48</f>
        <v/>
      </c>
      <c r="B69">
        <f>B48</f>
        <v/>
      </c>
      <c r="D69" t="inlineStr">
        <is>
          <t>NGL Yield (bbl/mmcf)</t>
        </is>
      </c>
    </row>
    <row r="70">
      <c r="A70">
        <f>A48</f>
        <v/>
      </c>
      <c r="B70">
        <f>B48</f>
        <v/>
      </c>
      <c r="D70" t="inlineStr">
        <is>
          <t>NGL Yield (bbl/mcf)</t>
        </is>
      </c>
    </row>
    <row r="71">
      <c r="A71">
        <f>A48</f>
        <v/>
      </c>
      <c r="B71">
        <f>B48</f>
        <v/>
      </c>
    </row>
    <row r="72">
      <c r="A72">
        <f>A48</f>
        <v/>
      </c>
      <c r="B72">
        <f>B48</f>
        <v/>
      </c>
      <c r="D72" t="inlineStr">
        <is>
          <t>Total Expenses ($/mo)</t>
        </is>
      </c>
    </row>
    <row r="73">
      <c r="A73">
        <f>A48</f>
        <v/>
      </c>
      <c r="B73">
        <f>B48</f>
        <v/>
      </c>
    </row>
    <row r="74">
      <c r="A74">
        <f>A48</f>
        <v/>
      </c>
      <c r="B74">
        <f>B48</f>
        <v/>
      </c>
      <c r="D74" t="inlineStr">
        <is>
          <t>Fixed Expense (%)</t>
        </is>
      </c>
    </row>
    <row r="75">
      <c r="A75">
        <f>A48</f>
        <v/>
      </c>
      <c r="B75">
        <f>B48</f>
        <v/>
      </c>
      <c r="D75" t="inlineStr">
        <is>
          <t>Oil Variable Expense (%)</t>
        </is>
      </c>
    </row>
    <row r="76">
      <c r="A76">
        <f>A48</f>
        <v/>
      </c>
      <c r="B76">
        <f>B48</f>
        <v/>
      </c>
      <c r="D76" t="inlineStr">
        <is>
          <t>Gas Variable Expense (%)</t>
        </is>
      </c>
    </row>
    <row r="77">
      <c r="A77">
        <f>A48</f>
        <v/>
      </c>
      <c r="B77">
        <f>B48</f>
        <v/>
      </c>
    </row>
    <row r="78">
      <c r="A78">
        <f>A48</f>
        <v/>
      </c>
      <c r="B78">
        <f>B48</f>
        <v/>
      </c>
      <c r="D78" t="inlineStr">
        <is>
          <t>Fixed Expenses ($/mo)</t>
        </is>
      </c>
    </row>
    <row r="79">
      <c r="A79">
        <f>A48</f>
        <v/>
      </c>
      <c r="B79">
        <f>B48</f>
        <v/>
      </c>
      <c r="D79" t="inlineStr">
        <is>
          <t>Well Count</t>
        </is>
      </c>
    </row>
    <row r="80">
      <c r="A80">
        <f>A48</f>
        <v/>
      </c>
      <c r="B80">
        <f>B48</f>
        <v/>
      </c>
      <c r="D80" t="inlineStr">
        <is>
          <t>Fixed Expense ($/well/mo)</t>
        </is>
      </c>
    </row>
    <row r="81">
      <c r="A81">
        <f>A48</f>
        <v/>
      </c>
      <c r="B81">
        <f>B48</f>
        <v/>
      </c>
    </row>
    <row r="82">
      <c r="A82">
        <f>A48</f>
        <v/>
      </c>
      <c r="B82">
        <f>B48</f>
        <v/>
      </c>
      <c r="D82" t="inlineStr">
        <is>
          <t>Oil Variable Expenses ($/mo)</t>
        </is>
      </c>
    </row>
    <row r="83">
      <c r="A83">
        <f>A48</f>
        <v/>
      </c>
      <c r="B83">
        <f>B48</f>
        <v/>
      </c>
      <c r="D83" t="inlineStr">
        <is>
          <t>Gross Oil Sales Volumes (bbl)</t>
        </is>
      </c>
    </row>
    <row r="84">
      <c r="A84">
        <f>A48</f>
        <v/>
      </c>
      <c r="B84">
        <f>B48</f>
        <v/>
      </c>
      <c r="D84" t="inlineStr">
        <is>
          <t>Oil Variable Expense ($/bbl)</t>
        </is>
      </c>
    </row>
    <row r="85">
      <c r="A85">
        <f>A48</f>
        <v/>
      </c>
      <c r="B85">
        <f>B48</f>
        <v/>
      </c>
    </row>
    <row r="86">
      <c r="A86">
        <f>A48</f>
        <v/>
      </c>
      <c r="B86">
        <f>B48</f>
        <v/>
      </c>
      <c r="D86" t="inlineStr">
        <is>
          <t>Gas Variable Expenses ($/mo)</t>
        </is>
      </c>
    </row>
    <row r="87">
      <c r="A87">
        <f>A48</f>
        <v/>
      </c>
      <c r="B87">
        <f>B48</f>
        <v/>
      </c>
      <c r="D87" t="inlineStr">
        <is>
          <t>Gross Gas Sales Volumes (mcf)</t>
        </is>
      </c>
    </row>
    <row r="88">
      <c r="A88">
        <f>A48</f>
        <v/>
      </c>
      <c r="B88">
        <f>B48</f>
        <v/>
      </c>
      <c r="D88" t="inlineStr">
        <is>
          <t>Gas Variable Expense ($/mcf)</t>
        </is>
      </c>
    </row>
    <row r="89">
      <c r="A89">
        <f>A48</f>
        <v/>
      </c>
      <c r="B89">
        <f>B48</f>
        <v/>
      </c>
    </row>
    <row r="90">
      <c r="A90">
        <f>VLOOKUP($B90,Example0gross_NameIDRecon!$B:$C,2,0)</f>
        <v/>
      </c>
      <c r="B90" t="inlineStr">
        <is>
          <t>Bobby 3H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Bobby 3H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1140</v>
      </c>
      <c r="F91" s="3" t="n">
        <v>1168.5</v>
      </c>
      <c r="G91" s="3" t="n">
        <v>1197.7125</v>
      </c>
      <c r="H91" s="3" t="n">
        <v>1227.6553125</v>
      </c>
      <c r="I91" s="3" t="n">
        <v>1258.3466953125</v>
      </c>
      <c r="J91" s="3" t="n">
        <v>1289.805362695312</v>
      </c>
      <c r="K91" s="3" t="n">
        <v>1322.050496762695</v>
      </c>
      <c r="L91" s="3" t="n">
        <v>1355.101759181762</v>
      </c>
      <c r="M91" s="3" t="n">
        <v>1388.979303161306</v>
      </c>
      <c r="N91" s="3" t="n">
        <v>1423.703785740339</v>
      </c>
      <c r="O91" s="3" t="n">
        <v>1459.296380383847</v>
      </c>
      <c r="P91" s="3" t="n">
        <v>1495.778789893443</v>
      </c>
    </row>
    <row r="92">
      <c r="A92">
        <f>VLOOKUP($B92,Example0gross_NameIDRecon!$B:$C,2,0)</f>
        <v/>
      </c>
      <c r="B92" t="inlineStr">
        <is>
          <t>Bobby 3H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7125</v>
      </c>
      <c r="F92" s="3" t="n">
        <v>7303.124999999999</v>
      </c>
      <c r="G92" s="3" t="n">
        <v>7485.703124999998</v>
      </c>
      <c r="H92" s="3" t="n">
        <v>7672.845703124997</v>
      </c>
      <c r="I92" s="3" t="n">
        <v>7864.666845703121</v>
      </c>
      <c r="J92" s="3" t="n">
        <v>8061.283516845699</v>
      </c>
      <c r="K92" s="3" t="n">
        <v>8262.81560476684</v>
      </c>
      <c r="L92" s="3" t="n">
        <v>8469.38599488601</v>
      </c>
      <c r="M92" s="3" t="n">
        <v>8681.120644758161</v>
      </c>
      <c r="N92" s="3" t="n">
        <v>8898.148660877112</v>
      </c>
      <c r="O92" s="3" t="n">
        <v>9120.60237739904</v>
      </c>
      <c r="P92" s="3" t="n">
        <v>9348.617436834016</v>
      </c>
    </row>
    <row r="93">
      <c r="A93">
        <f>VLOOKUP($B93,Example0gross_NameIDRecon!$B:$C,2,0)</f>
        <v/>
      </c>
      <c r="B93" t="inlineStr">
        <is>
          <t>Bobby 3H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Bobby 3H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41076</v>
      </c>
      <c r="F94" s="3" t="n">
        <v>42102.89999999999</v>
      </c>
      <c r="G94" s="3" t="n">
        <v>43155.47249999999</v>
      </c>
      <c r="H94" s="3" t="n">
        <v>44234.35931249999</v>
      </c>
      <c r="I94" s="3" t="n">
        <v>45340.21829531249</v>
      </c>
      <c r="J94" s="3" t="n">
        <v>46473.72375269529</v>
      </c>
      <c r="K94" s="3" t="n">
        <v>47635.56684651267</v>
      </c>
      <c r="L94" s="3" t="n">
        <v>48826.45601767548</v>
      </c>
      <c r="M94" s="3" t="n">
        <v>50047.11741811737</v>
      </c>
      <c r="N94" s="3" t="n">
        <v>51298.2953535703</v>
      </c>
      <c r="O94" s="3" t="n">
        <v>52580.75273740955</v>
      </c>
      <c r="P94" s="3" t="n">
        <v>53895.27155584479</v>
      </c>
    </row>
    <row r="95">
      <c r="A95">
        <f>VLOOKUP($B95,Example0gross_NameIDRecon!$B:$C,2,0)</f>
        <v/>
      </c>
      <c r="B95" t="inlineStr">
        <is>
          <t>Bobby 3H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Bobby 3H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87780</v>
      </c>
      <c r="F96" s="3" t="n">
        <v>89096.69999999998</v>
      </c>
      <c r="G96" s="3" t="n">
        <v>90433.15049999997</v>
      </c>
      <c r="H96" s="3" t="n">
        <v>91789.64775749996</v>
      </c>
      <c r="I96" s="3" t="n">
        <v>93166.49247386245</v>
      </c>
      <c r="J96" s="3" t="n">
        <v>94563.98986097038</v>
      </c>
      <c r="K96" s="3" t="n">
        <v>95982.44970888492</v>
      </c>
      <c r="L96" s="3" t="n">
        <v>97422.18645451817</v>
      </c>
      <c r="M96" s="3" t="n">
        <v>98883.51925133595</v>
      </c>
      <c r="N96" s="3" t="n">
        <v>100366.772040106</v>
      </c>
      <c r="O96" s="3" t="n">
        <v>101872.2736207076</v>
      </c>
      <c r="P96" s="3" t="n">
        <v>103400.3577250182</v>
      </c>
    </row>
    <row r="97">
      <c r="A97">
        <f>VLOOKUP($B97,Example0gross_NameIDRecon!$B:$C,2,0)</f>
        <v/>
      </c>
      <c r="B97" t="inlineStr">
        <is>
          <t>Bobby 3H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21375</v>
      </c>
      <c r="F97" s="3" t="n">
        <v>21695.625</v>
      </c>
      <c r="G97" s="3" t="n">
        <v>22021.05937499999</v>
      </c>
      <c r="H97" s="3" t="n">
        <v>22351.37526562499</v>
      </c>
      <c r="I97" s="3" t="n">
        <v>22686.64589460936</v>
      </c>
      <c r="J97" s="3" t="n">
        <v>23026.9455830285</v>
      </c>
      <c r="K97" s="3" t="n">
        <v>23372.34976677393</v>
      </c>
      <c r="L97" s="3" t="n">
        <v>23722.93501327554</v>
      </c>
      <c r="M97" s="3" t="n">
        <v>24078.77903847467</v>
      </c>
      <c r="N97" s="3" t="n">
        <v>24439.96072405178</v>
      </c>
      <c r="O97" s="3" t="n">
        <v>24806.56013491256</v>
      </c>
      <c r="P97" s="3" t="n">
        <v>25178.65853693624</v>
      </c>
    </row>
    <row r="98">
      <c r="A98">
        <f>VLOOKUP($B98,Example0gross_NameIDRecon!$B:$C,2,0)</f>
        <v/>
      </c>
      <c r="B98" t="inlineStr">
        <is>
          <t>Bobby 3H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30800</v>
      </c>
      <c r="F98" s="3" t="n">
        <v>31262</v>
      </c>
      <c r="G98" s="3" t="n">
        <v>31730.92999999999</v>
      </c>
      <c r="H98" s="3" t="n">
        <v>32206.89394999999</v>
      </c>
      <c r="I98" s="3" t="n">
        <v>32689.99735924998</v>
      </c>
      <c r="J98" s="3" t="n">
        <v>33180.34731963873</v>
      </c>
      <c r="K98" s="3" t="n">
        <v>33678.05252943331</v>
      </c>
      <c r="L98" s="3" t="n">
        <v>34183.2233173748</v>
      </c>
      <c r="M98" s="3" t="n">
        <v>34695.97166713542</v>
      </c>
      <c r="N98" s="3" t="n">
        <v>35216.41124214245</v>
      </c>
      <c r="O98" s="3" t="n">
        <v>35744.65741077458</v>
      </c>
      <c r="P98" s="3" t="n">
        <v>36280.8272719362</v>
      </c>
    </row>
    <row r="99">
      <c r="A99">
        <f>VLOOKUP($B99,Example0gross_NameIDRecon!$B:$C,2,0)</f>
        <v/>
      </c>
      <c r="B99" t="inlineStr">
        <is>
          <t>Bobby 3H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1045</v>
      </c>
      <c r="F99" s="3" t="n">
        <v>1050.225</v>
      </c>
      <c r="G99" s="3" t="n">
        <v>1055.476125</v>
      </c>
      <c r="H99" s="3" t="n">
        <v>1060.753505624999</v>
      </c>
      <c r="I99" s="3" t="n">
        <v>1066.057273153124</v>
      </c>
      <c r="J99" s="3" t="n">
        <v>1071.38755951889</v>
      </c>
      <c r="K99" s="3" t="n">
        <v>1076.744497316484</v>
      </c>
      <c r="L99" s="3" t="n">
        <v>1082.128219803066</v>
      </c>
      <c r="M99" s="3" t="n">
        <v>1087.538860902082</v>
      </c>
      <c r="N99" s="3" t="n">
        <v>1092.976555206592</v>
      </c>
      <c r="O99" s="3" t="n">
        <v>1098.441437982625</v>
      </c>
      <c r="P99" s="3" t="n">
        <v>1103.933645172538</v>
      </c>
    </row>
    <row r="100">
      <c r="A100">
        <f>VLOOKUP($B100,Example0gross_NameIDRecon!$B:$C,2,0)</f>
        <v/>
      </c>
      <c r="B100" t="inlineStr">
        <is>
          <t>Bobby 3H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807.5</v>
      </c>
      <c r="F100" s="3" t="n">
        <v>811.5374999999999</v>
      </c>
      <c r="G100" s="3" t="n">
        <v>815.5951874999997</v>
      </c>
      <c r="H100" s="3" t="n">
        <v>819.6731634374997</v>
      </c>
      <c r="I100" s="3" t="n">
        <v>823.7715292546872</v>
      </c>
      <c r="J100" s="3" t="n">
        <v>827.8903869009605</v>
      </c>
      <c r="K100" s="3" t="n">
        <v>832.0298388354652</v>
      </c>
      <c r="L100" s="3" t="n">
        <v>836.1899880296424</v>
      </c>
      <c r="M100" s="3" t="n">
        <v>840.3709379697905</v>
      </c>
      <c r="N100" s="3" t="n">
        <v>844.5727926596394</v>
      </c>
      <c r="O100" s="3" t="n">
        <v>848.7956566229375</v>
      </c>
      <c r="P100" s="3" t="n">
        <v>853.0396349060521</v>
      </c>
    </row>
    <row r="101">
      <c r="A101">
        <f>VLOOKUP($B101,Example0gross_NameIDRecon!$B:$C,2,0)</f>
        <v/>
      </c>
      <c r="B101" t="inlineStr">
        <is>
          <t>Bobby 3H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366.6666666666667</v>
      </c>
      <c r="F101" s="3" t="n">
        <v>368.4999999999999</v>
      </c>
      <c r="G101" s="3" t="n">
        <v>370.3424999999999</v>
      </c>
      <c r="H101" s="3" t="n">
        <v>372.1942124999998</v>
      </c>
      <c r="I101" s="3" t="n">
        <v>374.0551835624997</v>
      </c>
      <c r="J101" s="3" t="n">
        <v>375.9254594803122</v>
      </c>
      <c r="K101" s="3" t="n">
        <v>377.8050867777138</v>
      </c>
      <c r="L101" s="3" t="n">
        <v>379.6941122116023</v>
      </c>
      <c r="M101" s="3" t="n">
        <v>381.5925827726603</v>
      </c>
      <c r="N101" s="3" t="n">
        <v>383.5005456865235</v>
      </c>
      <c r="O101" s="3" t="n">
        <v>385.418048414956</v>
      </c>
      <c r="P101" s="3" t="n">
        <v>387.3451386570308</v>
      </c>
    </row>
    <row r="102">
      <c r="A102">
        <f>VLOOKUP($B102,Example0gross_NameIDRecon!$B:$C,2,0)</f>
        <v/>
      </c>
      <c r="B102" t="inlineStr">
        <is>
          <t>Bobby 3H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Bobby 3H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6521.832086811752</v>
      </c>
      <c r="F103" s="3" t="n">
        <v>6195.740482471164</v>
      </c>
      <c r="G103" s="3" t="n">
        <v>5885.953458347605</v>
      </c>
      <c r="H103" s="3" t="n">
        <v>5591.655785430225</v>
      </c>
      <c r="I103" s="3" t="n">
        <v>5312.072996158713</v>
      </c>
      <c r="J103" s="3" t="n">
        <v>5046.469346350777</v>
      </c>
      <c r="K103" s="3" t="n">
        <v>4794.145879033238</v>
      </c>
      <c r="L103" s="3" t="n">
        <v>4554.438585081576</v>
      </c>
      <c r="M103" s="3" t="n">
        <v>4326.716655827497</v>
      </c>
      <c r="N103" s="3" t="n">
        <v>4110.380823036122</v>
      </c>
      <c r="O103" s="3" t="n">
        <v>3904.861781884315</v>
      </c>
      <c r="P103" s="3" t="n">
        <v>3709.618692790099</v>
      </c>
    </row>
    <row r="104">
      <c r="A104">
        <f>VLOOKUP($B104,Example0gross_NameIDRecon!$B:$C,2,0)</f>
        <v/>
      </c>
      <c r="B104" t="inlineStr">
        <is>
          <t>Bobby 3H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1243.109150474426</v>
      </c>
      <c r="F104" s="3" t="n">
        <v>1180.953692950704</v>
      </c>
      <c r="G104" s="3" t="n">
        <v>1121.906008303169</v>
      </c>
      <c r="H104" s="3" t="n">
        <v>1065.81070788801</v>
      </c>
      <c r="I104" s="3" t="n">
        <v>1012.52017249361</v>
      </c>
      <c r="J104" s="3" t="n">
        <v>961.8941638689294</v>
      </c>
      <c r="K104" s="3" t="n">
        <v>913.7994556754828</v>
      </c>
      <c r="L104" s="3" t="n">
        <v>868.1094828917086</v>
      </c>
      <c r="M104" s="3" t="n">
        <v>824.7040087471231</v>
      </c>
      <c r="N104" s="3" t="n">
        <v>783.4688083097669</v>
      </c>
      <c r="O104" s="3" t="n">
        <v>744.2953678942786</v>
      </c>
      <c r="P104" s="3" t="n">
        <v>707.0805994995646</v>
      </c>
    </row>
    <row r="105">
      <c r="A105">
        <f>VLOOKUP($B105,Example0gross_NameIDRecon!$B:$C,2,0)</f>
        <v/>
      </c>
      <c r="B105" t="inlineStr">
        <is>
          <t>Bobby 3H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2178.206008566614</v>
      </c>
      <c r="F105" s="3" t="n">
        <v>2069.295708138283</v>
      </c>
      <c r="G105" s="3" t="n">
        <v>1965.830922731369</v>
      </c>
      <c r="H105" s="3" t="n">
        <v>1867.539376594801</v>
      </c>
      <c r="I105" s="3" t="n">
        <v>1774.162407765061</v>
      </c>
      <c r="J105" s="3" t="n">
        <v>1685.454287376808</v>
      </c>
      <c r="K105" s="3" t="n">
        <v>1601.181573007967</v>
      </c>
      <c r="L105" s="3" t="n">
        <v>1521.122494357568</v>
      </c>
      <c r="M105" s="3" t="n">
        <v>1445.06636963969</v>
      </c>
      <c r="N105" s="3" t="n">
        <v>1372.813051157706</v>
      </c>
      <c r="O105" s="3" t="n">
        <v>1304.17239859982</v>
      </c>
      <c r="P105" s="3" t="n">
        <v>1238.963778669829</v>
      </c>
    </row>
    <row r="106">
      <c r="A106">
        <f>VLOOKUP($B106,Example0gross_NameIDRecon!$B:$C,2,0)</f>
        <v/>
      </c>
      <c r="B106" t="inlineStr">
        <is>
          <t>Bobby 3H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678.5111716685002</v>
      </c>
      <c r="F106" s="3" t="n">
        <v>644.5856130850751</v>
      </c>
      <c r="G106" s="3" t="n">
        <v>612.3563324308213</v>
      </c>
      <c r="H106" s="3" t="n">
        <v>581.7385158092802</v>
      </c>
      <c r="I106" s="3" t="n">
        <v>552.6515900188161</v>
      </c>
      <c r="J106" s="3" t="n">
        <v>525.0190105178754</v>
      </c>
      <c r="K106" s="3" t="n">
        <v>498.7680599919815</v>
      </c>
      <c r="L106" s="3" t="n">
        <v>473.8296569923825</v>
      </c>
      <c r="M106" s="3" t="n">
        <v>450.1381741427633</v>
      </c>
      <c r="N106" s="3" t="n">
        <v>427.6312654356252</v>
      </c>
      <c r="O106" s="3" t="n">
        <v>406.2497021638439</v>
      </c>
      <c r="P106" s="3" t="n">
        <v>385.9372170556517</v>
      </c>
    </row>
    <row r="107">
      <c r="A107">
        <f>VLOOKUP($B107,Example0gross_NameIDRecon!$B:$C,2,0)</f>
        <v/>
      </c>
      <c r="B107" t="inlineStr">
        <is>
          <t>Bobby 3H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451.9777467775723</v>
      </c>
      <c r="F107" s="3" t="n">
        <v>429.3788594386937</v>
      </c>
      <c r="G107" s="3" t="n">
        <v>407.9099164667589</v>
      </c>
      <c r="H107" s="3" t="n">
        <v>387.514420643421</v>
      </c>
      <c r="I107" s="3" t="n">
        <v>368.1386996112499</v>
      </c>
      <c r="J107" s="3" t="n">
        <v>349.7317646306874</v>
      </c>
      <c r="K107" s="3" t="n">
        <v>332.245176399153</v>
      </c>
      <c r="L107" s="3" t="n">
        <v>315.6329175791954</v>
      </c>
      <c r="M107" s="3" t="n">
        <v>299.8512717002355</v>
      </c>
      <c r="N107" s="3" t="n">
        <v>284.8587081152237</v>
      </c>
      <c r="O107" s="3" t="n">
        <v>270.6157727094625</v>
      </c>
      <c r="P107" s="3" t="n">
        <v>257.0849840739894</v>
      </c>
    </row>
    <row r="108">
      <c r="A108">
        <f>VLOOKUP($B108,Example0gross_NameIDRecon!$B:$C,2,0)</f>
        <v/>
      </c>
      <c r="B108" t="inlineStr">
        <is>
          <t>Bobby 3H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2058.40467809545</v>
      </c>
      <c r="F108" s="3" t="n">
        <v>1955.484444190677</v>
      </c>
      <c r="G108" s="3" t="n">
        <v>1857.710221981143</v>
      </c>
      <c r="H108" s="3" t="n">
        <v>1764.824710882086</v>
      </c>
      <c r="I108" s="3" t="n">
        <v>1676.583475337982</v>
      </c>
      <c r="J108" s="3" t="n">
        <v>1592.754301571082</v>
      </c>
      <c r="K108" s="3" t="n">
        <v>1513.116586492528</v>
      </c>
      <c r="L108" s="3" t="n">
        <v>1437.460757167902</v>
      </c>
      <c r="M108" s="3" t="n">
        <v>1365.587719309507</v>
      </c>
      <c r="N108" s="3" t="n">
        <v>1297.308333344031</v>
      </c>
      <c r="O108" s="3" t="n">
        <v>1232.44291667683</v>
      </c>
      <c r="P108" s="3" t="n">
        <v>1170.820770842988</v>
      </c>
    </row>
    <row r="109">
      <c r="A109">
        <f>VLOOKUP($B109,Example0gross_NameIDRecon!$B:$C,2,0)</f>
        <v/>
      </c>
      <c r="B109" t="inlineStr">
        <is>
          <t>Bobby 3H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1742.564806853291</v>
      </c>
      <c r="F109" s="3" t="n">
        <v>1655.436566510627</v>
      </c>
      <c r="G109" s="3" t="n">
        <v>1572.664738185095</v>
      </c>
      <c r="H109" s="3" t="n">
        <v>1494.03150127584</v>
      </c>
      <c r="I109" s="3" t="n">
        <v>1419.329926212048</v>
      </c>
      <c r="J109" s="3" t="n">
        <v>1348.363429901446</v>
      </c>
      <c r="K109" s="3" t="n">
        <v>1280.945258406374</v>
      </c>
      <c r="L109" s="3" t="n">
        <v>1216.897995486055</v>
      </c>
      <c r="M109" s="3" t="n">
        <v>1156.053095711752</v>
      </c>
      <c r="N109" s="3" t="n">
        <v>1098.250440926164</v>
      </c>
      <c r="O109" s="3" t="n">
        <v>1043.337918879856</v>
      </c>
      <c r="P109" s="3" t="n">
        <v>991.1710229358632</v>
      </c>
    </row>
    <row r="110">
      <c r="A110">
        <f>VLOOKUP($B110,Example0gross_NameIDRecon!$B:$C,2,0)</f>
        <v/>
      </c>
      <c r="B110" t="inlineStr">
        <is>
          <t>Bobby 3H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734.0554248869488</v>
      </c>
      <c r="F110" s="3" t="n">
        <v>697.3526536426014</v>
      </c>
      <c r="G110" s="3" t="n">
        <v>662.4850209604713</v>
      </c>
      <c r="H110" s="3" t="n">
        <v>629.3607699124477</v>
      </c>
      <c r="I110" s="3" t="n">
        <v>597.8927314168253</v>
      </c>
      <c r="J110" s="3" t="n">
        <v>567.998094845984</v>
      </c>
      <c r="K110" s="3" t="n">
        <v>539.5981901036848</v>
      </c>
      <c r="L110" s="3" t="n">
        <v>512.6182805985005</v>
      </c>
      <c r="M110" s="3" t="n">
        <v>486.9873665685755</v>
      </c>
      <c r="N110" s="3" t="n">
        <v>462.6379982401467</v>
      </c>
      <c r="O110" s="3" t="n">
        <v>439.5060983281393</v>
      </c>
      <c r="P110" s="3" t="n">
        <v>417.5307934117324</v>
      </c>
    </row>
    <row r="111">
      <c r="A111">
        <f>VLOOKUP($B111,Example0gross_NameIDRecon!$B:$C,2,0)</f>
        <v/>
      </c>
      <c r="B111" t="inlineStr">
        <is>
          <t>Bobby 3H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849.5003433409794</v>
      </c>
      <c r="F111" s="3" t="n">
        <v>807.0253261739304</v>
      </c>
      <c r="G111" s="3" t="n">
        <v>766.6740598652337</v>
      </c>
      <c r="H111" s="3" t="n">
        <v>728.3403568719721</v>
      </c>
      <c r="I111" s="3" t="n">
        <v>691.9233390283734</v>
      </c>
      <c r="J111" s="3" t="n">
        <v>657.3271720769548</v>
      </c>
      <c r="K111" s="3" t="n">
        <v>624.460813473107</v>
      </c>
      <c r="L111" s="3" t="n">
        <v>593.2377727994516</v>
      </c>
      <c r="M111" s="3" t="n">
        <v>563.575884159479</v>
      </c>
      <c r="N111" s="3" t="n">
        <v>535.397089951505</v>
      </c>
      <c r="O111" s="3" t="n">
        <v>508.6272354539297</v>
      </c>
      <c r="P111" s="3" t="n">
        <v>483.1958736812332</v>
      </c>
    </row>
    <row r="112">
      <c r="A112">
        <f>VLOOKUP($B112,Example0gross_NameIDRecon!$B:$C,2,0)</f>
        <v/>
      </c>
      <c r="B112" t="inlineStr">
        <is>
          <t>Bobby 3H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1116.33057939039</v>
      </c>
      <c r="F112" s="3" t="n">
        <v>1060.51405042087</v>
      </c>
      <c r="G112" s="3" t="n">
        <v>1007.488347899827</v>
      </c>
      <c r="H112" s="3" t="n">
        <v>957.1139305048351</v>
      </c>
      <c r="I112" s="3" t="n">
        <v>909.2582339795933</v>
      </c>
      <c r="J112" s="3" t="n">
        <v>863.7953222806136</v>
      </c>
      <c r="K112" s="3" t="n">
        <v>820.6055561665829</v>
      </c>
      <c r="L112" s="3" t="n">
        <v>779.5752783582537</v>
      </c>
      <c r="M112" s="3" t="n">
        <v>740.596514440341</v>
      </c>
      <c r="N112" s="3" t="n">
        <v>703.5666887183239</v>
      </c>
      <c r="O112" s="3" t="n">
        <v>668.3883542824077</v>
      </c>
      <c r="P112" s="3" t="n">
        <v>634.9689365682873</v>
      </c>
    </row>
    <row r="113">
      <c r="A113">
        <f>VLOOKUP($B113,Example0gross_NameIDRecon!$B:$C,2,0)</f>
        <v/>
      </c>
      <c r="B113" t="inlineStr">
        <is>
          <t>Bobby 3H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278.8103690965265</v>
      </c>
      <c r="F113" s="3" t="n">
        <v>264.8698506417001</v>
      </c>
      <c r="G113" s="3" t="n">
        <v>251.6263581096151</v>
      </c>
      <c r="H113" s="3" t="n">
        <v>239.0450402041343</v>
      </c>
      <c r="I113" s="3" t="n">
        <v>227.0927881939276</v>
      </c>
      <c r="J113" s="3" t="n">
        <v>215.7381487842312</v>
      </c>
      <c r="K113" s="3" t="n">
        <v>204.9512413450196</v>
      </c>
      <c r="L113" s="3" t="n">
        <v>194.7036792777686</v>
      </c>
      <c r="M113" s="3" t="n">
        <v>184.9684953138802</v>
      </c>
      <c r="N113" s="3" t="n">
        <v>175.7200705481862</v>
      </c>
      <c r="O113" s="3" t="n">
        <v>166.9340670207769</v>
      </c>
      <c r="P113" s="3" t="n">
        <v>158.587363669738</v>
      </c>
    </row>
    <row r="114">
      <c r="A114">
        <f>VLOOKUP($B114,Example0gross_NameIDRecon!$B:$C,2,0)</f>
        <v/>
      </c>
      <c r="B114" t="inlineStr">
        <is>
          <t>Bobby 3H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726.4317038569657</v>
      </c>
      <c r="F114" s="3" t="n">
        <v>690.1101186641174</v>
      </c>
      <c r="G114" s="3" t="n">
        <v>655.6046127309115</v>
      </c>
      <c r="H114" s="3" t="n">
        <v>622.8243820943659</v>
      </c>
      <c r="I114" s="3" t="n">
        <v>591.6831629896476</v>
      </c>
      <c r="J114" s="3" t="n">
        <v>562.0990048401652</v>
      </c>
      <c r="K114" s="3" t="n">
        <v>533.9940545981569</v>
      </c>
      <c r="L114" s="3" t="n">
        <v>507.2943518682491</v>
      </c>
      <c r="M114" s="3" t="n">
        <v>481.9296342748366</v>
      </c>
      <c r="N114" s="3" t="n">
        <v>457.8331525610947</v>
      </c>
      <c r="O114" s="3" t="n">
        <v>434.94149493304</v>
      </c>
      <c r="P114" s="3" t="n">
        <v>413.194420186388</v>
      </c>
    </row>
    <row r="115">
      <c r="A115">
        <f>VLOOKUP($B115,Example0gross_NameIDRecon!$B:$C,2,0)</f>
        <v/>
      </c>
      <c r="B115" t="inlineStr">
        <is>
          <t>Bobby 3H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435.6412017133228</v>
      </c>
      <c r="F115" s="3" t="n">
        <v>413.8591416276566</v>
      </c>
      <c r="G115" s="3" t="n">
        <v>393.1661845462738</v>
      </c>
      <c r="H115" s="3" t="n">
        <v>373.5078753189601</v>
      </c>
      <c r="I115" s="3" t="n">
        <v>354.8324815530121</v>
      </c>
      <c r="J115" s="3" t="n">
        <v>337.0908574753615</v>
      </c>
      <c r="K115" s="3" t="n">
        <v>320.2363146015934</v>
      </c>
      <c r="L115" s="3" t="n">
        <v>304.2244988715137</v>
      </c>
      <c r="M115" s="3" t="n">
        <v>289.013273927938</v>
      </c>
      <c r="N115" s="3" t="n">
        <v>274.5626102315411</v>
      </c>
      <c r="O115" s="3" t="n">
        <v>260.834479719964</v>
      </c>
      <c r="P115" s="3" t="n">
        <v>247.7927557339658</v>
      </c>
    </row>
    <row r="116">
      <c r="A116">
        <f>VLOOKUP($B116,Example0gross_NameIDRecon!$B:$C,2,0)</f>
        <v/>
      </c>
      <c r="B116" t="inlineStr">
        <is>
          <t>Bobby 3H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1198.013304711638</v>
      </c>
      <c r="F116" s="3" t="n">
        <v>1138.112639476056</v>
      </c>
      <c r="G116" s="3" t="n">
        <v>1081.207007502253</v>
      </c>
      <c r="H116" s="3" t="n">
        <v>1027.14665712714</v>
      </c>
      <c r="I116" s="3" t="n">
        <v>975.7893242707833</v>
      </c>
      <c r="J116" s="3" t="n">
        <v>926.9998580572441</v>
      </c>
      <c r="K116" s="3" t="n">
        <v>880.6498651543818</v>
      </c>
      <c r="L116" s="3" t="n">
        <v>836.6173718966627</v>
      </c>
      <c r="M116" s="3" t="n">
        <v>794.7865033018295</v>
      </c>
      <c r="N116" s="3" t="n">
        <v>755.047178136738</v>
      </c>
      <c r="O116" s="3" t="n">
        <v>717.2948192299011</v>
      </c>
      <c r="P116" s="3" t="n">
        <v>681.4300782684061</v>
      </c>
    </row>
    <row r="117">
      <c r="A117">
        <f>VLOOKUP($B117,Example0gross_NameIDRecon!$B:$C,2,0)</f>
        <v/>
      </c>
      <c r="B117" t="inlineStr">
        <is>
          <t>Bobby 3H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</row>
    <row r="118">
      <c r="A118">
        <f>VLOOKUP($B118,Example0gross_NameIDRecon!$B:$C,2,0)</f>
        <v/>
      </c>
      <c r="B118" t="inlineStr">
        <is>
          <t>Bobby 3H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</row>
    <row r="119">
      <c r="A119">
        <f>VLOOKUP($B119,Example0gross_NameIDRecon!$B:$C,2,0)</f>
        <v/>
      </c>
      <c r="B119" t="inlineStr">
        <is>
          <t>Bobby 3H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3" t="n">
        <v>0</v>
      </c>
      <c r="L119" s="3" t="n">
        <v>0</v>
      </c>
      <c r="M119" s="3" t="n">
        <v>0</v>
      </c>
      <c r="N119" s="3" t="n">
        <v>0</v>
      </c>
      <c r="O119" s="3" t="n">
        <v>0</v>
      </c>
      <c r="P119" s="3" t="n">
        <v>0</v>
      </c>
    </row>
    <row r="120">
      <c r="A120">
        <f>VLOOKUP($B120,Example0gross_NameIDRecon!$B:$C,2,0)</f>
        <v/>
      </c>
      <c r="B120" t="inlineStr">
        <is>
          <t>Bobby 3H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1885.237300414404</v>
      </c>
      <c r="F120" s="3" t="n">
        <v>1790.975435393684</v>
      </c>
      <c r="G120" s="3" t="n">
        <v>1701.426663624</v>
      </c>
      <c r="H120" s="3" t="n">
        <v>1616.3553304428</v>
      </c>
      <c r="I120" s="3" t="n">
        <v>1535.53756392066</v>
      </c>
      <c r="J120" s="3" t="n">
        <v>1458.760685724627</v>
      </c>
      <c r="K120" s="3" t="n">
        <v>1385.822651438395</v>
      </c>
      <c r="L120" s="3" t="n">
        <v>1316.531518866475</v>
      </c>
      <c r="M120" s="3" t="n">
        <v>1250.704942923152</v>
      </c>
      <c r="N120" s="3" t="n">
        <v>1188.169695776994</v>
      </c>
      <c r="O120" s="3" t="n">
        <v>1128.761210988144</v>
      </c>
      <c r="P120" s="3" t="n">
        <v>1072.323150438737</v>
      </c>
    </row>
    <row r="121">
      <c r="A121">
        <f>VLOOKUP($B121,Example0gross_NameIDRecon!$B:$C,2,0)</f>
        <v/>
      </c>
      <c r="B121" t="inlineStr">
        <is>
          <t>Bobby 3H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1198.013304711638</v>
      </c>
      <c r="F121" s="3" t="n">
        <v>1138.112639476056</v>
      </c>
      <c r="G121" s="3" t="n">
        <v>1081.207007502253</v>
      </c>
      <c r="H121" s="3" t="n">
        <v>1027.14665712714</v>
      </c>
      <c r="I121" s="3" t="n">
        <v>975.7893242707833</v>
      </c>
      <c r="J121" s="3" t="n">
        <v>926.9998580572441</v>
      </c>
      <c r="K121" s="3" t="n">
        <v>880.6498651543818</v>
      </c>
      <c r="L121" s="3" t="n">
        <v>836.6173718966627</v>
      </c>
      <c r="M121" s="3" t="n">
        <v>794.7865033018295</v>
      </c>
      <c r="N121" s="3" t="n">
        <v>755.047178136738</v>
      </c>
      <c r="O121" s="3" t="n">
        <v>717.2948192299011</v>
      </c>
      <c r="P121" s="3" t="n">
        <v>681.4300782684061</v>
      </c>
    </row>
    <row r="122">
      <c r="A122">
        <f>VLOOKUP($B122,Example0gross_NameIDRecon!$B:$C,2,0)</f>
        <v/>
      </c>
      <c r="B122" t="inlineStr">
        <is>
          <t>Bobby 3H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816.8272532124802</v>
      </c>
      <c r="F122" s="3" t="n">
        <v>775.9858905518561</v>
      </c>
      <c r="G122" s="3" t="n">
        <v>737.1865960242633</v>
      </c>
      <c r="H122" s="3" t="n">
        <v>700.3272662230501</v>
      </c>
      <c r="I122" s="3" t="n">
        <v>665.3109029118975</v>
      </c>
      <c r="J122" s="3" t="n">
        <v>632.0453577663026</v>
      </c>
      <c r="K122" s="3" t="n">
        <v>600.4430898779874</v>
      </c>
      <c r="L122" s="3" t="n">
        <v>570.420935384088</v>
      </c>
      <c r="M122" s="3" t="n">
        <v>541.8998886148836</v>
      </c>
      <c r="N122" s="3" t="n">
        <v>514.8048941841394</v>
      </c>
      <c r="O122" s="3" t="n">
        <v>489.0646494749324</v>
      </c>
      <c r="P122" s="3" t="n">
        <v>464.6114170011857</v>
      </c>
    </row>
    <row r="123">
      <c r="A123">
        <f>VLOOKUP($B123,Example0gross_NameIDRecon!$B:$C,2,0)</f>
        <v/>
      </c>
      <c r="B123" t="inlineStr">
        <is>
          <t>Bobby 3H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4356.412017133228</v>
      </c>
      <c r="F123" s="3" t="n">
        <v>4138.591416276567</v>
      </c>
      <c r="G123" s="3" t="n">
        <v>3931.661845462738</v>
      </c>
      <c r="H123" s="3" t="n">
        <v>3735.078753189601</v>
      </c>
      <c r="I123" s="3" t="n">
        <v>3548.324815530121</v>
      </c>
      <c r="J123" s="3" t="n">
        <v>3370.908574753615</v>
      </c>
      <c r="K123" s="3" t="n">
        <v>3202.363146015934</v>
      </c>
      <c r="L123" s="3" t="n">
        <v>3042.244988715137</v>
      </c>
      <c r="M123" s="3" t="n">
        <v>2890.13273927938</v>
      </c>
      <c r="N123" s="3" t="n">
        <v>2745.626102315411</v>
      </c>
      <c r="O123" s="3" t="n">
        <v>2608.344797199641</v>
      </c>
      <c r="P123" s="3" t="n">
        <v>2477.927557339659</v>
      </c>
    </row>
    <row r="124">
      <c r="A124">
        <f>VLOOKUP($B124,Example0gross_NameIDRecon!$B:$C,2,0)</f>
        <v/>
      </c>
      <c r="B124" t="inlineStr">
        <is>
          <t>Bobby 3H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1443.061480675382</v>
      </c>
      <c r="F124" s="3" t="n">
        <v>1370.908406641613</v>
      </c>
      <c r="G124" s="3" t="n">
        <v>1302.362986309532</v>
      </c>
      <c r="H124" s="3" t="n">
        <v>1237.244836994055</v>
      </c>
      <c r="I124" s="3" t="n">
        <v>1175.382595144353</v>
      </c>
      <c r="J124" s="3" t="n">
        <v>1116.613465387135</v>
      </c>
      <c r="K124" s="3" t="n">
        <v>1060.782792117778</v>
      </c>
      <c r="L124" s="3" t="n">
        <v>1007.743652511889</v>
      </c>
      <c r="M124" s="3" t="n">
        <v>957.3564698862947</v>
      </c>
      <c r="N124" s="3" t="n">
        <v>909.48864639198</v>
      </c>
      <c r="O124" s="3" t="n">
        <v>864.0142140723809</v>
      </c>
      <c r="P124" s="3" t="n">
        <v>820.8135033687619</v>
      </c>
    </row>
    <row r="125">
      <c r="A125">
        <f>VLOOKUP($B125,Example0gross_NameIDRecon!$B:$C,2,0)</f>
        <v/>
      </c>
      <c r="B125" t="inlineStr">
        <is>
          <t>Bobby 3H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925.737553640811</v>
      </c>
      <c r="F125" s="3" t="n">
        <v>879.4506759587705</v>
      </c>
      <c r="G125" s="3" t="n">
        <v>835.4781421608319</v>
      </c>
      <c r="H125" s="3" t="n">
        <v>793.7042350527903</v>
      </c>
      <c r="I125" s="3" t="n">
        <v>754.0190233001507</v>
      </c>
      <c r="J125" s="3" t="n">
        <v>716.3180721351431</v>
      </c>
      <c r="K125" s="3" t="n">
        <v>680.5021685283859</v>
      </c>
      <c r="L125" s="3" t="n">
        <v>646.4770601019666</v>
      </c>
      <c r="M125" s="3" t="n">
        <v>614.1532070968682</v>
      </c>
      <c r="N125" s="3" t="n">
        <v>583.4455467420247</v>
      </c>
      <c r="O125" s="3" t="n">
        <v>554.2732694049234</v>
      </c>
      <c r="P125" s="3" t="n">
        <v>526.5596059346773</v>
      </c>
    </row>
    <row r="126">
      <c r="A126">
        <f>VLOOKUP($B126,Example0gross_NameIDRecon!$B:$C,2,0)</f>
        <v/>
      </c>
      <c r="B126" t="inlineStr">
        <is>
          <t>Bobby 3H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653.4618025699841</v>
      </c>
      <c r="F126" s="3" t="n">
        <v>620.7887124414849</v>
      </c>
      <c r="G126" s="3" t="n">
        <v>589.7492768194106</v>
      </c>
      <c r="H126" s="3" t="n">
        <v>560.26181297844</v>
      </c>
      <c r="I126" s="3" t="n">
        <v>532.248722329518</v>
      </c>
      <c r="J126" s="3" t="n">
        <v>505.6362862130421</v>
      </c>
      <c r="K126" s="3" t="n">
        <v>480.35447190239</v>
      </c>
      <c r="L126" s="3" t="n">
        <v>456.3367483072705</v>
      </c>
      <c r="M126" s="3" t="n">
        <v>433.5199108919069</v>
      </c>
      <c r="N126" s="3" t="n">
        <v>411.8439153473116</v>
      </c>
      <c r="O126" s="3" t="n">
        <v>391.251719579946</v>
      </c>
      <c r="P126" s="3" t="n">
        <v>371.6891336009487</v>
      </c>
    </row>
    <row r="127">
      <c r="A127">
        <f>VLOOKUP($B127,Example0gross_NameIDRecon!$B:$C,2,0)</f>
        <v/>
      </c>
      <c r="B127" t="inlineStr">
        <is>
          <t>Bobby 3H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0</v>
      </c>
      <c r="N127" s="3" t="n">
        <v>0</v>
      </c>
      <c r="O127" s="3" t="n">
        <v>0</v>
      </c>
      <c r="P127" s="3" t="n">
        <v>0</v>
      </c>
    </row>
    <row r="128">
      <c r="A128">
        <f>VLOOKUP($B128,Example0gross_NameIDRecon!$B:$C,2,0)</f>
        <v/>
      </c>
      <c r="B128" t="inlineStr">
        <is>
          <t>Bobby 3H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Bobby 3H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Bobby 3H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Bobby 3H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5111.160399101559</v>
      </c>
      <c r="F131" s="3" t="n">
        <v>4855.602379146481</v>
      </c>
      <c r="G131" s="3" t="n">
        <v>4612.822260189157</v>
      </c>
      <c r="H131" s="3" t="n">
        <v>4382.181147179698</v>
      </c>
      <c r="I131" s="3" t="n">
        <v>4163.072089820713</v>
      </c>
      <c r="J131" s="3" t="n">
        <v>3954.918485329677</v>
      </c>
      <c r="K131" s="3" t="n">
        <v>3757.172561063193</v>
      </c>
      <c r="L131" s="3" t="n">
        <v>3569.313933010033</v>
      </c>
      <c r="M131" s="3" t="n">
        <v>3390.848236359531</v>
      </c>
      <c r="N131" s="3" t="n">
        <v>3221.305824541555</v>
      </c>
      <c r="O131" s="3" t="n">
        <v>3060.240533314477</v>
      </c>
      <c r="P131" s="3" t="n">
        <v>2907.228506648753</v>
      </c>
    </row>
    <row r="132">
      <c r="A132">
        <f>VLOOKUP($B132,Example0gross_NameIDRecon!$B:$C,2,0)</f>
        <v/>
      </c>
      <c r="B132" t="inlineStr">
        <is>
          <t>Bobby 3H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36603.29968770386</v>
      </c>
      <c r="F132" s="3" t="n">
        <v>34773.13470331866</v>
      </c>
      <c r="G132" s="3" t="n">
        <v>33034.47796815273</v>
      </c>
      <c r="H132" s="3" t="n">
        <v>31382.75406974509</v>
      </c>
      <c r="I132" s="3" t="n">
        <v>29813.61636625785</v>
      </c>
      <c r="J132" s="3" t="n">
        <v>28322.93554794494</v>
      </c>
      <c r="K132" s="3" t="n">
        <v>26906.7887705477</v>
      </c>
      <c r="L132" s="3" t="n">
        <v>25561.44933202031</v>
      </c>
      <c r="M132" s="3" t="n">
        <v>24283.37686541929</v>
      </c>
      <c r="N132" s="3" t="n">
        <v>23069.20802214833</v>
      </c>
      <c r="O132" s="3" t="n">
        <v>21915.74762104091</v>
      </c>
      <c r="P132" s="3" t="n">
        <v>20819.96023998887</v>
      </c>
    </row>
    <row r="133">
      <c r="A133">
        <f>VLOOKUP($B133,Example0gross_NameIDRecon!$B:$C,2,0)</f>
        <v/>
      </c>
      <c r="B133" t="inlineStr">
        <is>
          <t>Bobby 3H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101132.5336456295</v>
      </c>
      <c r="F133" s="3" t="n">
        <v>105050.9277966813</v>
      </c>
      <c r="G133" s="3" t="n">
        <v>108909.2480943472</v>
      </c>
      <c r="H133" s="3" t="n">
        <v>112712.5420218173</v>
      </c>
      <c r="I133" s="3" t="n">
        <v>116465.6353754936</v>
      </c>
      <c r="J133" s="3" t="n">
        <v>120173.1438097925</v>
      </c>
      <c r="K133" s="3" t="n">
        <v>123839.4838116148</v>
      </c>
      <c r="L133" s="3" t="n">
        <v>127468.8831331039</v>
      </c>
      <c r="M133" s="3" t="n">
        <v>131065.3907098822</v>
      </c>
      <c r="N133" s="3" t="n">
        <v>134632.8860905991</v>
      </c>
      <c r="O133" s="3" t="n">
        <v>138175.0884023333</v>
      </c>
      <c r="P133" s="3" t="n">
        <v>141695.5648751661</v>
      </c>
    </row>
    <row r="134">
      <c r="A134">
        <f>A133</f>
        <v/>
      </c>
      <c r="B134">
        <f>B133</f>
        <v/>
      </c>
    </row>
    <row r="135">
      <c r="A135">
        <f>A133</f>
        <v/>
      </c>
      <c r="B135">
        <f>B133</f>
        <v/>
      </c>
      <c r="D135" s="4" t="inlineStr">
        <is>
          <t>Vinci</t>
        </is>
      </c>
    </row>
    <row r="136">
      <c r="A136">
        <f>A133</f>
        <v/>
      </c>
      <c r="B136">
        <f>B133</f>
        <v/>
      </c>
    </row>
    <row r="137">
      <c r="A137">
        <f>A133</f>
        <v/>
      </c>
      <c r="B137">
        <f>B133</f>
        <v/>
      </c>
      <c r="D137" t="inlineStr">
        <is>
          <t>BTU</t>
        </is>
      </c>
      <c r="E137" s="9">
        <f>IFERROR(VLOOKUP($A137,Example0gross_BTU!$B:$C,2,0),"")</f>
        <v/>
      </c>
    </row>
    <row r="138">
      <c r="A138">
        <f>A133</f>
        <v/>
      </c>
      <c r="B138">
        <f>B133</f>
        <v/>
      </c>
    </row>
    <row r="139">
      <c r="A139">
        <f>A133</f>
        <v/>
      </c>
      <c r="B139">
        <f>B133</f>
        <v/>
      </c>
      <c r="D139" t="inlineStr">
        <is>
          <t>Oil Price ($/bbl)</t>
        </is>
      </c>
      <c r="E139" s="6">
        <f>IFERROR((SUMIF($D90:$D133,"Oil Sales Revenue ($)",E90:E133)-ABS(SUMIF($D90:$D133,"Oil Revenue Deductions ($)",E90:E133)))/SUMIF($D90:$D133,"Oil Sales Volumes (bbl)",E90:E133),"")</f>
        <v/>
      </c>
      <c r="F139" s="6">
        <f>IFERROR((SUMIF($D90:$D133,"Oil Sales Revenue ($)",F90:F133)-ABS(SUMIF($D90:$D133,"Oil Revenue Deductions ($)",F90:F133)))/SUMIF($D90:$D133,"Oil Sales Volumes (bbl)",F90:F133),"")</f>
        <v/>
      </c>
      <c r="G139" s="6">
        <f>IFERROR((SUMIF($D90:$D133,"Oil Sales Revenue ($)",G90:G133)-ABS(SUMIF($D90:$D133,"Oil Revenue Deductions ($)",G90:G133)))/SUMIF($D90:$D133,"Oil Sales Volumes (bbl)",G90:G133),"")</f>
        <v/>
      </c>
      <c r="H139" s="6">
        <f>IFERROR((SUMIF($D90:$D133,"Oil Sales Revenue ($)",H90:H133)-ABS(SUMIF($D90:$D133,"Oil Revenue Deductions ($)",H90:H133)))/SUMIF($D90:$D133,"Oil Sales Volumes (bbl)",H90:H133),"")</f>
        <v/>
      </c>
      <c r="I139" s="6">
        <f>IFERROR((SUMIF($D90:$D133,"Oil Sales Revenue ($)",I90:I133)-ABS(SUMIF($D90:$D133,"Oil Revenue Deductions ($)",I90:I133)))/SUMIF($D90:$D133,"Oil Sales Volumes (bbl)",I90:I133),"")</f>
        <v/>
      </c>
      <c r="J139" s="6">
        <f>IFERROR((SUMIF($D90:$D133,"Oil Sales Revenue ($)",J90:J133)-ABS(SUMIF($D90:$D133,"Oil Revenue Deductions ($)",J90:J133)))/SUMIF($D90:$D133,"Oil Sales Volumes (bbl)",J90:J133),"")</f>
        <v/>
      </c>
      <c r="K139" s="6">
        <f>IFERROR((SUMIF($D90:$D133,"Oil Sales Revenue ($)",K90:K133)-ABS(SUMIF($D90:$D133,"Oil Revenue Deductions ($)",K90:K133)))/SUMIF($D90:$D133,"Oil Sales Volumes (bbl)",K90:K133),"")</f>
        <v/>
      </c>
      <c r="L139" s="6">
        <f>IFERROR((SUMIF($D90:$D133,"Oil Sales Revenue ($)",L90:L133)-ABS(SUMIF($D90:$D133,"Oil Revenue Deductions ($)",L90:L133)))/SUMIF($D90:$D133,"Oil Sales Volumes (bbl)",L90:L133),"")</f>
        <v/>
      </c>
      <c r="M139" s="6">
        <f>IFERROR((SUMIF($D90:$D133,"Oil Sales Revenue ($)",M90:M133)-ABS(SUMIF($D90:$D133,"Oil Revenue Deductions ($)",M90:M133)))/SUMIF($D90:$D133,"Oil Sales Volumes (bbl)",M90:M133),"")</f>
        <v/>
      </c>
      <c r="N139" s="6">
        <f>IFERROR((SUMIF($D90:$D133,"Oil Sales Revenue ($)",N90:N133)-ABS(SUMIF($D90:$D133,"Oil Revenue Deductions ($)",N90:N133)))/SUMIF($D90:$D133,"Oil Sales Volumes (bbl)",N90:N133),"")</f>
        <v/>
      </c>
      <c r="O139" s="6">
        <f>IFERROR((SUMIF($D90:$D133,"Oil Sales Revenue ($)",O90:O133)-ABS(SUMIF($D90:$D133,"Oil Revenue Deductions ($)",O90:O133)))/SUMIF($D90:$D133,"Oil Sales Volumes (bbl)",O90:O133),"")</f>
        <v/>
      </c>
      <c r="P139" s="6">
        <f>IFERROR((SUMIF($D90:$D133,"Oil Sales Revenue ($)",P90:P133)-ABS(SUMIF($D90:$D133,"Oil Revenue Deductions ($)",P90:P133)))/SUMIF($D90:$D133,"Oil Sales Volumes (bbl)",P90:P133),"")</f>
        <v/>
      </c>
    </row>
    <row r="140">
      <c r="A140">
        <f>A133</f>
        <v/>
      </c>
      <c r="B140">
        <f>B133</f>
        <v/>
      </c>
      <c r="D140" t="inlineStr">
        <is>
          <t>Gas Price ($/mmbtu)</t>
        </is>
      </c>
      <c r="E140" s="6">
        <f>IFERROR(((SUMIF($D90:$D133,"Gas Sales Revenue ($)",E90:E133)-ABS(SUMIF($D90:$D133,"Gas Revenue Deductions ($)",E90:E133)))/SUMIF($D90:$D133,"Gas Sales Volumes (mcf)",E90:E133))/$E137,"")</f>
        <v/>
      </c>
      <c r="F140" s="6">
        <f>IFERROR(((SUMIF($D90:$D133,"Gas Sales Revenue ($)",F90:F133)-ABS(SUMIF($D90:$D133,"Gas Revenue Deductions ($)",F90:F133)))/SUMIF($D90:$D133,"Gas Sales Volumes (mcf)",F90:F133))/$E137,"")</f>
        <v/>
      </c>
      <c r="G140" s="6">
        <f>IFERROR(((SUMIF($D90:$D133,"Gas Sales Revenue ($)",G90:G133)-ABS(SUMIF($D90:$D133,"Gas Revenue Deductions ($)",G90:G133)))/SUMIF($D90:$D133,"Gas Sales Volumes (mcf)",G90:G133))/$E137,"")</f>
        <v/>
      </c>
      <c r="H140" s="6">
        <f>IFERROR(((SUMIF($D90:$D133,"Gas Sales Revenue ($)",H90:H133)-ABS(SUMIF($D90:$D133,"Gas Revenue Deductions ($)",H90:H133)))/SUMIF($D90:$D133,"Gas Sales Volumes (mcf)",H90:H133))/$E137,"")</f>
        <v/>
      </c>
      <c r="I140" s="6">
        <f>IFERROR(((SUMIF($D90:$D133,"Gas Sales Revenue ($)",I90:I133)-ABS(SUMIF($D90:$D133,"Gas Revenue Deductions ($)",I90:I133)))/SUMIF($D90:$D133,"Gas Sales Volumes (mcf)",I90:I133))/$E137,"")</f>
        <v/>
      </c>
      <c r="J140" s="6">
        <f>IFERROR(((SUMIF($D90:$D133,"Gas Sales Revenue ($)",J90:J133)-ABS(SUMIF($D90:$D133,"Gas Revenue Deductions ($)",J90:J133)))/SUMIF($D90:$D133,"Gas Sales Volumes (mcf)",J90:J133))/$E137,"")</f>
        <v/>
      </c>
      <c r="K140" s="6">
        <f>IFERROR(((SUMIF($D90:$D133,"Gas Sales Revenue ($)",K90:K133)-ABS(SUMIF($D90:$D133,"Gas Revenue Deductions ($)",K90:K133)))/SUMIF($D90:$D133,"Gas Sales Volumes (mcf)",K90:K133))/$E137,"")</f>
        <v/>
      </c>
      <c r="L140" s="6">
        <f>IFERROR(((SUMIF($D90:$D133,"Gas Sales Revenue ($)",L90:L133)-ABS(SUMIF($D90:$D133,"Gas Revenue Deductions ($)",L90:L133)))/SUMIF($D90:$D133,"Gas Sales Volumes (mcf)",L90:L133))/$E137,"")</f>
        <v/>
      </c>
      <c r="M140" s="6">
        <f>IFERROR(((SUMIF($D90:$D133,"Gas Sales Revenue ($)",M90:M133)-ABS(SUMIF($D90:$D133,"Gas Revenue Deductions ($)",M90:M133)))/SUMIF($D90:$D133,"Gas Sales Volumes (mcf)",M90:M133))/$E137,"")</f>
        <v/>
      </c>
      <c r="N140" s="6">
        <f>IFERROR(((SUMIF($D90:$D133,"Gas Sales Revenue ($)",N90:N133)-ABS(SUMIF($D90:$D133,"Gas Revenue Deductions ($)",N90:N133)))/SUMIF($D90:$D133,"Gas Sales Volumes (mcf)",N90:N133))/$E137,"")</f>
        <v/>
      </c>
      <c r="O140" s="6">
        <f>IFERROR(((SUMIF($D90:$D133,"Gas Sales Revenue ($)",O90:O133)-ABS(SUMIF($D90:$D133,"Gas Revenue Deductions ($)",O90:O133)))/SUMIF($D90:$D133,"Gas Sales Volumes (mcf)",O90:O133))/$E137,"")</f>
        <v/>
      </c>
      <c r="P140" s="6">
        <f>IFERROR(((SUMIF($D90:$D133,"Gas Sales Revenue ($)",P90:P133)-ABS(SUMIF($D90:$D133,"Gas Revenue Deductions ($)",P90:P133)))/SUMIF($D90:$D133,"Gas Sales Volumes (mcf)",P90:P133))/$E137,"")</f>
        <v/>
      </c>
    </row>
    <row r="141">
      <c r="A141">
        <f>A133</f>
        <v/>
      </c>
      <c r="B141">
        <f>B133</f>
        <v/>
      </c>
      <c r="D141" t="inlineStr">
        <is>
          <t>NGL Price ($/bbl)</t>
        </is>
      </c>
      <c r="E141" s="6">
        <f>IFERROR((SUMIF($D90:$D133,"NGL Sales Revenue ($)",E90:E133)-ABS(SUMIF($D90:$D133,"NGL Revenue Deductions ($)",E90:E133)))/(SUMIF($D90:$D133,"NGL Sales Volumes (bbl)",E90:E133)+(SUMIF($D90:$D133,"NGL Sales Volumes (gal)",E90:E133)/42)),"")</f>
        <v/>
      </c>
      <c r="F141" s="6">
        <f>IFERROR((SUMIF($D90:$D133,"NGL Sales Revenue ($)",F90:F133)-ABS(SUMIF($D90:$D133,"NGL Revenue Deductions ($)",F90:F133)))/(SUMIF($D90:$D133,"NGL Sales Volumes (bbl)",F90:F133)+(SUMIF($D90:$D133,"NGL Sales Volumes (gal)",F90:F133)/42)),"")</f>
        <v/>
      </c>
      <c r="G141" s="6">
        <f>IFERROR((SUMIF($D90:$D133,"NGL Sales Revenue ($)",G90:G133)-ABS(SUMIF($D90:$D133,"NGL Revenue Deductions ($)",G90:G133)))/(SUMIF($D90:$D133,"NGL Sales Volumes (bbl)",G90:G133)+(SUMIF($D90:$D133,"NGL Sales Volumes (gal)",G90:G133)/42)),"")</f>
        <v/>
      </c>
      <c r="H141" s="6">
        <f>IFERROR((SUMIF($D90:$D133,"NGL Sales Revenue ($)",H90:H133)-ABS(SUMIF($D90:$D133,"NGL Revenue Deductions ($)",H90:H133)))/(SUMIF($D90:$D133,"NGL Sales Volumes (bbl)",H90:H133)+(SUMIF($D90:$D133,"NGL Sales Volumes (gal)",H90:H133)/42)),"")</f>
        <v/>
      </c>
      <c r="I141" s="6">
        <f>IFERROR((SUMIF($D90:$D133,"NGL Sales Revenue ($)",I90:I133)-ABS(SUMIF($D90:$D133,"NGL Revenue Deductions ($)",I90:I133)))/(SUMIF($D90:$D133,"NGL Sales Volumes (bbl)",I90:I133)+(SUMIF($D90:$D133,"NGL Sales Volumes (gal)",I90:I133)/42)),"")</f>
        <v/>
      </c>
      <c r="J141" s="6">
        <f>IFERROR((SUMIF($D90:$D133,"NGL Sales Revenue ($)",J90:J133)-ABS(SUMIF($D90:$D133,"NGL Revenue Deductions ($)",J90:J133)))/(SUMIF($D90:$D133,"NGL Sales Volumes (bbl)",J90:J133)+(SUMIF($D90:$D133,"NGL Sales Volumes (gal)",J90:J133)/42)),"")</f>
        <v/>
      </c>
      <c r="K141" s="6">
        <f>IFERROR((SUMIF($D90:$D133,"NGL Sales Revenue ($)",K90:K133)-ABS(SUMIF($D90:$D133,"NGL Revenue Deductions ($)",K90:K133)))/(SUMIF($D90:$D133,"NGL Sales Volumes (bbl)",K90:K133)+(SUMIF($D90:$D133,"NGL Sales Volumes (gal)",K90:K133)/42)),"")</f>
        <v/>
      </c>
      <c r="L141" s="6">
        <f>IFERROR((SUMIF($D90:$D133,"NGL Sales Revenue ($)",L90:L133)-ABS(SUMIF($D90:$D133,"NGL Revenue Deductions ($)",L90:L133)))/(SUMIF($D90:$D133,"NGL Sales Volumes (bbl)",L90:L133)+(SUMIF($D90:$D133,"NGL Sales Volumes (gal)",L90:L133)/42)),"")</f>
        <v/>
      </c>
      <c r="M141" s="6">
        <f>IFERROR((SUMIF($D90:$D133,"NGL Sales Revenue ($)",M90:M133)-ABS(SUMIF($D90:$D133,"NGL Revenue Deductions ($)",M90:M133)))/(SUMIF($D90:$D133,"NGL Sales Volumes (bbl)",M90:M133)+(SUMIF($D90:$D133,"NGL Sales Volumes (gal)",M90:M133)/42)),"")</f>
        <v/>
      </c>
      <c r="N141" s="6">
        <f>IFERROR((SUMIF($D90:$D133,"NGL Sales Revenue ($)",N90:N133)-ABS(SUMIF($D90:$D133,"NGL Revenue Deductions ($)",N90:N133)))/(SUMIF($D90:$D133,"NGL Sales Volumes (bbl)",N90:N133)+(SUMIF($D90:$D133,"NGL Sales Volumes (gal)",N90:N133)/42)),"")</f>
        <v/>
      </c>
      <c r="O141" s="6">
        <f>IFERROR((SUMIF($D90:$D133,"NGL Sales Revenue ($)",O90:O133)-ABS(SUMIF($D90:$D133,"NGL Revenue Deductions ($)",O90:O133)))/(SUMIF($D90:$D133,"NGL Sales Volumes (bbl)",O90:O133)+(SUMIF($D90:$D133,"NGL Sales Volumes (gal)",O90:O133)/42)),"")</f>
        <v/>
      </c>
      <c r="P141" s="6">
        <f>IFERROR((SUMIF($D90:$D133,"NGL Sales Revenue ($)",P90:P133)-ABS(SUMIF($D90:$D133,"NGL Revenue Deductions ($)",P90:P133)))/(SUMIF($D90:$D133,"NGL Sales Volumes (bbl)",P90:P133)+(SUMIF($D90:$D133,"NGL Sales Volumes (gal)",P90:P133)/42)),"")</f>
        <v/>
      </c>
    </row>
    <row r="142">
      <c r="A142">
        <f>A133</f>
        <v/>
      </c>
      <c r="B142">
        <f>B133</f>
        <v/>
      </c>
    </row>
    <row r="143">
      <c r="A143">
        <f>A133</f>
        <v/>
      </c>
      <c r="B143">
        <f>B133</f>
        <v/>
      </c>
      <c r="D143" t="inlineStr">
        <is>
          <t>Oil Differential ($/bbl)</t>
        </is>
      </c>
      <c r="E143" s="10">
        <f>IFERROR(E139-E$1,"")</f>
        <v/>
      </c>
      <c r="F143" s="10">
        <f>IFERROR(F139-F$1,"")</f>
        <v/>
      </c>
      <c r="G143" s="10">
        <f>IFERROR(G139-G$1,"")</f>
        <v/>
      </c>
      <c r="H143" s="10">
        <f>IFERROR(H139-H$1,"")</f>
        <v/>
      </c>
      <c r="I143" s="10">
        <f>IFERROR(I139-I$1,"")</f>
        <v/>
      </c>
      <c r="J143" s="10">
        <f>IFERROR(J139-J$1,"")</f>
        <v/>
      </c>
      <c r="K143" s="10">
        <f>IFERROR(K139-K$1,"")</f>
        <v/>
      </c>
      <c r="L143" s="10">
        <f>IFERROR(L139-L$1,"")</f>
        <v/>
      </c>
      <c r="M143" s="10">
        <f>IFERROR(M139-M$1,"")</f>
        <v/>
      </c>
      <c r="N143" s="10">
        <f>IFERROR(N139-N$1,"")</f>
        <v/>
      </c>
      <c r="O143" s="10">
        <f>IFERROR(O139-O$1,"")</f>
        <v/>
      </c>
      <c r="P143" s="10">
        <f>IFERROR(P139-P$1,"")</f>
        <v/>
      </c>
      <c r="Q143" s="10">
        <f>IFERROR(AVERAGE(N143:P143),"")</f>
        <v/>
      </c>
      <c r="R143" s="10">
        <f>IFERROR(AVERAGE(K143:P143),"")</f>
        <v/>
      </c>
      <c r="S143" s="10">
        <f>IFERROR(AVERAGE(H143:P143),"")</f>
        <v/>
      </c>
      <c r="T143" s="10">
        <f>IFERROR(AVERAGE(E143:P143),"")</f>
        <v/>
      </c>
    </row>
    <row r="144">
      <c r="A144">
        <f>A133</f>
        <v/>
      </c>
      <c r="B144">
        <f>B133</f>
        <v/>
      </c>
      <c r="D144" t="inlineStr">
        <is>
          <t>Gas Differential ($/mmbtu)</t>
        </is>
      </c>
      <c r="E144" s="10">
        <f>IFERROR(E140-E$2,"")</f>
        <v/>
      </c>
      <c r="F144" s="10">
        <f>IFERROR(F140-F$2,"")</f>
        <v/>
      </c>
      <c r="G144" s="10">
        <f>IFERROR(G140-G$2,"")</f>
        <v/>
      </c>
      <c r="H144" s="10">
        <f>IFERROR(H140-H$2,"")</f>
        <v/>
      </c>
      <c r="I144" s="10">
        <f>IFERROR(I140-I$2,"")</f>
        <v/>
      </c>
      <c r="J144" s="10">
        <f>IFERROR(J140-J$2,"")</f>
        <v/>
      </c>
      <c r="K144" s="10">
        <f>IFERROR(K140-K$2,"")</f>
        <v/>
      </c>
      <c r="L144" s="10">
        <f>IFERROR(L140-L$2,"")</f>
        <v/>
      </c>
      <c r="M144" s="10">
        <f>IFERROR(M140-M$2,"")</f>
        <v/>
      </c>
      <c r="N144" s="10">
        <f>IFERROR(N140-N$2,"")</f>
        <v/>
      </c>
      <c r="O144" s="10">
        <f>IFERROR(O140-O$2,"")</f>
        <v/>
      </c>
      <c r="P144" s="10">
        <f>IFERROR(P140-P$2,"")</f>
        <v/>
      </c>
      <c r="Q144" s="10">
        <f>IFERROR(AVERAGE(N144:P144),"")</f>
        <v/>
      </c>
      <c r="R144" s="10">
        <f>IFERROR(AVERAGE(K144:P144),"")</f>
        <v/>
      </c>
      <c r="S144" s="10">
        <f>IFERROR(AVERAGE(H144:P144),"")</f>
        <v/>
      </c>
      <c r="T144" s="10">
        <f>IFERROR(AVERAGE(E144:P144),"")</f>
        <v/>
      </c>
    </row>
    <row r="145">
      <c r="A145">
        <f>A133</f>
        <v/>
      </c>
      <c r="B145">
        <f>B133</f>
        <v/>
      </c>
      <c r="D145" t="inlineStr">
        <is>
          <t>NGL Differential ($/bbl)</t>
        </is>
      </c>
      <c r="E145" s="10">
        <f>IFERROR(E141-E$1,"")</f>
        <v/>
      </c>
      <c r="F145" s="10">
        <f>IFERROR(F141-F$1,"")</f>
        <v/>
      </c>
      <c r="G145" s="10">
        <f>IFERROR(G141-G$1,"")</f>
        <v/>
      </c>
      <c r="H145" s="10">
        <f>IFERROR(H141-H$1,"")</f>
        <v/>
      </c>
      <c r="I145" s="10">
        <f>IFERROR(I141-I$1,"")</f>
        <v/>
      </c>
      <c r="J145" s="10">
        <f>IFERROR(J141-J$1,"")</f>
        <v/>
      </c>
      <c r="K145" s="10">
        <f>IFERROR(K141-K$1,"")</f>
        <v/>
      </c>
      <c r="L145" s="10">
        <f>IFERROR(L141-L$1,"")</f>
        <v/>
      </c>
      <c r="M145" s="10">
        <f>IFERROR(M141-M$1,"")</f>
        <v/>
      </c>
      <c r="N145" s="10">
        <f>IFERROR(N141-N$1,"")</f>
        <v/>
      </c>
      <c r="O145" s="10">
        <f>IFERROR(O141-O$1,"")</f>
        <v/>
      </c>
      <c r="P145" s="10">
        <f>IFERROR(P141-P$1,"")</f>
        <v/>
      </c>
      <c r="Q145" s="10">
        <f>IFERROR(AVERAGE(N145:P145),"")</f>
        <v/>
      </c>
      <c r="R145" s="10">
        <f>IFERROR(AVERAGE(K145:P145),"")</f>
        <v/>
      </c>
      <c r="S145" s="10">
        <f>IFERROR(AVERAGE(H145:P145),"")</f>
        <v/>
      </c>
      <c r="T145" s="10">
        <f>IFERROR(AVERAGE(E145:P145),"")</f>
        <v/>
      </c>
    </row>
    <row r="146">
      <c r="A146">
        <f>A133</f>
        <v/>
      </c>
      <c r="B146">
        <f>B133</f>
        <v/>
      </c>
    </row>
    <row r="147">
      <c r="A147">
        <f>A133</f>
        <v/>
      </c>
      <c r="B147">
        <f>B133</f>
        <v/>
      </c>
      <c r="D147" t="inlineStr">
        <is>
          <t>Oil Differential (%)</t>
        </is>
      </c>
    </row>
    <row r="148">
      <c r="A148">
        <f>A133</f>
        <v/>
      </c>
      <c r="B148">
        <f>B133</f>
        <v/>
      </c>
      <c r="D148" t="inlineStr">
        <is>
          <t>Gas Differential (%)</t>
        </is>
      </c>
    </row>
    <row r="149">
      <c r="A149">
        <f>A133</f>
        <v/>
      </c>
      <c r="B149">
        <f>B133</f>
        <v/>
      </c>
      <c r="D149" t="inlineStr">
        <is>
          <t>NGL Differential (%)</t>
        </is>
      </c>
    </row>
    <row r="150">
      <c r="A150">
        <f>A133</f>
        <v/>
      </c>
      <c r="B150">
        <f>B133</f>
        <v/>
      </c>
    </row>
    <row r="151">
      <c r="A151">
        <f>A133</f>
        <v/>
      </c>
      <c r="B151">
        <f>B133</f>
        <v/>
      </c>
      <c r="D151" t="inlineStr">
        <is>
          <t>Gross Historical Gas Production (mcf)</t>
        </is>
      </c>
    </row>
    <row r="152">
      <c r="A152">
        <f>A133</f>
        <v/>
      </c>
      <c r="B152">
        <f>B133</f>
        <v/>
      </c>
      <c r="D152" t="inlineStr">
        <is>
          <t>Shrink (% remaining)</t>
        </is>
      </c>
    </row>
    <row r="153">
      <c r="A153">
        <f>A133</f>
        <v/>
      </c>
      <c r="B153">
        <f>B133</f>
        <v/>
      </c>
    </row>
    <row r="154">
      <c r="A154">
        <f>A133</f>
        <v/>
      </c>
      <c r="B154">
        <f>B133</f>
        <v/>
      </c>
      <c r="D154" t="inlineStr">
        <is>
          <t>NGL Yield (bbl/mmcf)</t>
        </is>
      </c>
    </row>
    <row r="155">
      <c r="A155">
        <f>A133</f>
        <v/>
      </c>
      <c r="B155">
        <f>B133</f>
        <v/>
      </c>
      <c r="D155" t="inlineStr">
        <is>
          <t>NGL Yield (bbl/mcf)</t>
        </is>
      </c>
    </row>
    <row r="156">
      <c r="A156">
        <f>A133</f>
        <v/>
      </c>
      <c r="B156">
        <f>B133</f>
        <v/>
      </c>
    </row>
    <row r="157">
      <c r="A157">
        <f>A133</f>
        <v/>
      </c>
      <c r="B157">
        <f>B133</f>
        <v/>
      </c>
      <c r="D157" t="inlineStr">
        <is>
          <t>Total Expenses ($/mo)</t>
        </is>
      </c>
    </row>
    <row r="158">
      <c r="A158">
        <f>A133</f>
        <v/>
      </c>
      <c r="B158">
        <f>B133</f>
        <v/>
      </c>
    </row>
    <row r="159">
      <c r="A159">
        <f>A133</f>
        <v/>
      </c>
      <c r="B159">
        <f>B133</f>
        <v/>
      </c>
      <c r="D159" t="inlineStr">
        <is>
          <t>Fixed Expense (%)</t>
        </is>
      </c>
    </row>
    <row r="160">
      <c r="A160">
        <f>A133</f>
        <v/>
      </c>
      <c r="B160">
        <f>B133</f>
        <v/>
      </c>
      <c r="D160" t="inlineStr">
        <is>
          <t>Oil Variable Expense (%)</t>
        </is>
      </c>
    </row>
    <row r="161">
      <c r="A161">
        <f>A133</f>
        <v/>
      </c>
      <c r="B161">
        <f>B133</f>
        <v/>
      </c>
      <c r="D161" t="inlineStr">
        <is>
          <t>Gas Variable Expense (%)</t>
        </is>
      </c>
    </row>
    <row r="162">
      <c r="A162">
        <f>A133</f>
        <v/>
      </c>
      <c r="B162">
        <f>B133</f>
        <v/>
      </c>
    </row>
    <row r="163">
      <c r="A163">
        <f>A133</f>
        <v/>
      </c>
      <c r="B163">
        <f>B133</f>
        <v/>
      </c>
      <c r="D163" t="inlineStr">
        <is>
          <t>Fixed Expenses ($/mo)</t>
        </is>
      </c>
    </row>
    <row r="164">
      <c r="A164">
        <f>A133</f>
        <v/>
      </c>
      <c r="B164">
        <f>B133</f>
        <v/>
      </c>
      <c r="D164" t="inlineStr">
        <is>
          <t>Well Count</t>
        </is>
      </c>
    </row>
    <row r="165">
      <c r="A165">
        <f>A133</f>
        <v/>
      </c>
      <c r="B165">
        <f>B133</f>
        <v/>
      </c>
      <c r="D165" t="inlineStr">
        <is>
          <t>Fixed Expense ($/well/mo)</t>
        </is>
      </c>
    </row>
    <row r="166">
      <c r="A166">
        <f>A133</f>
        <v/>
      </c>
      <c r="B166">
        <f>B133</f>
        <v/>
      </c>
    </row>
    <row r="167">
      <c r="A167">
        <f>A133</f>
        <v/>
      </c>
      <c r="B167">
        <f>B133</f>
        <v/>
      </c>
      <c r="D167" t="inlineStr">
        <is>
          <t>Oil Variable Expenses ($/mo)</t>
        </is>
      </c>
    </row>
    <row r="168">
      <c r="A168">
        <f>A133</f>
        <v/>
      </c>
      <c r="B168">
        <f>B133</f>
        <v/>
      </c>
      <c r="D168" t="inlineStr">
        <is>
          <t>Gross Oil Sales Volumes (bbl)</t>
        </is>
      </c>
    </row>
    <row r="169">
      <c r="A169">
        <f>A133</f>
        <v/>
      </c>
      <c r="B169">
        <f>B133</f>
        <v/>
      </c>
      <c r="D169" t="inlineStr">
        <is>
          <t>Oil Variable Expense ($/bbl)</t>
        </is>
      </c>
    </row>
    <row r="170">
      <c r="A170">
        <f>A133</f>
        <v/>
      </c>
      <c r="B170">
        <f>B133</f>
        <v/>
      </c>
    </row>
    <row r="171">
      <c r="A171">
        <f>A133</f>
        <v/>
      </c>
      <c r="B171">
        <f>B133</f>
        <v/>
      </c>
      <c r="D171" t="inlineStr">
        <is>
          <t>Gas Variable Expenses ($/mo)</t>
        </is>
      </c>
    </row>
    <row r="172">
      <c r="A172">
        <f>A133</f>
        <v/>
      </c>
      <c r="B172">
        <f>B133</f>
        <v/>
      </c>
      <c r="D172" t="inlineStr">
        <is>
          <t>Gross Gas Sales Volumes (mcf)</t>
        </is>
      </c>
    </row>
    <row r="173">
      <c r="A173">
        <f>A133</f>
        <v/>
      </c>
      <c r="B173">
        <f>B133</f>
        <v/>
      </c>
      <c r="D173" t="inlineStr">
        <is>
          <t>Gas Variable Expense ($/mcf)</t>
        </is>
      </c>
    </row>
    <row r="174">
      <c r="A174">
        <f>A133</f>
        <v/>
      </c>
      <c r="B174">
        <f>B133</f>
        <v/>
      </c>
    </row>
    <row r="175">
      <c r="A175">
        <f>VLOOKUP($B175,Example0gross_NameIDRecon!$B:$C,2,0)</f>
        <v/>
      </c>
      <c r="B175" t="inlineStr">
        <is>
          <t>Annie 7H</t>
        </is>
      </c>
      <c r="C175" t="inlineStr">
        <is>
          <t>Volumes:</t>
        </is>
      </c>
      <c r="D175">
        <f>IF(VLOOKUP($C175,Example0gross_LOSDesignation!$A:$B,2,0)=0,"",VLOOKUP($C175,Example0gross_LOSDesignation!$A:$B,2,0))</f>
        <v/>
      </c>
    </row>
    <row r="176">
      <c r="A176">
        <f>VLOOKUP($B176,Example0gross_NameIDRecon!$B:$C,2,0)</f>
        <v/>
      </c>
      <c r="B176" t="inlineStr">
        <is>
          <t>Annie 7H</t>
        </is>
      </c>
      <c r="C176" t="inlineStr">
        <is>
          <t>Oil Sales - Bbls</t>
        </is>
      </c>
      <c r="D176">
        <f>IF(VLOOKUP($C176,Example0gross_LOSDesignation!$A:$B,2,0)=0,"",VLOOKUP($C176,Example0gross_LOSDesignation!$A:$B,2,0))</f>
        <v/>
      </c>
      <c r="E176" s="3" t="n">
        <v>912</v>
      </c>
      <c r="F176" s="3" t="n">
        <v>934.8000000000001</v>
      </c>
      <c r="G176" s="3" t="n">
        <v>958.17</v>
      </c>
      <c r="H176" s="3" t="n">
        <v>982.1242499999998</v>
      </c>
      <c r="I176" s="3" t="n">
        <v>1006.67735625</v>
      </c>
      <c r="J176" s="3" t="n">
        <v>1031.84429015625</v>
      </c>
      <c r="K176" s="3" t="n">
        <v>1057.640397410156</v>
      </c>
      <c r="L176" s="3" t="n">
        <v>1084.08140734541</v>
      </c>
      <c r="M176" s="3" t="n">
        <v>1111.183442529045</v>
      </c>
      <c r="N176" s="3" t="n">
        <v>1138.963028592271</v>
      </c>
      <c r="O176" s="3" t="n">
        <v>1167.437104307078</v>
      </c>
      <c r="P176" s="3" t="n">
        <v>1196.623031914755</v>
      </c>
    </row>
    <row r="177">
      <c r="A177">
        <f>VLOOKUP($B177,Example0gross_NameIDRecon!$B:$C,2,0)</f>
        <v/>
      </c>
      <c r="B177" t="inlineStr">
        <is>
          <t>Annie 7H</t>
        </is>
      </c>
      <c r="C177" t="inlineStr">
        <is>
          <t>Gas Sales - mcf</t>
        </is>
      </c>
      <c r="D177">
        <f>IF(VLOOKUP($C177,Example0gross_LOSDesignation!$A:$B,2,0)=0,"",VLOOKUP($C177,Example0gross_LOSDesignation!$A:$B,2,0))</f>
        <v/>
      </c>
      <c r="E177" s="3" t="n">
        <v>5700</v>
      </c>
      <c r="F177" s="3" t="n">
        <v>5842.5</v>
      </c>
      <c r="G177" s="3" t="n">
        <v>5988.562499999999</v>
      </c>
      <c r="H177" s="3" t="n">
        <v>6138.276562499998</v>
      </c>
      <c r="I177" s="3" t="n">
        <v>6291.733476562497</v>
      </c>
      <c r="J177" s="3" t="n">
        <v>6449.026813476559</v>
      </c>
      <c r="K177" s="3" t="n">
        <v>6610.252483813472</v>
      </c>
      <c r="L177" s="3" t="n">
        <v>6775.508795908809</v>
      </c>
      <c r="M177" s="3" t="n">
        <v>6944.896515806529</v>
      </c>
      <c r="N177" s="3" t="n">
        <v>7118.51892870169</v>
      </c>
      <c r="O177" s="3" t="n">
        <v>7296.481901919233</v>
      </c>
      <c r="P177" s="3" t="n">
        <v>7478.893949467213</v>
      </c>
    </row>
    <row r="178">
      <c r="A178">
        <f>VLOOKUP($B178,Example0gross_NameIDRecon!$B:$C,2,0)</f>
        <v/>
      </c>
      <c r="B178" t="inlineStr">
        <is>
          <t>Annie 7H</t>
        </is>
      </c>
      <c r="C178" t="inlineStr">
        <is>
          <t>NGL Sales - Bbls</t>
        </is>
      </c>
      <c r="D178">
        <f>IF(VLOOKUP($C178,Example0gross_LOSDesignation!$A:$B,2,0)=0,"",VLOOKUP($C178,Example0gross_LOSDesignation!$A:$B,2,0))</f>
        <v/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</row>
    <row r="179">
      <c r="A179">
        <f>VLOOKUP($B179,Example0gross_NameIDRecon!$B:$C,2,0)</f>
        <v/>
      </c>
      <c r="B179" t="inlineStr">
        <is>
          <t>Annie 7H</t>
        </is>
      </c>
      <c r="C179" t="inlineStr">
        <is>
          <t>NGL Sales - Gal</t>
        </is>
      </c>
      <c r="D179">
        <f>IF(VLOOKUP($C179,Example0gross_LOSDesignation!$A:$B,2,0)=0,"",VLOOKUP($C179,Example0gross_LOSDesignation!$A:$B,2,0))</f>
        <v/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</row>
    <row r="180">
      <c r="A180">
        <f>VLOOKUP($B180,Example0gross_NameIDRecon!$B:$C,2,0)</f>
        <v/>
      </c>
      <c r="B180" t="inlineStr">
        <is>
          <t>Annie 7H</t>
        </is>
      </c>
      <c r="C180" t="inlineStr">
        <is>
          <t>Revenue:</t>
        </is>
      </c>
      <c r="D180">
        <f>IF(VLOOKUP($C180,Example0gross_LOSDesignation!$A:$B,2,0)=0,"",VLOOKUP($C180,Example0gross_LOSDesignation!$A:$B,2,0))</f>
        <v/>
      </c>
    </row>
    <row r="181">
      <c r="A181">
        <f>VLOOKUP($B181,Example0gross_NameIDRecon!$B:$C,2,0)</f>
        <v/>
      </c>
      <c r="B181" t="inlineStr">
        <is>
          <t>Annie 7H</t>
        </is>
      </c>
      <c r="C181" t="inlineStr">
        <is>
          <t>Oil Sales Rev</t>
        </is>
      </c>
      <c r="D181">
        <f>IF(VLOOKUP($C181,Example0gross_LOSDesignation!$A:$B,2,0)=0,"",VLOOKUP($C181,Example0gross_LOSDesignation!$A:$B,2,0))</f>
        <v/>
      </c>
      <c r="E181" s="3" t="n">
        <v>65835</v>
      </c>
      <c r="F181" s="3" t="n">
        <v>66822.52499999999</v>
      </c>
      <c r="G181" s="3" t="n">
        <v>67824.86287499998</v>
      </c>
      <c r="H181" s="3" t="n">
        <v>68842.23581812497</v>
      </c>
      <c r="I181" s="3" t="n">
        <v>69874.86935539683</v>
      </c>
      <c r="J181" s="3" t="n">
        <v>70922.99239572778</v>
      </c>
      <c r="K181" s="3" t="n">
        <v>71986.83728166368</v>
      </c>
      <c r="L181" s="3" t="n">
        <v>73066.63984088863</v>
      </c>
      <c r="M181" s="3" t="n">
        <v>74162.63943850197</v>
      </c>
      <c r="N181" s="3" t="n">
        <v>75275.07903007948</v>
      </c>
      <c r="O181" s="3" t="n">
        <v>76404.20521553067</v>
      </c>
      <c r="P181" s="3" t="n">
        <v>77550.26829376363</v>
      </c>
    </row>
    <row r="182">
      <c r="A182">
        <f>VLOOKUP($B182,Example0gross_NameIDRecon!$B:$C,2,0)</f>
        <v/>
      </c>
      <c r="B182" t="inlineStr">
        <is>
          <t>Annie 7H</t>
        </is>
      </c>
      <c r="C182" t="inlineStr">
        <is>
          <t>Gas Sales Rev</t>
        </is>
      </c>
      <c r="D182">
        <f>IF(VLOOKUP($C182,Example0gross_LOSDesignation!$A:$B,2,0)=0,"",VLOOKUP($C182,Example0gross_LOSDesignation!$A:$B,2,0))</f>
        <v/>
      </c>
      <c r="E182" s="3" t="n">
        <v>16031.25</v>
      </c>
      <c r="F182" s="3" t="n">
        <v>16271.71875</v>
      </c>
      <c r="G182" s="3" t="n">
        <v>16515.79453124999</v>
      </c>
      <c r="H182" s="3" t="n">
        <v>16763.53144921874</v>
      </c>
      <c r="I182" s="3" t="n">
        <v>17014.98442095702</v>
      </c>
      <c r="J182" s="3" t="n">
        <v>17270.20918727138</v>
      </c>
      <c r="K182" s="3" t="n">
        <v>17529.26232508045</v>
      </c>
      <c r="L182" s="3" t="n">
        <v>17792.20125995665</v>
      </c>
      <c r="M182" s="3" t="n">
        <v>18059.084278856</v>
      </c>
      <c r="N182" s="3" t="n">
        <v>18329.97054303884</v>
      </c>
      <c r="O182" s="3" t="n">
        <v>18604.92010118442</v>
      </c>
      <c r="P182" s="3" t="n">
        <v>18883.99390270218</v>
      </c>
    </row>
    <row r="183">
      <c r="A183">
        <f>VLOOKUP($B183,Example0gross_NameIDRecon!$B:$C,2,0)</f>
        <v/>
      </c>
      <c r="B183" t="inlineStr">
        <is>
          <t>Annie 7H</t>
        </is>
      </c>
      <c r="C183" t="inlineStr">
        <is>
          <t>NGL Sales Rev</t>
        </is>
      </c>
      <c r="D183">
        <f>IF(VLOOKUP($C183,Example0gross_LOSDesignation!$A:$B,2,0)=0,"",VLOOKUP($C183,Example0gross_LOSDesignation!$A:$B,2,0))</f>
        <v/>
      </c>
      <c r="E183" s="3" t="n">
        <v>0</v>
      </c>
      <c r="F183" s="3" t="n">
        <v>0</v>
      </c>
      <c r="G183" s="3" t="n">
        <v>0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0</v>
      </c>
      <c r="N183" s="3" t="n">
        <v>0</v>
      </c>
      <c r="O183" s="3" t="n">
        <v>0</v>
      </c>
      <c r="P183" s="3" t="n">
        <v>0</v>
      </c>
    </row>
    <row r="184">
      <c r="A184">
        <f>VLOOKUP($B184,Example0gross_NameIDRecon!$B:$C,2,0)</f>
        <v/>
      </c>
      <c r="B184" t="inlineStr">
        <is>
          <t>Annie 7H</t>
        </is>
      </c>
      <c r="C184" t="inlineStr">
        <is>
          <t>Oil Rev Deduct</t>
        </is>
      </c>
      <c r="D184">
        <f>IF(VLOOKUP($C184,Example0gross_LOSDesignation!$A:$B,2,0)=0,"",VLOOKUP($C184,Example0gross_LOSDesignation!$A:$B,2,0))</f>
        <v/>
      </c>
      <c r="E184" s="3" t="n">
        <v>522.5</v>
      </c>
      <c r="F184" s="3" t="n">
        <v>525.1124999999998</v>
      </c>
      <c r="G184" s="3" t="n">
        <v>527.7380624999998</v>
      </c>
      <c r="H184" s="3" t="n">
        <v>530.3767528124997</v>
      </c>
      <c r="I184" s="3" t="n">
        <v>533.0286365765621</v>
      </c>
      <c r="J184" s="3" t="n">
        <v>535.6937797594449</v>
      </c>
      <c r="K184" s="3" t="n">
        <v>538.3722486582421</v>
      </c>
      <c r="L184" s="3" t="n">
        <v>541.0641099015332</v>
      </c>
      <c r="M184" s="3" t="n">
        <v>543.7694304510408</v>
      </c>
      <c r="N184" s="3" t="n">
        <v>546.488277603296</v>
      </c>
      <c r="O184" s="3" t="n">
        <v>549.2207189913123</v>
      </c>
      <c r="P184" s="3" t="n">
        <v>551.9668225862688</v>
      </c>
    </row>
    <row r="185">
      <c r="A185">
        <f>VLOOKUP($B185,Example0gross_NameIDRecon!$B:$C,2,0)</f>
        <v/>
      </c>
      <c r="B185" t="inlineStr">
        <is>
          <t>Annie 7H</t>
        </is>
      </c>
      <c r="C185" t="inlineStr">
        <is>
          <t>Gas Rev Deduct</t>
        </is>
      </c>
      <c r="D185">
        <f>IF(VLOOKUP($C185,Example0gross_LOSDesignation!$A:$B,2,0)=0,"",VLOOKUP($C185,Example0gross_LOSDesignation!$A:$B,2,0))</f>
        <v/>
      </c>
      <c r="E185" s="3" t="n">
        <v>403.75</v>
      </c>
      <c r="F185" s="3" t="n">
        <v>405.76875</v>
      </c>
      <c r="G185" s="3" t="n">
        <v>407.7975937499999</v>
      </c>
      <c r="H185" s="3" t="n">
        <v>409.8365817187499</v>
      </c>
      <c r="I185" s="3" t="n">
        <v>411.8857646273436</v>
      </c>
      <c r="J185" s="3" t="n">
        <v>413.9451934504802</v>
      </c>
      <c r="K185" s="3" t="n">
        <v>416.0149194177326</v>
      </c>
      <c r="L185" s="3" t="n">
        <v>418.0949940148212</v>
      </c>
      <c r="M185" s="3" t="n">
        <v>420.1854689848952</v>
      </c>
      <c r="N185" s="3" t="n">
        <v>422.2863963298197</v>
      </c>
      <c r="O185" s="3" t="n">
        <v>424.3978283114687</v>
      </c>
      <c r="P185" s="3" t="n">
        <v>426.5198174530261</v>
      </c>
    </row>
    <row r="186">
      <c r="A186">
        <f>VLOOKUP($B186,Example0gross_NameIDRecon!$B:$C,2,0)</f>
        <v/>
      </c>
      <c r="B186" t="inlineStr">
        <is>
          <t>Annie 7H</t>
        </is>
      </c>
      <c r="C186" t="inlineStr">
        <is>
          <t>NGL Rev Deduct</t>
        </is>
      </c>
      <c r="D186">
        <f>IF(VLOOKUP($C186,Example0gross_LOSDesignation!$A:$B,2,0)=0,"",VLOOKUP($C186,Example0gross_LOSDesignation!$A:$B,2,0))</f>
        <v/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</row>
    <row r="187">
      <c r="A187">
        <f>VLOOKUP($B187,Example0gross_NameIDRecon!$B:$C,2,0)</f>
        <v/>
      </c>
      <c r="B187" t="inlineStr">
        <is>
          <t>Annie 7H</t>
        </is>
      </c>
      <c r="C187" t="inlineStr">
        <is>
          <t>Operating Expenses:</t>
        </is>
      </c>
      <c r="D187">
        <f>IF(VLOOKUP($C187,Example0gross_LOSDesignation!$A:$B,2,0)=0,"",VLOOKUP($C187,Example0gross_LOSDesignation!$A:$B,2,0))</f>
        <v/>
      </c>
    </row>
    <row r="188">
      <c r="A188">
        <f>VLOOKUP($B188,Example0gross_NameIDRecon!$B:$C,2,0)</f>
        <v/>
      </c>
      <c r="B188" t="inlineStr">
        <is>
          <t>Annie 7H</t>
        </is>
      </c>
      <c r="C188" t="inlineStr">
        <is>
          <t>Severance Taxes</t>
        </is>
      </c>
      <c r="D188">
        <f>IF(VLOOKUP($C188,Example0gross_LOSDesignation!$A:$B,2,0)=0,"",VLOOKUP($C188,Example0gross_LOSDesignation!$A:$B,2,0))</f>
        <v/>
      </c>
      <c r="E188" s="3" t="n">
        <v>1304.36641736235</v>
      </c>
      <c r="F188" s="3" t="n">
        <v>1239.148096494233</v>
      </c>
      <c r="G188" s="3" t="n">
        <v>1177.190691669521</v>
      </c>
      <c r="H188" s="3" t="n">
        <v>1118.331157086045</v>
      </c>
      <c r="I188" s="3" t="n">
        <v>1062.414599231743</v>
      </c>
      <c r="J188" s="3" t="n">
        <v>1009.293869270155</v>
      </c>
      <c r="K188" s="3" t="n">
        <v>958.8291758066476</v>
      </c>
      <c r="L188" s="3" t="n">
        <v>910.8877170163153</v>
      </c>
      <c r="M188" s="3" t="n">
        <v>865.3433311654994</v>
      </c>
      <c r="N188" s="3" t="n">
        <v>822.0761646072244</v>
      </c>
      <c r="O188" s="3" t="n">
        <v>780.9723563768631</v>
      </c>
      <c r="P188" s="3" t="n">
        <v>741.92373855802</v>
      </c>
    </row>
    <row r="189">
      <c r="A189">
        <f>VLOOKUP($B189,Example0gross_NameIDRecon!$B:$C,2,0)</f>
        <v/>
      </c>
      <c r="B189" t="inlineStr">
        <is>
          <t>Annie 7H</t>
        </is>
      </c>
      <c r="C189" t="inlineStr">
        <is>
          <t>Other Deductions</t>
        </is>
      </c>
      <c r="D189">
        <f>IF(VLOOKUP($C189,Example0gross_LOSDesignation!$A:$B,2,0)=0,"",VLOOKUP($C189,Example0gross_LOSDesignation!$A:$B,2,0))</f>
        <v/>
      </c>
      <c r="E189" s="3" t="n">
        <v>248.6218300948851</v>
      </c>
      <c r="F189" s="3" t="n">
        <v>236.1907385901409</v>
      </c>
      <c r="G189" s="3" t="n">
        <v>224.3812016606338</v>
      </c>
      <c r="H189" s="3" t="n">
        <v>213.1621415776021</v>
      </c>
      <c r="I189" s="3" t="n">
        <v>202.504034498722</v>
      </c>
      <c r="J189" s="3" t="n">
        <v>192.3788327737859</v>
      </c>
      <c r="K189" s="3" t="n">
        <v>182.7598911350966</v>
      </c>
      <c r="L189" s="3" t="n">
        <v>173.6218965783417</v>
      </c>
      <c r="M189" s="3" t="n">
        <v>164.9408017494246</v>
      </c>
      <c r="N189" s="3" t="n">
        <v>156.6937616619534</v>
      </c>
      <c r="O189" s="3" t="n">
        <v>148.8590735788557</v>
      </c>
      <c r="P189" s="3" t="n">
        <v>141.4161198999129</v>
      </c>
    </row>
    <row r="190">
      <c r="A190">
        <f>VLOOKUP($B190,Example0gross_NameIDRecon!$B:$C,2,0)</f>
        <v/>
      </c>
      <c r="B190" t="inlineStr">
        <is>
          <t>Annie 7H</t>
        </is>
      </c>
      <c r="C190" t="inlineStr">
        <is>
          <t>Chemicals</t>
        </is>
      </c>
      <c r="D190">
        <f>IF(VLOOKUP($C190,Example0gross_LOSDesignation!$A:$B,2,0)=0,"",VLOOKUP($C190,Example0gross_LOSDesignation!$A:$B,2,0))</f>
        <v/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</row>
    <row r="191">
      <c r="A191">
        <f>VLOOKUP($B191,Example0gross_NameIDRecon!$B:$C,2,0)</f>
        <v/>
      </c>
      <c r="B191" t="inlineStr">
        <is>
          <t>Annie 7H</t>
        </is>
      </c>
      <c r="C191" t="inlineStr">
        <is>
          <t>Communications</t>
        </is>
      </c>
      <c r="D191">
        <f>IF(VLOOKUP($C191,Example0gross_LOSDesignation!$A:$B,2,0)=0,"",VLOOKUP($C191,Example0gross_LOSDesignation!$A:$B,2,0))</f>
        <v/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</row>
    <row r="192">
      <c r="A192">
        <f>VLOOKUP($B192,Example0gross_NameIDRecon!$B:$C,2,0)</f>
        <v/>
      </c>
      <c r="B192" t="inlineStr">
        <is>
          <t>Annie 7H</t>
        </is>
      </c>
      <c r="C192" t="inlineStr">
        <is>
          <t>Consulting</t>
        </is>
      </c>
      <c r="D192">
        <f>IF(VLOOKUP($C192,Example0gross_LOSDesignation!$A:$B,2,0)=0,"",VLOOKUP($C192,Example0gross_LOSDesignation!$A:$B,2,0))</f>
        <v/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0</v>
      </c>
      <c r="N192" s="3" t="n">
        <v>0</v>
      </c>
      <c r="O192" s="3" t="n">
        <v>0</v>
      </c>
      <c r="P192" s="3" t="n">
        <v>0</v>
      </c>
    </row>
    <row r="193">
      <c r="A193">
        <f>VLOOKUP($B193,Example0gross_NameIDRecon!$B:$C,2,0)</f>
        <v/>
      </c>
      <c r="B193" t="inlineStr">
        <is>
          <t>Annie 7H</t>
        </is>
      </c>
      <c r="C193" t="inlineStr">
        <is>
          <t>Contract Labor</t>
        </is>
      </c>
      <c r="D193">
        <f>IF(VLOOKUP($C193,Example0gross_LOSDesignation!$A:$B,2,0)=0,"",VLOOKUP($C193,Example0gross_LOSDesignation!$A:$B,2,0))</f>
        <v/>
      </c>
      <c r="E193" s="3" t="n">
        <v>0</v>
      </c>
      <c r="F193" s="3" t="n">
        <v>0</v>
      </c>
      <c r="G193" s="3" t="n">
        <v>0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</row>
    <row r="194">
      <c r="A194">
        <f>VLOOKUP($B194,Example0gross_NameIDRecon!$B:$C,2,0)</f>
        <v/>
      </c>
      <c r="B194" t="inlineStr">
        <is>
          <t>Annie 7H</t>
        </is>
      </c>
      <c r="C194" t="inlineStr">
        <is>
          <t>Fuel &amp; Power</t>
        </is>
      </c>
      <c r="D194">
        <f>IF(VLOOKUP($C194,Example0gross_LOSDesignation!$A:$B,2,0)=0,"",VLOOKUP($C194,Example0gross_LOSDesignation!$A:$B,2,0))</f>
        <v/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</row>
    <row r="195">
      <c r="A195">
        <f>VLOOKUP($B195,Example0gross_NameIDRecon!$B:$C,2,0)</f>
        <v/>
      </c>
      <c r="B195" t="inlineStr">
        <is>
          <t>Annie 7H</t>
        </is>
      </c>
      <c r="C195" t="inlineStr">
        <is>
          <t>Hot Oil &amp; Other Treatments</t>
        </is>
      </c>
      <c r="D195">
        <f>IF(VLOOKUP($C195,Example0gross_LOSDesignation!$A:$B,2,0)=0,"",VLOOKUP($C195,Example0gross_LOSDesignation!$A:$B,2,0))</f>
        <v/>
      </c>
      <c r="E195" s="3" t="n">
        <v>1306.923605139968</v>
      </c>
      <c r="F195" s="3" t="n">
        <v>1241.57742488297</v>
      </c>
      <c r="G195" s="3" t="n">
        <v>1179.498553638821</v>
      </c>
      <c r="H195" s="3" t="n">
        <v>1120.52362595688</v>
      </c>
      <c r="I195" s="3" t="n">
        <v>1064.497444659036</v>
      </c>
      <c r="J195" s="3" t="n">
        <v>1011.272572426084</v>
      </c>
      <c r="K195" s="3" t="n">
        <v>960.7089438047801</v>
      </c>
      <c r="L195" s="3" t="n">
        <v>912.673496614541</v>
      </c>
      <c r="M195" s="3" t="n">
        <v>867.039821783814</v>
      </c>
      <c r="N195" s="3" t="n">
        <v>823.6878306946234</v>
      </c>
      <c r="O195" s="3" t="n">
        <v>782.5034391598922</v>
      </c>
      <c r="P195" s="3" t="n">
        <v>743.3782672018975</v>
      </c>
    </row>
    <row r="196">
      <c r="A196">
        <f>VLOOKUP($B196,Example0gross_NameIDRecon!$B:$C,2,0)</f>
        <v/>
      </c>
      <c r="B196" t="inlineStr">
        <is>
          <t>Annie 7H</t>
        </is>
      </c>
      <c r="C196" t="inlineStr">
        <is>
          <t>Insurance</t>
        </is>
      </c>
      <c r="D196">
        <f>IF(VLOOKUP($C196,Example0gross_LOSDesignation!$A:$B,2,0)=0,"",VLOOKUP($C196,Example0gross_LOSDesignation!$A:$B,2,0))</f>
        <v/>
      </c>
      <c r="E196" s="3" t="n">
        <v>407.1067030011001</v>
      </c>
      <c r="F196" s="3" t="n">
        <v>386.7513678510451</v>
      </c>
      <c r="G196" s="3" t="n">
        <v>367.4137994584928</v>
      </c>
      <c r="H196" s="3" t="n">
        <v>349.0431094855681</v>
      </c>
      <c r="I196" s="3" t="n">
        <v>331.5909540112897</v>
      </c>
      <c r="J196" s="3" t="n">
        <v>315.0114063107252</v>
      </c>
      <c r="K196" s="3" t="n">
        <v>299.2608359951889</v>
      </c>
      <c r="L196" s="3" t="n">
        <v>284.2977941954294</v>
      </c>
      <c r="M196" s="3" t="n">
        <v>270.082904485658</v>
      </c>
      <c r="N196" s="3" t="n">
        <v>256.5787592613751</v>
      </c>
      <c r="O196" s="3" t="n">
        <v>243.7498212983063</v>
      </c>
      <c r="P196" s="3" t="n">
        <v>231.562330233391</v>
      </c>
    </row>
    <row r="197">
      <c r="A197">
        <f>VLOOKUP($B197,Example0gross_NameIDRecon!$B:$C,2,0)</f>
        <v/>
      </c>
      <c r="B197" t="inlineStr">
        <is>
          <t>Annie 7H</t>
        </is>
      </c>
      <c r="C197" t="inlineStr">
        <is>
          <t>Legal</t>
        </is>
      </c>
      <c r="D197">
        <f>IF(VLOOKUP($C197,Example0gross_LOSDesignation!$A:$B,2,0)=0,"",VLOOKUP($C197,Example0gross_LOSDesignation!$A:$B,2,0))</f>
        <v/>
      </c>
      <c r="E197" s="3" t="n">
        <v>271.1866480665433</v>
      </c>
      <c r="F197" s="3" t="n">
        <v>257.6273156632162</v>
      </c>
      <c r="G197" s="3" t="n">
        <v>244.7459498800553</v>
      </c>
      <c r="H197" s="3" t="n">
        <v>232.5086523860526</v>
      </c>
      <c r="I197" s="3" t="n">
        <v>220.88321976675</v>
      </c>
      <c r="J197" s="3" t="n">
        <v>209.8390587784124</v>
      </c>
      <c r="K197" s="3" t="n">
        <v>199.3471058394918</v>
      </c>
      <c r="L197" s="3" t="n">
        <v>189.3797505475172</v>
      </c>
      <c r="M197" s="3" t="n">
        <v>179.9107630201413</v>
      </c>
      <c r="N197" s="3" t="n">
        <v>170.9152248691342</v>
      </c>
      <c r="O197" s="3" t="n">
        <v>162.3694636256775</v>
      </c>
      <c r="P197" s="3" t="n">
        <v>154.2509904443936</v>
      </c>
    </row>
    <row r="198">
      <c r="A198">
        <f>VLOOKUP($B198,Example0gross_NameIDRecon!$B:$C,2,0)</f>
        <v/>
      </c>
      <c r="B198" t="inlineStr">
        <is>
          <t>Annie 7H</t>
        </is>
      </c>
      <c r="C198" t="inlineStr">
        <is>
          <t>Marketing</t>
        </is>
      </c>
      <c r="D198">
        <f>IF(VLOOKUP($C198,Example0gross_LOSDesignation!$A:$B,2,0)=0,"",VLOOKUP($C198,Example0gross_LOSDesignation!$A:$B,2,0))</f>
        <v/>
      </c>
      <c r="E198" s="3" t="n">
        <v>1235.04280685727</v>
      </c>
      <c r="F198" s="3" t="n">
        <v>1173.290666514406</v>
      </c>
      <c r="G198" s="3" t="n">
        <v>1114.626133188686</v>
      </c>
      <c r="H198" s="3" t="n">
        <v>1058.894826529252</v>
      </c>
      <c r="I198" s="3" t="n">
        <v>1005.950085202789</v>
      </c>
      <c r="J198" s="3" t="n">
        <v>955.6525809426494</v>
      </c>
      <c r="K198" s="3" t="n">
        <v>907.8699518955168</v>
      </c>
      <c r="L198" s="3" t="n">
        <v>862.476454300741</v>
      </c>
      <c r="M198" s="3" t="n">
        <v>819.352631585704</v>
      </c>
      <c r="N198" s="3" t="n">
        <v>778.3850000064187</v>
      </c>
      <c r="O198" s="3" t="n">
        <v>739.4657500060979</v>
      </c>
      <c r="P198" s="3" t="n">
        <v>702.4924625057929</v>
      </c>
    </row>
    <row r="199">
      <c r="A199">
        <f>VLOOKUP($B199,Example0gross_NameIDRecon!$B:$C,2,0)</f>
        <v/>
      </c>
      <c r="B199" t="inlineStr">
        <is>
          <t>Annie 7H</t>
        </is>
      </c>
      <c r="C199" t="inlineStr">
        <is>
          <t>Measurement/Metering</t>
        </is>
      </c>
      <c r="D199">
        <f>IF(VLOOKUP($C199,Example0gross_LOSDesignation!$A:$B,2,0)=0,"",VLOOKUP($C199,Example0gross_LOSDesignation!$A:$B,2,0))</f>
        <v/>
      </c>
      <c r="E199" s="3" t="n">
        <v>1045.538884111975</v>
      </c>
      <c r="F199" s="3" t="n">
        <v>993.2619399063759</v>
      </c>
      <c r="G199" s="3" t="n">
        <v>943.598842911057</v>
      </c>
      <c r="H199" s="3" t="n">
        <v>896.4189007655042</v>
      </c>
      <c r="I199" s="3" t="n">
        <v>851.597955727229</v>
      </c>
      <c r="J199" s="3" t="n">
        <v>809.0180579408675</v>
      </c>
      <c r="K199" s="3" t="n">
        <v>768.5671550438241</v>
      </c>
      <c r="L199" s="3" t="n">
        <v>730.138797291633</v>
      </c>
      <c r="M199" s="3" t="n">
        <v>693.6318574270513</v>
      </c>
      <c r="N199" s="3" t="n">
        <v>658.9502645556986</v>
      </c>
      <c r="O199" s="3" t="n">
        <v>626.0027513279136</v>
      </c>
      <c r="P199" s="3" t="n">
        <v>594.7026137615179</v>
      </c>
    </row>
    <row r="200">
      <c r="A200">
        <f>VLOOKUP($B200,Example0gross_NameIDRecon!$B:$C,2,0)</f>
        <v/>
      </c>
      <c r="B200" t="inlineStr">
        <is>
          <t>Annie 7H</t>
        </is>
      </c>
      <c r="C200" t="inlineStr">
        <is>
          <t>Miscellaneous</t>
        </is>
      </c>
      <c r="D200">
        <f>IF(VLOOKUP($C200,Example0gross_LOSDesignation!$A:$B,2,0)=0,"",VLOOKUP($C200,Example0gross_LOSDesignation!$A:$B,2,0))</f>
        <v/>
      </c>
      <c r="E200" s="3" t="n">
        <v>440.4332549321693</v>
      </c>
      <c r="F200" s="3" t="n">
        <v>418.4115921855608</v>
      </c>
      <c r="G200" s="3" t="n">
        <v>397.4910125762827</v>
      </c>
      <c r="H200" s="3" t="n">
        <v>377.6164619474686</v>
      </c>
      <c r="I200" s="3" t="n">
        <v>358.7356388500952</v>
      </c>
      <c r="J200" s="3" t="n">
        <v>340.7988569075904</v>
      </c>
      <c r="K200" s="3" t="n">
        <v>323.7589140622109</v>
      </c>
      <c r="L200" s="3" t="n">
        <v>307.5709683591003</v>
      </c>
      <c r="M200" s="3" t="n">
        <v>292.1924199411453</v>
      </c>
      <c r="N200" s="3" t="n">
        <v>277.582798944088</v>
      </c>
      <c r="O200" s="3" t="n">
        <v>263.7036589968836</v>
      </c>
      <c r="P200" s="3" t="n">
        <v>250.5184760470394</v>
      </c>
    </row>
    <row r="201">
      <c r="A201">
        <f>VLOOKUP($B201,Example0gross_NameIDRecon!$B:$C,2,0)</f>
        <v/>
      </c>
      <c r="B201" t="inlineStr">
        <is>
          <t>Annie 7H</t>
        </is>
      </c>
      <c r="C201" t="inlineStr">
        <is>
          <t>Overhead</t>
        </is>
      </c>
      <c r="D201">
        <f>IF(VLOOKUP($C201,Example0gross_LOSDesignation!$A:$B,2,0)=0,"",VLOOKUP($C201,Example0gross_LOSDesignation!$A:$B,2,0))</f>
        <v/>
      </c>
      <c r="E201" s="3" t="n">
        <v>509.7002060045876</v>
      </c>
      <c r="F201" s="3" t="n">
        <v>484.2151957043582</v>
      </c>
      <c r="G201" s="3" t="n">
        <v>460.0044359191402</v>
      </c>
      <c r="H201" s="3" t="n">
        <v>437.0042141231832</v>
      </c>
      <c r="I201" s="3" t="n">
        <v>415.1540034170241</v>
      </c>
      <c r="J201" s="3" t="n">
        <v>394.3963032461729</v>
      </c>
      <c r="K201" s="3" t="n">
        <v>374.6764880838642</v>
      </c>
      <c r="L201" s="3" t="n">
        <v>355.9426636796709</v>
      </c>
      <c r="M201" s="3" t="n">
        <v>338.1455304956874</v>
      </c>
      <c r="N201" s="3" t="n">
        <v>321.238253970903</v>
      </c>
      <c r="O201" s="3" t="n">
        <v>305.1763412723578</v>
      </c>
      <c r="P201" s="3" t="n">
        <v>289.9175242087399</v>
      </c>
    </row>
    <row r="202">
      <c r="A202">
        <f>VLOOKUP($B202,Example0gross_NameIDRecon!$B:$C,2,0)</f>
        <v/>
      </c>
      <c r="B202" t="inlineStr">
        <is>
          <t>Annie 7H</t>
        </is>
      </c>
      <c r="C202" t="inlineStr">
        <is>
          <t>Professional Services</t>
        </is>
      </c>
      <c r="D202">
        <f>IF(VLOOKUP($C202,Example0gross_LOSDesignation!$A:$B,2,0)=0,"",VLOOKUP($C202,Example0gross_LOSDesignation!$A:$B,2,0))</f>
        <v/>
      </c>
      <c r="E202" s="3" t="n">
        <v>669.7983476342338</v>
      </c>
      <c r="F202" s="3" t="n">
        <v>636.308430252522</v>
      </c>
      <c r="G202" s="3" t="n">
        <v>604.4930087398959</v>
      </c>
      <c r="H202" s="3" t="n">
        <v>574.2683583029011</v>
      </c>
      <c r="I202" s="3" t="n">
        <v>545.554940387756</v>
      </c>
      <c r="J202" s="3" t="n">
        <v>518.2771933683681</v>
      </c>
      <c r="K202" s="3" t="n">
        <v>492.3633336999497</v>
      </c>
      <c r="L202" s="3" t="n">
        <v>467.7451670149522</v>
      </c>
      <c r="M202" s="3" t="n">
        <v>444.3579086642046</v>
      </c>
      <c r="N202" s="3" t="n">
        <v>422.1400132309943</v>
      </c>
      <c r="O202" s="3" t="n">
        <v>401.0330125694446</v>
      </c>
      <c r="P202" s="3" t="n">
        <v>380.9813619409724</v>
      </c>
    </row>
    <row r="203">
      <c r="A203">
        <f>VLOOKUP($B203,Example0gross_NameIDRecon!$B:$C,2,0)</f>
        <v/>
      </c>
      <c r="B203" t="inlineStr">
        <is>
          <t>Annie 7H</t>
        </is>
      </c>
      <c r="C203" t="inlineStr">
        <is>
          <t>Pumping &amp; Gauging</t>
        </is>
      </c>
      <c r="D203">
        <f>IF(VLOOKUP($C203,Example0gross_LOSDesignation!$A:$B,2,0)=0,"",VLOOKUP($C203,Example0gross_LOSDesignation!$A:$B,2,0))</f>
        <v/>
      </c>
      <c r="E203" s="3" t="n">
        <v>167.2862214579159</v>
      </c>
      <c r="F203" s="3" t="n">
        <v>158.9219103850201</v>
      </c>
      <c r="G203" s="3" t="n">
        <v>150.9758148657691</v>
      </c>
      <c r="H203" s="3" t="n">
        <v>143.4270241224806</v>
      </c>
      <c r="I203" s="3" t="n">
        <v>136.2556729163566</v>
      </c>
      <c r="J203" s="3" t="n">
        <v>129.4428892705387</v>
      </c>
      <c r="K203" s="3" t="n">
        <v>122.9707448070118</v>
      </c>
      <c r="L203" s="3" t="n">
        <v>116.8222075666612</v>
      </c>
      <c r="M203" s="3" t="n">
        <v>110.9810971883281</v>
      </c>
      <c r="N203" s="3" t="n">
        <v>105.4320423289117</v>
      </c>
      <c r="O203" s="3" t="n">
        <v>100.1604402124661</v>
      </c>
      <c r="P203" s="3" t="n">
        <v>95.15241820184281</v>
      </c>
    </row>
    <row r="204">
      <c r="A204">
        <f>VLOOKUP($B204,Example0gross_NameIDRecon!$B:$C,2,0)</f>
        <v/>
      </c>
      <c r="B204" t="inlineStr">
        <is>
          <t>Annie 7H</t>
        </is>
      </c>
      <c r="C204" t="inlineStr">
        <is>
          <t>Rental Equipment</t>
        </is>
      </c>
      <c r="D204">
        <f>IF(VLOOKUP($C204,Example0gross_LOSDesignation!$A:$B,2,0)=0,"",VLOOKUP($C204,Example0gross_LOSDesignation!$A:$B,2,0))</f>
        <v/>
      </c>
      <c r="E204" s="3" t="n">
        <v>435.8590223141794</v>
      </c>
      <c r="F204" s="3" t="n">
        <v>414.0660711984704</v>
      </c>
      <c r="G204" s="3" t="n">
        <v>393.3627676385469</v>
      </c>
      <c r="H204" s="3" t="n">
        <v>373.6946292566195</v>
      </c>
      <c r="I204" s="3" t="n">
        <v>355.0098977937885</v>
      </c>
      <c r="J204" s="3" t="n">
        <v>337.2594029040991</v>
      </c>
      <c r="K204" s="3" t="n">
        <v>320.3964327588942</v>
      </c>
      <c r="L204" s="3" t="n">
        <v>304.3766111209494</v>
      </c>
      <c r="M204" s="3" t="n">
        <v>289.1577805649019</v>
      </c>
      <c r="N204" s="3" t="n">
        <v>274.6998915366568</v>
      </c>
      <c r="O204" s="3" t="n">
        <v>260.964896959824</v>
      </c>
      <c r="P204" s="3" t="n">
        <v>247.9166521118328</v>
      </c>
    </row>
    <row r="205">
      <c r="A205">
        <f>VLOOKUP($B205,Example0gross_NameIDRecon!$B:$C,2,0)</f>
        <v/>
      </c>
      <c r="B205" t="inlineStr">
        <is>
          <t>Annie 7H</t>
        </is>
      </c>
      <c r="C205" t="inlineStr">
        <is>
          <t>Repairs &amp; Maintenance</t>
        </is>
      </c>
      <c r="D205">
        <f>IF(VLOOKUP($C205,Example0gross_LOSDesignation!$A:$B,2,0)=0,"",VLOOKUP($C205,Example0gross_LOSDesignation!$A:$B,2,0))</f>
        <v/>
      </c>
      <c r="E205" s="3" t="n">
        <v>261.3847210279937</v>
      </c>
      <c r="F205" s="3" t="n">
        <v>248.315484976594</v>
      </c>
      <c r="G205" s="3" t="n">
        <v>235.8997107277642</v>
      </c>
      <c r="H205" s="3" t="n">
        <v>224.104725191376</v>
      </c>
      <c r="I205" s="3" t="n">
        <v>212.8994889318072</v>
      </c>
      <c r="J205" s="3" t="n">
        <v>202.2545144852169</v>
      </c>
      <c r="K205" s="3" t="n">
        <v>192.141788760956</v>
      </c>
      <c r="L205" s="3" t="n">
        <v>182.5346993229082</v>
      </c>
      <c r="M205" s="3" t="n">
        <v>173.4079643567628</v>
      </c>
      <c r="N205" s="3" t="n">
        <v>164.7375661389246</v>
      </c>
      <c r="O205" s="3" t="n">
        <v>156.5006878319784</v>
      </c>
      <c r="P205" s="3" t="n">
        <v>148.6756534403795</v>
      </c>
    </row>
    <row r="206">
      <c r="A206">
        <f>VLOOKUP($B206,Example0gross_NameIDRecon!$B:$C,2,0)</f>
        <v/>
      </c>
      <c r="B206" t="inlineStr">
        <is>
          <t>Annie 7H</t>
        </is>
      </c>
      <c r="C206" t="inlineStr">
        <is>
          <t>Road &amp; Lease Maintenance</t>
        </is>
      </c>
      <c r="D206">
        <f>IF(VLOOKUP($C206,Example0gross_LOSDesignation!$A:$B,2,0)=0,"",VLOOKUP($C206,Example0gross_LOSDesignation!$A:$B,2,0))</f>
        <v/>
      </c>
      <c r="E206" s="3" t="n">
        <v>718.8079828269827</v>
      </c>
      <c r="F206" s="3" t="n">
        <v>682.8675836856335</v>
      </c>
      <c r="G206" s="3" t="n">
        <v>648.7242045013518</v>
      </c>
      <c r="H206" s="3" t="n">
        <v>616.2879942762842</v>
      </c>
      <c r="I206" s="3" t="n">
        <v>585.4735945624699</v>
      </c>
      <c r="J206" s="3" t="n">
        <v>556.1999148343464</v>
      </c>
      <c r="K206" s="3" t="n">
        <v>528.389919092629</v>
      </c>
      <c r="L206" s="3" t="n">
        <v>501.9704231379976</v>
      </c>
      <c r="M206" s="3" t="n">
        <v>476.8719019810977</v>
      </c>
      <c r="N206" s="3" t="n">
        <v>453.0283068820428</v>
      </c>
      <c r="O206" s="3" t="n">
        <v>430.3768915379407</v>
      </c>
      <c r="P206" s="3" t="n">
        <v>408.8580469610436</v>
      </c>
    </row>
    <row r="207">
      <c r="A207">
        <f>VLOOKUP($B207,Example0gross_NameIDRecon!$B:$C,2,0)</f>
        <v/>
      </c>
      <c r="B207" t="inlineStr">
        <is>
          <t>Annie 7H</t>
        </is>
      </c>
      <c r="C207" t="inlineStr">
        <is>
          <t>Salt Water Disposal</t>
        </is>
      </c>
      <c r="D207">
        <f>IF(VLOOKUP($C207,Example0gross_LOSDesignation!$A:$B,2,0)=0,"",VLOOKUP($C207,Example0gross_LOSDesignation!$A:$B,2,0))</f>
        <v/>
      </c>
      <c r="E207" s="3" t="n">
        <v>1131.142380248643</v>
      </c>
      <c r="F207" s="3" t="n">
        <v>1074.58526123621</v>
      </c>
      <c r="G207" s="3" t="n">
        <v>1020.8559981744</v>
      </c>
      <c r="H207" s="3" t="n">
        <v>969.8131982656798</v>
      </c>
      <c r="I207" s="3" t="n">
        <v>921.3225383523958</v>
      </c>
      <c r="J207" s="3" t="n">
        <v>875.2564114347759</v>
      </c>
      <c r="K207" s="3" t="n">
        <v>831.4935908630372</v>
      </c>
      <c r="L207" s="3" t="n">
        <v>789.9189113198852</v>
      </c>
      <c r="M207" s="3" t="n">
        <v>750.4229657538909</v>
      </c>
      <c r="N207" s="3" t="n">
        <v>712.9018174661963</v>
      </c>
      <c r="O207" s="3" t="n">
        <v>677.2567265928864</v>
      </c>
      <c r="P207" s="3" t="n">
        <v>643.393890263242</v>
      </c>
    </row>
    <row r="208">
      <c r="A208">
        <f>VLOOKUP($B208,Example0gross_NameIDRecon!$B:$C,2,0)</f>
        <v/>
      </c>
      <c r="B208" t="inlineStr">
        <is>
          <t>Annie 7H</t>
        </is>
      </c>
      <c r="C208" t="inlineStr">
        <is>
          <t>Supervision</t>
        </is>
      </c>
      <c r="D208">
        <f>IF(VLOOKUP($C208,Example0gross_LOSDesignation!$A:$B,2,0)=0,"",VLOOKUP($C208,Example0gross_LOSDesignation!$A:$B,2,0))</f>
        <v/>
      </c>
      <c r="E208" s="3" t="n">
        <v>718.8079828269827</v>
      </c>
      <c r="F208" s="3" t="n">
        <v>682.8675836856335</v>
      </c>
      <c r="G208" s="3" t="n">
        <v>648.7242045013518</v>
      </c>
      <c r="H208" s="3" t="n">
        <v>616.2879942762842</v>
      </c>
      <c r="I208" s="3" t="n">
        <v>585.4735945624699</v>
      </c>
      <c r="J208" s="3" t="n">
        <v>556.1999148343464</v>
      </c>
      <c r="K208" s="3" t="n">
        <v>528.389919092629</v>
      </c>
      <c r="L208" s="3" t="n">
        <v>501.9704231379976</v>
      </c>
      <c r="M208" s="3" t="n">
        <v>476.8719019810977</v>
      </c>
      <c r="N208" s="3" t="n">
        <v>453.0283068820428</v>
      </c>
      <c r="O208" s="3" t="n">
        <v>430.3768915379407</v>
      </c>
      <c r="P208" s="3" t="n">
        <v>408.8580469610436</v>
      </c>
    </row>
    <row r="209">
      <c r="A209">
        <f>VLOOKUP($B209,Example0gross_NameIDRecon!$B:$C,2,0)</f>
        <v/>
      </c>
      <c r="B209" t="inlineStr">
        <is>
          <t>Annie 7H</t>
        </is>
      </c>
      <c r="C209" t="inlineStr">
        <is>
          <t>Supplies</t>
        </is>
      </c>
      <c r="D209">
        <f>IF(VLOOKUP($C209,Example0gross_LOSDesignation!$A:$B,2,0)=0,"",VLOOKUP($C209,Example0gross_LOSDesignation!$A:$B,2,0))</f>
        <v/>
      </c>
      <c r="E209" s="3" t="n">
        <v>490.0963519274881</v>
      </c>
      <c r="F209" s="3" t="n">
        <v>465.5915343311136</v>
      </c>
      <c r="G209" s="3" t="n">
        <v>442.311957614558</v>
      </c>
      <c r="H209" s="3" t="n">
        <v>420.19635973383</v>
      </c>
      <c r="I209" s="3" t="n">
        <v>399.1865417471385</v>
      </c>
      <c r="J209" s="3" t="n">
        <v>379.2272146597815</v>
      </c>
      <c r="K209" s="3" t="n">
        <v>360.2658539267924</v>
      </c>
      <c r="L209" s="3" t="n">
        <v>342.2525612304528</v>
      </c>
      <c r="M209" s="3" t="n">
        <v>325.1399331689302</v>
      </c>
      <c r="N209" s="3" t="n">
        <v>308.8829365104836</v>
      </c>
      <c r="O209" s="3" t="n">
        <v>293.4387896849594</v>
      </c>
      <c r="P209" s="3" t="n">
        <v>278.7668502007114</v>
      </c>
    </row>
    <row r="210">
      <c r="A210">
        <f>VLOOKUP($B210,Example0gross_NameIDRecon!$B:$C,2,0)</f>
        <v/>
      </c>
      <c r="B210" t="inlineStr">
        <is>
          <t>Annie 7H</t>
        </is>
      </c>
      <c r="C210" t="inlineStr">
        <is>
          <t>Ad Valorem</t>
        </is>
      </c>
      <c r="D210">
        <f>IF(VLOOKUP($C210,Example0gross_LOSDesignation!$A:$B,2,0)=0,"",VLOOKUP($C210,Example0gross_LOSDesignation!$A:$B,2,0))</f>
        <v/>
      </c>
      <c r="E210" s="3" t="n">
        <v>2613.847210279936</v>
      </c>
      <c r="F210" s="3" t="n">
        <v>2483.15484976594</v>
      </c>
      <c r="G210" s="3" t="n">
        <v>2358.997107277643</v>
      </c>
      <c r="H210" s="3" t="n">
        <v>2241.047251913761</v>
      </c>
      <c r="I210" s="3" t="n">
        <v>2128.994889318073</v>
      </c>
      <c r="J210" s="3" t="n">
        <v>2022.545144852169</v>
      </c>
      <c r="K210" s="3" t="n">
        <v>1921.41788760956</v>
      </c>
      <c r="L210" s="3" t="n">
        <v>1825.346993229082</v>
      </c>
      <c r="M210" s="3" t="n">
        <v>1734.079643567628</v>
      </c>
      <c r="N210" s="3" t="n">
        <v>1647.375661389247</v>
      </c>
      <c r="O210" s="3" t="n">
        <v>1565.006878319784</v>
      </c>
      <c r="P210" s="3" t="n">
        <v>1486.756534403795</v>
      </c>
    </row>
    <row r="211">
      <c r="A211">
        <f>VLOOKUP($B211,Example0gross_NameIDRecon!$B:$C,2,0)</f>
        <v/>
      </c>
      <c r="B211" t="inlineStr">
        <is>
          <t>Annie 7H</t>
        </is>
      </c>
      <c r="C211" t="inlineStr">
        <is>
          <t>Trucking &amp; Hauling</t>
        </is>
      </c>
      <c r="D211">
        <f>IF(VLOOKUP($C211,Example0gross_LOSDesignation!$A:$B,2,0)=0,"",VLOOKUP($C211,Example0gross_LOSDesignation!$A:$B,2,0))</f>
        <v/>
      </c>
      <c r="E211" s="3" t="n">
        <v>865.836888405229</v>
      </c>
      <c r="F211" s="3" t="n">
        <v>822.5450439849675</v>
      </c>
      <c r="G211" s="3" t="n">
        <v>781.417791785719</v>
      </c>
      <c r="H211" s="3" t="n">
        <v>742.3469021964331</v>
      </c>
      <c r="I211" s="3" t="n">
        <v>705.2295570866115</v>
      </c>
      <c r="J211" s="3" t="n">
        <v>669.968079232281</v>
      </c>
      <c r="K211" s="3" t="n">
        <v>636.4696752706669</v>
      </c>
      <c r="L211" s="3" t="n">
        <v>604.6461915071335</v>
      </c>
      <c r="M211" s="3" t="n">
        <v>574.4138819317768</v>
      </c>
      <c r="N211" s="3" t="n">
        <v>545.6931878351879</v>
      </c>
      <c r="O211" s="3" t="n">
        <v>518.4085284434285</v>
      </c>
      <c r="P211" s="3" t="n">
        <v>492.4881020212571</v>
      </c>
    </row>
    <row r="212">
      <c r="A212">
        <f>VLOOKUP($B212,Example0gross_NameIDRecon!$B:$C,2,0)</f>
        <v/>
      </c>
      <c r="B212" t="inlineStr">
        <is>
          <t>Annie 7H</t>
        </is>
      </c>
      <c r="C212" t="inlineStr">
        <is>
          <t>Vacuum Truck/Clean Up</t>
        </is>
      </c>
      <c r="D212">
        <f>IF(VLOOKUP($C212,Example0gross_LOSDesignation!$A:$B,2,0)=0,"",VLOOKUP($C212,Example0gross_LOSDesignation!$A:$B,2,0))</f>
        <v/>
      </c>
      <c r="E212" s="3" t="n">
        <v>555.4425321844866</v>
      </c>
      <c r="F212" s="3" t="n">
        <v>527.6704055752623</v>
      </c>
      <c r="G212" s="3" t="n">
        <v>501.2868852964991</v>
      </c>
      <c r="H212" s="3" t="n">
        <v>476.2225410316742</v>
      </c>
      <c r="I212" s="3" t="n">
        <v>452.4114139800904</v>
      </c>
      <c r="J212" s="3" t="n">
        <v>429.7908432810859</v>
      </c>
      <c r="K212" s="3" t="n">
        <v>408.3013011170315</v>
      </c>
      <c r="L212" s="3" t="n">
        <v>387.8862360611799</v>
      </c>
      <c r="M212" s="3" t="n">
        <v>368.4919242581209</v>
      </c>
      <c r="N212" s="3" t="n">
        <v>350.0673280452148</v>
      </c>
      <c r="O212" s="3" t="n">
        <v>332.563961642954</v>
      </c>
      <c r="P212" s="3" t="n">
        <v>315.9357635608064</v>
      </c>
    </row>
    <row r="213">
      <c r="A213">
        <f>VLOOKUP($B213,Example0gross_NameIDRecon!$B:$C,2,0)</f>
        <v/>
      </c>
      <c r="B213" t="inlineStr">
        <is>
          <t>Annie 7H</t>
        </is>
      </c>
      <c r="C213" t="inlineStr">
        <is>
          <t>Well Servicing</t>
        </is>
      </c>
      <c r="D213">
        <f>IF(VLOOKUP($C213,Example0gross_LOSDesignation!$A:$B,2,0)=0,"",VLOOKUP($C213,Example0gross_LOSDesignation!$A:$B,2,0))</f>
        <v/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</v>
      </c>
      <c r="L213" s="3" t="n">
        <v>0</v>
      </c>
      <c r="M213" s="3" t="n">
        <v>0</v>
      </c>
      <c r="N213" s="3" t="n">
        <v>0</v>
      </c>
      <c r="O213" s="3" t="n">
        <v>0</v>
      </c>
      <c r="P213" s="3" t="n">
        <v>0</v>
      </c>
    </row>
    <row r="214">
      <c r="A214">
        <f>VLOOKUP($B214,Example0gross_NameIDRecon!$B:$C,2,0)</f>
        <v/>
      </c>
      <c r="B214" t="inlineStr">
        <is>
          <t>Annie 7H</t>
        </is>
      </c>
      <c r="C214" t="inlineStr">
        <is>
          <t>Workover Rig</t>
        </is>
      </c>
      <c r="D214">
        <f>IF(VLOOKUP($C214,Example0gross_LOSDesignation!$A:$B,2,0)=0,"",VLOOKUP($C214,Example0gross_LOSDesignation!$A:$B,2,0))</f>
        <v/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</row>
    <row r="215">
      <c r="A215">
        <f>VLOOKUP($B215,Example0gross_NameIDRecon!$B:$C,2,0)</f>
        <v/>
      </c>
      <c r="B215" t="inlineStr">
        <is>
          <t>Annie 7H</t>
        </is>
      </c>
      <c r="C215" t="inlineStr">
        <is>
          <t>Gathering &amp; Transport Chg</t>
        </is>
      </c>
      <c r="D215">
        <f>IF(VLOOKUP($C215,Example0gross_LOSDesignation!$A:$B,2,0)=0,"",VLOOKUP($C215,Example0gross_LOSDesignation!$A:$B,2,0))</f>
        <v/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</row>
    <row r="216">
      <c r="A216">
        <f>VLOOKUP($B216,Example0gross_NameIDRecon!$B:$C,2,0)</f>
        <v/>
      </c>
      <c r="B216" t="inlineStr">
        <is>
          <t>Annie 7H</t>
        </is>
      </c>
      <c r="C216" t="inlineStr">
        <is>
          <t>Swd Disposal Chg</t>
        </is>
      </c>
      <c r="D216">
        <f>IF(VLOOKUP($C216,Example0gross_LOSDesignation!$A:$B,2,0)=0,"",VLOOKUP($C216,Example0gross_LOSDesignation!$A:$B,2,0))</f>
        <v/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</row>
    <row r="217">
      <c r="A217">
        <f>VLOOKUP($B217,Example0gross_NameIDRecon!$B:$C,2,0)</f>
        <v/>
      </c>
      <c r="B217" t="inlineStr">
        <is>
          <t>Annie 7H</t>
        </is>
      </c>
      <c r="C217" t="inlineStr">
        <is>
          <t>Total Expenses</t>
        </is>
      </c>
      <c r="D217">
        <f>IF(VLOOKUP($C217,Example0gross_LOSDesignation!$A:$B,2,0)=0,"",VLOOKUP($C217,Example0gross_LOSDesignation!$A:$B,2,0))</f>
        <v/>
      </c>
      <c r="E217" s="3" t="n">
        <v>15397.22999670492</v>
      </c>
      <c r="F217" s="3" t="n">
        <v>14627.36849686967</v>
      </c>
      <c r="G217" s="3" t="n">
        <v>13896.00007202619</v>
      </c>
      <c r="H217" s="3" t="n">
        <v>13201.20006842488</v>
      </c>
      <c r="I217" s="3" t="n">
        <v>12541.14006500363</v>
      </c>
      <c r="J217" s="3" t="n">
        <v>11914.08306175345</v>
      </c>
      <c r="K217" s="3" t="n">
        <v>11318.37890866578</v>
      </c>
      <c r="L217" s="3" t="n">
        <v>10752.45996323249</v>
      </c>
      <c r="M217" s="3" t="n">
        <v>10214.83696507086</v>
      </c>
      <c r="N217" s="3" t="n">
        <v>9704.095116817321</v>
      </c>
      <c r="O217" s="3" t="n">
        <v>9218.890360976453</v>
      </c>
      <c r="P217" s="3" t="n">
        <v>8757.945842927633</v>
      </c>
    </row>
    <row r="218">
      <c r="A218">
        <f>VLOOKUP($B218,Example0gross_NameIDRecon!$B:$C,2,0)</f>
        <v/>
      </c>
      <c r="B218" t="inlineStr">
        <is>
          <t>Annie 7H</t>
        </is>
      </c>
      <c r="C218" t="inlineStr">
        <is>
          <t>Net Operating Profit</t>
        </is>
      </c>
      <c r="D218">
        <f>IF(VLOOKUP($C218,Example0gross_LOSDesignation!$A:$B,2,0)=0,"",VLOOKUP($C218,Example0gross_LOSDesignation!$A:$B,2,0))</f>
        <v/>
      </c>
      <c r="E218" s="3" t="n">
        <v>65542.77000329508</v>
      </c>
      <c r="F218" s="3" t="n">
        <v>67535.99400313033</v>
      </c>
      <c r="G218" s="3" t="n">
        <v>69509.12167797377</v>
      </c>
      <c r="H218" s="3" t="n">
        <v>71464.35386438758</v>
      </c>
      <c r="I218" s="3" t="n">
        <v>73403.79931014631</v>
      </c>
      <c r="J218" s="3" t="n">
        <v>75329.47954803579</v>
      </c>
      <c r="K218" s="3" t="n">
        <v>77243.33353000238</v>
      </c>
      <c r="L218" s="3" t="n">
        <v>79147.22203369644</v>
      </c>
      <c r="M218" s="3" t="n">
        <v>81042.93185285116</v>
      </c>
      <c r="N218" s="3" t="n">
        <v>82932.17978236788</v>
      </c>
      <c r="O218" s="3" t="n">
        <v>84816.61640843586</v>
      </c>
      <c r="P218" s="3" t="n">
        <v>86697.82971349888</v>
      </c>
    </row>
    <row r="219">
      <c r="A219">
        <f>A218</f>
        <v/>
      </c>
      <c r="B219">
        <f>B218</f>
        <v/>
      </c>
    </row>
    <row r="220">
      <c r="A220">
        <f>A218</f>
        <v/>
      </c>
      <c r="B220">
        <f>B218</f>
        <v/>
      </c>
      <c r="D220" s="4" t="inlineStr">
        <is>
          <t>Vinci</t>
        </is>
      </c>
    </row>
    <row r="221">
      <c r="A221">
        <f>A218</f>
        <v/>
      </c>
      <c r="B221">
        <f>B218</f>
        <v/>
      </c>
    </row>
    <row r="222">
      <c r="A222">
        <f>A218</f>
        <v/>
      </c>
      <c r="B222">
        <f>B218</f>
        <v/>
      </c>
      <c r="D222" t="inlineStr">
        <is>
          <t>BTU</t>
        </is>
      </c>
      <c r="E222" s="9">
        <f>IFERROR(VLOOKUP($A222,Example0gross_BTU!$B:$C,2,0),"")</f>
        <v/>
      </c>
    </row>
    <row r="223">
      <c r="A223">
        <f>A218</f>
        <v/>
      </c>
      <c r="B223">
        <f>B218</f>
        <v/>
      </c>
    </row>
    <row r="224">
      <c r="A224">
        <f>A218</f>
        <v/>
      </c>
      <c r="B224">
        <f>B218</f>
        <v/>
      </c>
      <c r="D224" t="inlineStr">
        <is>
          <t>Oil Price ($/bbl)</t>
        </is>
      </c>
      <c r="E224" s="6">
        <f>IFERROR((SUMIF($D175:$D218,"Oil Sales Revenue ($)",E175:E218)-ABS(SUMIF($D175:$D218,"Oil Revenue Deductions ($)",E175:E218)))/SUMIF($D175:$D218,"Oil Sales Volumes (bbl)",E175:E218),"")</f>
        <v/>
      </c>
      <c r="F224" s="6">
        <f>IFERROR((SUMIF($D175:$D218,"Oil Sales Revenue ($)",F175:F218)-ABS(SUMIF($D175:$D218,"Oil Revenue Deductions ($)",F175:F218)))/SUMIF($D175:$D218,"Oil Sales Volumes (bbl)",F175:F218),"")</f>
        <v/>
      </c>
      <c r="G224" s="6">
        <f>IFERROR((SUMIF($D175:$D218,"Oil Sales Revenue ($)",G175:G218)-ABS(SUMIF($D175:$D218,"Oil Revenue Deductions ($)",G175:G218)))/SUMIF($D175:$D218,"Oil Sales Volumes (bbl)",G175:G218),"")</f>
        <v/>
      </c>
      <c r="H224" s="6">
        <f>IFERROR((SUMIF($D175:$D218,"Oil Sales Revenue ($)",H175:H218)-ABS(SUMIF($D175:$D218,"Oil Revenue Deductions ($)",H175:H218)))/SUMIF($D175:$D218,"Oil Sales Volumes (bbl)",H175:H218),"")</f>
        <v/>
      </c>
      <c r="I224" s="6">
        <f>IFERROR((SUMIF($D175:$D218,"Oil Sales Revenue ($)",I175:I218)-ABS(SUMIF($D175:$D218,"Oil Revenue Deductions ($)",I175:I218)))/SUMIF($D175:$D218,"Oil Sales Volumes (bbl)",I175:I218),"")</f>
        <v/>
      </c>
      <c r="J224" s="6">
        <f>IFERROR((SUMIF($D175:$D218,"Oil Sales Revenue ($)",J175:J218)-ABS(SUMIF($D175:$D218,"Oil Revenue Deductions ($)",J175:J218)))/SUMIF($D175:$D218,"Oil Sales Volumes (bbl)",J175:J218),"")</f>
        <v/>
      </c>
      <c r="K224" s="6">
        <f>IFERROR((SUMIF($D175:$D218,"Oil Sales Revenue ($)",K175:K218)-ABS(SUMIF($D175:$D218,"Oil Revenue Deductions ($)",K175:K218)))/SUMIF($D175:$D218,"Oil Sales Volumes (bbl)",K175:K218),"")</f>
        <v/>
      </c>
      <c r="L224" s="6">
        <f>IFERROR((SUMIF($D175:$D218,"Oil Sales Revenue ($)",L175:L218)-ABS(SUMIF($D175:$D218,"Oil Revenue Deductions ($)",L175:L218)))/SUMIF($D175:$D218,"Oil Sales Volumes (bbl)",L175:L218),"")</f>
        <v/>
      </c>
      <c r="M224" s="6">
        <f>IFERROR((SUMIF($D175:$D218,"Oil Sales Revenue ($)",M175:M218)-ABS(SUMIF($D175:$D218,"Oil Revenue Deductions ($)",M175:M218)))/SUMIF($D175:$D218,"Oil Sales Volumes (bbl)",M175:M218),"")</f>
        <v/>
      </c>
      <c r="N224" s="6">
        <f>IFERROR((SUMIF($D175:$D218,"Oil Sales Revenue ($)",N175:N218)-ABS(SUMIF($D175:$D218,"Oil Revenue Deductions ($)",N175:N218)))/SUMIF($D175:$D218,"Oil Sales Volumes (bbl)",N175:N218),"")</f>
        <v/>
      </c>
      <c r="O224" s="6">
        <f>IFERROR((SUMIF($D175:$D218,"Oil Sales Revenue ($)",O175:O218)-ABS(SUMIF($D175:$D218,"Oil Revenue Deductions ($)",O175:O218)))/SUMIF($D175:$D218,"Oil Sales Volumes (bbl)",O175:O218),"")</f>
        <v/>
      </c>
      <c r="P224" s="6">
        <f>IFERROR((SUMIF($D175:$D218,"Oil Sales Revenue ($)",P175:P218)-ABS(SUMIF($D175:$D218,"Oil Revenue Deductions ($)",P175:P218)))/SUMIF($D175:$D218,"Oil Sales Volumes (bbl)",P175:P218),"")</f>
        <v/>
      </c>
    </row>
    <row r="225">
      <c r="A225">
        <f>A218</f>
        <v/>
      </c>
      <c r="B225">
        <f>B218</f>
        <v/>
      </c>
      <c r="D225" t="inlineStr">
        <is>
          <t>Gas Price ($/mmbtu)</t>
        </is>
      </c>
      <c r="E225" s="6">
        <f>IFERROR(((SUMIF($D175:$D218,"Gas Sales Revenue ($)",E175:E218)-ABS(SUMIF($D175:$D218,"Gas Revenue Deductions ($)",E175:E218)))/SUMIF($D175:$D218,"Gas Sales Volumes (mcf)",E175:E218))/$E222,"")</f>
        <v/>
      </c>
      <c r="F225" s="6">
        <f>IFERROR(((SUMIF($D175:$D218,"Gas Sales Revenue ($)",F175:F218)-ABS(SUMIF($D175:$D218,"Gas Revenue Deductions ($)",F175:F218)))/SUMIF($D175:$D218,"Gas Sales Volumes (mcf)",F175:F218))/$E222,"")</f>
        <v/>
      </c>
      <c r="G225" s="6">
        <f>IFERROR(((SUMIF($D175:$D218,"Gas Sales Revenue ($)",G175:G218)-ABS(SUMIF($D175:$D218,"Gas Revenue Deductions ($)",G175:G218)))/SUMIF($D175:$D218,"Gas Sales Volumes (mcf)",G175:G218))/$E222,"")</f>
        <v/>
      </c>
      <c r="H225" s="6">
        <f>IFERROR(((SUMIF($D175:$D218,"Gas Sales Revenue ($)",H175:H218)-ABS(SUMIF($D175:$D218,"Gas Revenue Deductions ($)",H175:H218)))/SUMIF($D175:$D218,"Gas Sales Volumes (mcf)",H175:H218))/$E222,"")</f>
        <v/>
      </c>
      <c r="I225" s="6">
        <f>IFERROR(((SUMIF($D175:$D218,"Gas Sales Revenue ($)",I175:I218)-ABS(SUMIF($D175:$D218,"Gas Revenue Deductions ($)",I175:I218)))/SUMIF($D175:$D218,"Gas Sales Volumes (mcf)",I175:I218))/$E222,"")</f>
        <v/>
      </c>
      <c r="J225" s="6">
        <f>IFERROR(((SUMIF($D175:$D218,"Gas Sales Revenue ($)",J175:J218)-ABS(SUMIF($D175:$D218,"Gas Revenue Deductions ($)",J175:J218)))/SUMIF($D175:$D218,"Gas Sales Volumes (mcf)",J175:J218))/$E222,"")</f>
        <v/>
      </c>
      <c r="K225" s="6">
        <f>IFERROR(((SUMIF($D175:$D218,"Gas Sales Revenue ($)",K175:K218)-ABS(SUMIF($D175:$D218,"Gas Revenue Deductions ($)",K175:K218)))/SUMIF($D175:$D218,"Gas Sales Volumes (mcf)",K175:K218))/$E222,"")</f>
        <v/>
      </c>
      <c r="L225" s="6">
        <f>IFERROR(((SUMIF($D175:$D218,"Gas Sales Revenue ($)",L175:L218)-ABS(SUMIF($D175:$D218,"Gas Revenue Deductions ($)",L175:L218)))/SUMIF($D175:$D218,"Gas Sales Volumes (mcf)",L175:L218))/$E222,"")</f>
        <v/>
      </c>
      <c r="M225" s="6">
        <f>IFERROR(((SUMIF($D175:$D218,"Gas Sales Revenue ($)",M175:M218)-ABS(SUMIF($D175:$D218,"Gas Revenue Deductions ($)",M175:M218)))/SUMIF($D175:$D218,"Gas Sales Volumes (mcf)",M175:M218))/$E222,"")</f>
        <v/>
      </c>
      <c r="N225" s="6">
        <f>IFERROR(((SUMIF($D175:$D218,"Gas Sales Revenue ($)",N175:N218)-ABS(SUMIF($D175:$D218,"Gas Revenue Deductions ($)",N175:N218)))/SUMIF($D175:$D218,"Gas Sales Volumes (mcf)",N175:N218))/$E222,"")</f>
        <v/>
      </c>
      <c r="O225" s="6">
        <f>IFERROR(((SUMIF($D175:$D218,"Gas Sales Revenue ($)",O175:O218)-ABS(SUMIF($D175:$D218,"Gas Revenue Deductions ($)",O175:O218)))/SUMIF($D175:$D218,"Gas Sales Volumes (mcf)",O175:O218))/$E222,"")</f>
        <v/>
      </c>
      <c r="P225" s="6">
        <f>IFERROR(((SUMIF($D175:$D218,"Gas Sales Revenue ($)",P175:P218)-ABS(SUMIF($D175:$D218,"Gas Revenue Deductions ($)",P175:P218)))/SUMIF($D175:$D218,"Gas Sales Volumes (mcf)",P175:P218))/$E222,"")</f>
        <v/>
      </c>
    </row>
    <row r="226">
      <c r="A226">
        <f>A218</f>
        <v/>
      </c>
      <c r="B226">
        <f>B218</f>
        <v/>
      </c>
      <c r="D226" t="inlineStr">
        <is>
          <t>NGL Price ($/bbl)</t>
        </is>
      </c>
      <c r="E226" s="6">
        <f>IFERROR((SUMIF($D175:$D218,"NGL Sales Revenue ($)",E175:E218)-ABS(SUMIF($D175:$D218,"NGL Revenue Deductions ($)",E175:E218)))/(SUMIF($D175:$D218,"NGL Sales Volumes (bbl)",E175:E218)+(SUMIF($D175:$D218,"NGL Sales Volumes (gal)",E175:E218)/42)),"")</f>
        <v/>
      </c>
      <c r="F226" s="6">
        <f>IFERROR((SUMIF($D175:$D218,"NGL Sales Revenue ($)",F175:F218)-ABS(SUMIF($D175:$D218,"NGL Revenue Deductions ($)",F175:F218)))/(SUMIF($D175:$D218,"NGL Sales Volumes (bbl)",F175:F218)+(SUMIF($D175:$D218,"NGL Sales Volumes (gal)",F175:F218)/42)),"")</f>
        <v/>
      </c>
      <c r="G226" s="6">
        <f>IFERROR((SUMIF($D175:$D218,"NGL Sales Revenue ($)",G175:G218)-ABS(SUMIF($D175:$D218,"NGL Revenue Deductions ($)",G175:G218)))/(SUMIF($D175:$D218,"NGL Sales Volumes (bbl)",G175:G218)+(SUMIF($D175:$D218,"NGL Sales Volumes (gal)",G175:G218)/42)),"")</f>
        <v/>
      </c>
      <c r="H226" s="6">
        <f>IFERROR((SUMIF($D175:$D218,"NGL Sales Revenue ($)",H175:H218)-ABS(SUMIF($D175:$D218,"NGL Revenue Deductions ($)",H175:H218)))/(SUMIF($D175:$D218,"NGL Sales Volumes (bbl)",H175:H218)+(SUMIF($D175:$D218,"NGL Sales Volumes (gal)",H175:H218)/42)),"")</f>
        <v/>
      </c>
      <c r="I226" s="6">
        <f>IFERROR((SUMIF($D175:$D218,"NGL Sales Revenue ($)",I175:I218)-ABS(SUMIF($D175:$D218,"NGL Revenue Deductions ($)",I175:I218)))/(SUMIF($D175:$D218,"NGL Sales Volumes (bbl)",I175:I218)+(SUMIF($D175:$D218,"NGL Sales Volumes (gal)",I175:I218)/42)),"")</f>
        <v/>
      </c>
      <c r="J226" s="6">
        <f>IFERROR((SUMIF($D175:$D218,"NGL Sales Revenue ($)",J175:J218)-ABS(SUMIF($D175:$D218,"NGL Revenue Deductions ($)",J175:J218)))/(SUMIF($D175:$D218,"NGL Sales Volumes (bbl)",J175:J218)+(SUMIF($D175:$D218,"NGL Sales Volumes (gal)",J175:J218)/42)),"")</f>
        <v/>
      </c>
      <c r="K226" s="6">
        <f>IFERROR((SUMIF($D175:$D218,"NGL Sales Revenue ($)",K175:K218)-ABS(SUMIF($D175:$D218,"NGL Revenue Deductions ($)",K175:K218)))/(SUMIF($D175:$D218,"NGL Sales Volumes (bbl)",K175:K218)+(SUMIF($D175:$D218,"NGL Sales Volumes (gal)",K175:K218)/42)),"")</f>
        <v/>
      </c>
      <c r="L226" s="6">
        <f>IFERROR((SUMIF($D175:$D218,"NGL Sales Revenue ($)",L175:L218)-ABS(SUMIF($D175:$D218,"NGL Revenue Deductions ($)",L175:L218)))/(SUMIF($D175:$D218,"NGL Sales Volumes (bbl)",L175:L218)+(SUMIF($D175:$D218,"NGL Sales Volumes (gal)",L175:L218)/42)),"")</f>
        <v/>
      </c>
      <c r="M226" s="6">
        <f>IFERROR((SUMIF($D175:$D218,"NGL Sales Revenue ($)",M175:M218)-ABS(SUMIF($D175:$D218,"NGL Revenue Deductions ($)",M175:M218)))/(SUMIF($D175:$D218,"NGL Sales Volumes (bbl)",M175:M218)+(SUMIF($D175:$D218,"NGL Sales Volumes (gal)",M175:M218)/42)),"")</f>
        <v/>
      </c>
      <c r="N226" s="6">
        <f>IFERROR((SUMIF($D175:$D218,"NGL Sales Revenue ($)",N175:N218)-ABS(SUMIF($D175:$D218,"NGL Revenue Deductions ($)",N175:N218)))/(SUMIF($D175:$D218,"NGL Sales Volumes (bbl)",N175:N218)+(SUMIF($D175:$D218,"NGL Sales Volumes (gal)",N175:N218)/42)),"")</f>
        <v/>
      </c>
      <c r="O226" s="6">
        <f>IFERROR((SUMIF($D175:$D218,"NGL Sales Revenue ($)",O175:O218)-ABS(SUMIF($D175:$D218,"NGL Revenue Deductions ($)",O175:O218)))/(SUMIF($D175:$D218,"NGL Sales Volumes (bbl)",O175:O218)+(SUMIF($D175:$D218,"NGL Sales Volumes (gal)",O175:O218)/42)),"")</f>
        <v/>
      </c>
      <c r="P226" s="6">
        <f>IFERROR((SUMIF($D175:$D218,"NGL Sales Revenue ($)",P175:P218)-ABS(SUMIF($D175:$D218,"NGL Revenue Deductions ($)",P175:P218)))/(SUMIF($D175:$D218,"NGL Sales Volumes (bbl)",P175:P218)+(SUMIF($D175:$D218,"NGL Sales Volumes (gal)",P175:P218)/42)),"")</f>
        <v/>
      </c>
    </row>
    <row r="227">
      <c r="A227">
        <f>A218</f>
        <v/>
      </c>
      <c r="B227">
        <f>B218</f>
        <v/>
      </c>
    </row>
    <row r="228">
      <c r="A228">
        <f>A218</f>
        <v/>
      </c>
      <c r="B228">
        <f>B218</f>
        <v/>
      </c>
      <c r="D228" t="inlineStr">
        <is>
          <t>Oil Differential ($/bbl)</t>
        </is>
      </c>
      <c r="E228" s="10">
        <f>IFERROR(E224-E$1,"")</f>
        <v/>
      </c>
      <c r="F228" s="10">
        <f>IFERROR(F224-F$1,"")</f>
        <v/>
      </c>
      <c r="G228" s="10">
        <f>IFERROR(G224-G$1,"")</f>
        <v/>
      </c>
      <c r="H228" s="10">
        <f>IFERROR(H224-H$1,"")</f>
        <v/>
      </c>
      <c r="I228" s="10">
        <f>IFERROR(I224-I$1,"")</f>
        <v/>
      </c>
      <c r="J228" s="10">
        <f>IFERROR(J224-J$1,"")</f>
        <v/>
      </c>
      <c r="K228" s="10">
        <f>IFERROR(K224-K$1,"")</f>
        <v/>
      </c>
      <c r="L228" s="10">
        <f>IFERROR(L224-L$1,"")</f>
        <v/>
      </c>
      <c r="M228" s="10">
        <f>IFERROR(M224-M$1,"")</f>
        <v/>
      </c>
      <c r="N228" s="10">
        <f>IFERROR(N224-N$1,"")</f>
        <v/>
      </c>
      <c r="O228" s="10">
        <f>IFERROR(O224-O$1,"")</f>
        <v/>
      </c>
      <c r="P228" s="10">
        <f>IFERROR(P224-P$1,"")</f>
        <v/>
      </c>
      <c r="Q228" s="10">
        <f>IFERROR(AVERAGE(N228:P228),"")</f>
        <v/>
      </c>
      <c r="R228" s="10">
        <f>IFERROR(AVERAGE(K228:P228),"")</f>
        <v/>
      </c>
      <c r="S228" s="10">
        <f>IFERROR(AVERAGE(H228:P228),"")</f>
        <v/>
      </c>
      <c r="T228" s="10">
        <f>IFERROR(AVERAGE(E228:P228),"")</f>
        <v/>
      </c>
    </row>
    <row r="229">
      <c r="A229">
        <f>A218</f>
        <v/>
      </c>
      <c r="B229">
        <f>B218</f>
        <v/>
      </c>
      <c r="D229" t="inlineStr">
        <is>
          <t>Gas Differential ($/mmbtu)</t>
        </is>
      </c>
      <c r="E229" s="10">
        <f>IFERROR(E225-E$2,"")</f>
        <v/>
      </c>
      <c r="F229" s="10">
        <f>IFERROR(F225-F$2,"")</f>
        <v/>
      </c>
      <c r="G229" s="10">
        <f>IFERROR(G225-G$2,"")</f>
        <v/>
      </c>
      <c r="H229" s="10">
        <f>IFERROR(H225-H$2,"")</f>
        <v/>
      </c>
      <c r="I229" s="10">
        <f>IFERROR(I225-I$2,"")</f>
        <v/>
      </c>
      <c r="J229" s="10">
        <f>IFERROR(J225-J$2,"")</f>
        <v/>
      </c>
      <c r="K229" s="10">
        <f>IFERROR(K225-K$2,"")</f>
        <v/>
      </c>
      <c r="L229" s="10">
        <f>IFERROR(L225-L$2,"")</f>
        <v/>
      </c>
      <c r="M229" s="10">
        <f>IFERROR(M225-M$2,"")</f>
        <v/>
      </c>
      <c r="N229" s="10">
        <f>IFERROR(N225-N$2,"")</f>
        <v/>
      </c>
      <c r="O229" s="10">
        <f>IFERROR(O225-O$2,"")</f>
        <v/>
      </c>
      <c r="P229" s="10">
        <f>IFERROR(P225-P$2,"")</f>
        <v/>
      </c>
      <c r="Q229" s="10">
        <f>IFERROR(AVERAGE(N229:P229),"")</f>
        <v/>
      </c>
      <c r="R229" s="10">
        <f>IFERROR(AVERAGE(K229:P229),"")</f>
        <v/>
      </c>
      <c r="S229" s="10">
        <f>IFERROR(AVERAGE(H229:P229),"")</f>
        <v/>
      </c>
      <c r="T229" s="10">
        <f>IFERROR(AVERAGE(E229:P229),"")</f>
        <v/>
      </c>
    </row>
    <row r="230">
      <c r="A230">
        <f>A218</f>
        <v/>
      </c>
      <c r="B230">
        <f>B218</f>
        <v/>
      </c>
      <c r="D230" t="inlineStr">
        <is>
          <t>NGL Differential ($/bbl)</t>
        </is>
      </c>
      <c r="E230" s="10">
        <f>IFERROR(E226-E$1,"")</f>
        <v/>
      </c>
      <c r="F230" s="10">
        <f>IFERROR(F226-F$1,"")</f>
        <v/>
      </c>
      <c r="G230" s="10">
        <f>IFERROR(G226-G$1,"")</f>
        <v/>
      </c>
      <c r="H230" s="10">
        <f>IFERROR(H226-H$1,"")</f>
        <v/>
      </c>
      <c r="I230" s="10">
        <f>IFERROR(I226-I$1,"")</f>
        <v/>
      </c>
      <c r="J230" s="10">
        <f>IFERROR(J226-J$1,"")</f>
        <v/>
      </c>
      <c r="K230" s="10">
        <f>IFERROR(K226-K$1,"")</f>
        <v/>
      </c>
      <c r="L230" s="10">
        <f>IFERROR(L226-L$1,"")</f>
        <v/>
      </c>
      <c r="M230" s="10">
        <f>IFERROR(M226-M$1,"")</f>
        <v/>
      </c>
      <c r="N230" s="10">
        <f>IFERROR(N226-N$1,"")</f>
        <v/>
      </c>
      <c r="O230" s="10">
        <f>IFERROR(O226-O$1,"")</f>
        <v/>
      </c>
      <c r="P230" s="10">
        <f>IFERROR(P226-P$1,"")</f>
        <v/>
      </c>
      <c r="Q230" s="10">
        <f>IFERROR(AVERAGE(N230:P230),"")</f>
        <v/>
      </c>
      <c r="R230" s="10">
        <f>IFERROR(AVERAGE(K230:P230),"")</f>
        <v/>
      </c>
      <c r="S230" s="10">
        <f>IFERROR(AVERAGE(H230:P230),"")</f>
        <v/>
      </c>
      <c r="T230" s="10">
        <f>IFERROR(AVERAGE(E230:P230),"")</f>
        <v/>
      </c>
    </row>
    <row r="231">
      <c r="A231">
        <f>A218</f>
        <v/>
      </c>
      <c r="B231">
        <f>B218</f>
        <v/>
      </c>
    </row>
    <row r="232">
      <c r="A232">
        <f>A218</f>
        <v/>
      </c>
      <c r="B232">
        <f>B218</f>
        <v/>
      </c>
      <c r="D232" t="inlineStr">
        <is>
          <t>Oil Differential (%)</t>
        </is>
      </c>
    </row>
    <row r="233">
      <c r="A233">
        <f>A218</f>
        <v/>
      </c>
      <c r="B233">
        <f>B218</f>
        <v/>
      </c>
      <c r="D233" t="inlineStr">
        <is>
          <t>Gas Differential (%)</t>
        </is>
      </c>
    </row>
    <row r="234">
      <c r="A234">
        <f>A218</f>
        <v/>
      </c>
      <c r="B234">
        <f>B218</f>
        <v/>
      </c>
      <c r="D234" t="inlineStr">
        <is>
          <t>NGL Differential (%)</t>
        </is>
      </c>
    </row>
    <row r="235">
      <c r="A235">
        <f>A218</f>
        <v/>
      </c>
      <c r="B235">
        <f>B218</f>
        <v/>
      </c>
    </row>
    <row r="236">
      <c r="A236">
        <f>A218</f>
        <v/>
      </c>
      <c r="B236">
        <f>B218</f>
        <v/>
      </c>
      <c r="D236" t="inlineStr">
        <is>
          <t>Gross Historical Gas Production (mcf)</t>
        </is>
      </c>
    </row>
    <row r="237">
      <c r="A237">
        <f>A218</f>
        <v/>
      </c>
      <c r="B237">
        <f>B218</f>
        <v/>
      </c>
      <c r="D237" t="inlineStr">
        <is>
          <t>Shrink (% remaining)</t>
        </is>
      </c>
    </row>
    <row r="238">
      <c r="A238">
        <f>A218</f>
        <v/>
      </c>
      <c r="B238">
        <f>B218</f>
        <v/>
      </c>
    </row>
    <row r="239">
      <c r="A239">
        <f>A218</f>
        <v/>
      </c>
      <c r="B239">
        <f>B218</f>
        <v/>
      </c>
      <c r="D239" t="inlineStr">
        <is>
          <t>NGL Yield (bbl/mmcf)</t>
        </is>
      </c>
    </row>
    <row r="240">
      <c r="A240">
        <f>A218</f>
        <v/>
      </c>
      <c r="B240">
        <f>B218</f>
        <v/>
      </c>
      <c r="D240" t="inlineStr">
        <is>
          <t>NGL Yield (bbl/mcf)</t>
        </is>
      </c>
    </row>
    <row r="241">
      <c r="A241">
        <f>A218</f>
        <v/>
      </c>
      <c r="B241">
        <f>B218</f>
        <v/>
      </c>
    </row>
    <row r="242">
      <c r="A242">
        <f>A218</f>
        <v/>
      </c>
      <c r="B242">
        <f>B218</f>
        <v/>
      </c>
      <c r="D242" t="inlineStr">
        <is>
          <t>Total Expenses ($/mo)</t>
        </is>
      </c>
    </row>
    <row r="243">
      <c r="A243">
        <f>A218</f>
        <v/>
      </c>
      <c r="B243">
        <f>B218</f>
        <v/>
      </c>
    </row>
    <row r="244">
      <c r="A244">
        <f>A218</f>
        <v/>
      </c>
      <c r="B244">
        <f>B218</f>
        <v/>
      </c>
      <c r="D244" t="inlineStr">
        <is>
          <t>Fixed Expense (%)</t>
        </is>
      </c>
    </row>
    <row r="245">
      <c r="A245">
        <f>A218</f>
        <v/>
      </c>
      <c r="B245">
        <f>B218</f>
        <v/>
      </c>
      <c r="D245" t="inlineStr">
        <is>
          <t>Oil Variable Expense (%)</t>
        </is>
      </c>
    </row>
    <row r="246">
      <c r="A246">
        <f>A218</f>
        <v/>
      </c>
      <c r="B246">
        <f>B218</f>
        <v/>
      </c>
      <c r="D246" t="inlineStr">
        <is>
          <t>Gas Variable Expense (%)</t>
        </is>
      </c>
    </row>
    <row r="247">
      <c r="A247">
        <f>A218</f>
        <v/>
      </c>
      <c r="B247">
        <f>B218</f>
        <v/>
      </c>
    </row>
    <row r="248">
      <c r="A248">
        <f>A218</f>
        <v/>
      </c>
      <c r="B248">
        <f>B218</f>
        <v/>
      </c>
      <c r="D248" t="inlineStr">
        <is>
          <t>Fixed Expenses ($/mo)</t>
        </is>
      </c>
    </row>
    <row r="249">
      <c r="A249">
        <f>A218</f>
        <v/>
      </c>
      <c r="B249">
        <f>B218</f>
        <v/>
      </c>
      <c r="D249" t="inlineStr">
        <is>
          <t>Well Count</t>
        </is>
      </c>
    </row>
    <row r="250">
      <c r="A250">
        <f>A218</f>
        <v/>
      </c>
      <c r="B250">
        <f>B218</f>
        <v/>
      </c>
      <c r="D250" t="inlineStr">
        <is>
          <t>Fixed Expense ($/well/mo)</t>
        </is>
      </c>
    </row>
    <row r="251">
      <c r="A251">
        <f>A218</f>
        <v/>
      </c>
      <c r="B251">
        <f>B218</f>
        <v/>
      </c>
    </row>
    <row r="252">
      <c r="A252">
        <f>A218</f>
        <v/>
      </c>
      <c r="B252">
        <f>B218</f>
        <v/>
      </c>
      <c r="D252" t="inlineStr">
        <is>
          <t>Oil Variable Expenses ($/mo)</t>
        </is>
      </c>
    </row>
    <row r="253">
      <c r="A253">
        <f>A218</f>
        <v/>
      </c>
      <c r="B253">
        <f>B218</f>
        <v/>
      </c>
      <c r="D253" t="inlineStr">
        <is>
          <t>Gross Oil Sales Volumes (bbl)</t>
        </is>
      </c>
    </row>
    <row r="254">
      <c r="A254">
        <f>A218</f>
        <v/>
      </c>
      <c r="B254">
        <f>B218</f>
        <v/>
      </c>
      <c r="D254" t="inlineStr">
        <is>
          <t>Oil Variable Expense ($/bbl)</t>
        </is>
      </c>
    </row>
    <row r="255">
      <c r="A255">
        <f>A218</f>
        <v/>
      </c>
      <c r="B255">
        <f>B218</f>
        <v/>
      </c>
    </row>
    <row r="256">
      <c r="A256">
        <f>A218</f>
        <v/>
      </c>
      <c r="B256">
        <f>B218</f>
        <v/>
      </c>
      <c r="D256" t="inlineStr">
        <is>
          <t>Gas Variable Expenses ($/mo)</t>
        </is>
      </c>
    </row>
    <row r="257">
      <c r="A257">
        <f>A218</f>
        <v/>
      </c>
      <c r="B257">
        <f>B218</f>
        <v/>
      </c>
      <c r="D257" t="inlineStr">
        <is>
          <t>Gross Gas Sales Volumes (mcf)</t>
        </is>
      </c>
    </row>
    <row r="258">
      <c r="A258">
        <f>A218</f>
        <v/>
      </c>
      <c r="B258">
        <f>B218</f>
        <v/>
      </c>
      <c r="D258" t="inlineStr">
        <is>
          <t>Gas Variable Expense ($/mcf)</t>
        </is>
      </c>
    </row>
    <row r="259">
      <c r="A259">
        <f>A218</f>
        <v/>
      </c>
      <c r="B259">
        <f>B218</f>
        <v/>
      </c>
    </row>
    <row r="260">
      <c r="A260">
        <f>VLOOKUP($B260,Example0gross_NameIDRecon!$B:$C,2,0)</f>
        <v/>
      </c>
      <c r="B260" t="inlineStr">
        <is>
          <t>Kyle 2H</t>
        </is>
      </c>
      <c r="C260" t="inlineStr">
        <is>
          <t>Volumes:</t>
        </is>
      </c>
      <c r="D260">
        <f>IF(VLOOKUP($C260,Example0gross_LOSDesignation!$A:$B,2,0)=0,"",VLOOKUP($C260,Example0gross_LOSDesignation!$A:$B,2,0))</f>
        <v/>
      </c>
    </row>
    <row r="261">
      <c r="A261">
        <f>VLOOKUP($B261,Example0gross_NameIDRecon!$B:$C,2,0)</f>
        <v/>
      </c>
      <c r="B261" t="inlineStr">
        <is>
          <t>Kyle 2H</t>
        </is>
      </c>
      <c r="C261" t="inlineStr">
        <is>
          <t>Oil Sales - Bbls</t>
        </is>
      </c>
      <c r="D261">
        <f>IF(VLOOKUP($C261,Example0gross_LOSDesignation!$A:$B,2,0)=0,"",VLOOKUP($C261,Example0gross_LOSDesignation!$A:$B,2,0))</f>
        <v/>
      </c>
      <c r="E261" s="3" t="n">
        <v>612</v>
      </c>
      <c r="F261" s="3" t="n">
        <v>627.3</v>
      </c>
      <c r="G261" s="3" t="n">
        <v>642.9825</v>
      </c>
      <c r="H261" s="3" t="n">
        <v>659.0570625</v>
      </c>
      <c r="I261" s="3" t="n">
        <v>675.5334890624999</v>
      </c>
      <c r="J261" s="3" t="n">
        <v>692.4218262890624</v>
      </c>
      <c r="K261" s="3" t="n">
        <v>709.7323719462888</v>
      </c>
      <c r="L261" s="3" t="n">
        <v>727.475681244946</v>
      </c>
      <c r="M261" s="3" t="n">
        <v>745.6625732760697</v>
      </c>
      <c r="N261" s="3" t="n">
        <v>764.3041376079714</v>
      </c>
      <c r="O261" s="3" t="n">
        <v>783.4117410481706</v>
      </c>
      <c r="P261" s="3" t="n">
        <v>802.9970345743748</v>
      </c>
    </row>
    <row r="262">
      <c r="A262">
        <f>VLOOKUP($B262,Example0gross_NameIDRecon!$B:$C,2,0)</f>
        <v/>
      </c>
      <c r="B262" t="inlineStr">
        <is>
          <t>Kyle 2H</t>
        </is>
      </c>
      <c r="C262" t="inlineStr">
        <is>
          <t>Gas Sales - mcf</t>
        </is>
      </c>
      <c r="D262">
        <f>IF(VLOOKUP($C262,Example0gross_LOSDesignation!$A:$B,2,0)=0,"",VLOOKUP($C262,Example0gross_LOSDesignation!$A:$B,2,0))</f>
        <v/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</v>
      </c>
      <c r="O262" s="3" t="n">
        <v>0</v>
      </c>
      <c r="P262" s="3" t="n">
        <v>0</v>
      </c>
    </row>
    <row r="263">
      <c r="A263">
        <f>VLOOKUP($B263,Example0gross_NameIDRecon!$B:$C,2,0)</f>
        <v/>
      </c>
      <c r="B263" t="inlineStr">
        <is>
          <t>Kyle 2H</t>
        </is>
      </c>
      <c r="C263" t="inlineStr">
        <is>
          <t>NGL Sales - Bbls</t>
        </is>
      </c>
      <c r="D263">
        <f>IF(VLOOKUP($C263,Example0gross_LOSDesignation!$A:$B,2,0)=0,"",VLOOKUP($C263,Example0gross_LOSDesignation!$A:$B,2,0))</f>
        <v/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</v>
      </c>
      <c r="L263" s="3" t="n">
        <v>0</v>
      </c>
      <c r="M263" s="3" t="n">
        <v>0</v>
      </c>
      <c r="N263" s="3" t="n">
        <v>0</v>
      </c>
      <c r="O263" s="3" t="n">
        <v>0</v>
      </c>
      <c r="P263" s="3" t="n">
        <v>0</v>
      </c>
    </row>
    <row r="264">
      <c r="A264">
        <f>VLOOKUP($B264,Example0gross_NameIDRecon!$B:$C,2,0)</f>
        <v/>
      </c>
      <c r="B264" t="inlineStr">
        <is>
          <t>Kyle 2H</t>
        </is>
      </c>
      <c r="C264" t="inlineStr">
        <is>
          <t>NGL Sales - Gal</t>
        </is>
      </c>
      <c r="D264">
        <f>IF(VLOOKUP($C264,Example0gross_LOSDesignation!$A:$B,2,0)=0,"",VLOOKUP($C264,Example0gross_LOSDesignation!$A:$B,2,0))</f>
        <v/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</row>
    <row r="265">
      <c r="A265">
        <f>VLOOKUP($B265,Example0gross_NameIDRecon!$B:$C,2,0)</f>
        <v/>
      </c>
      <c r="B265" t="inlineStr">
        <is>
          <t>Kyle 2H</t>
        </is>
      </c>
      <c r="C265" t="inlineStr">
        <is>
          <t>Revenue:</t>
        </is>
      </c>
      <c r="D265">
        <f>IF(VLOOKUP($C265,Example0gross_LOSDesignation!$A:$B,2,0)=0,"",VLOOKUP($C265,Example0gross_LOSDesignation!$A:$B,2,0))</f>
        <v/>
      </c>
    </row>
    <row r="266">
      <c r="A266">
        <f>VLOOKUP($B266,Example0gross_NameIDRecon!$B:$C,2,0)</f>
        <v/>
      </c>
      <c r="B266" t="inlineStr">
        <is>
          <t>Kyle 2H</t>
        </is>
      </c>
      <c r="C266" t="inlineStr">
        <is>
          <t>Oil Sales Rev</t>
        </is>
      </c>
      <c r="D266">
        <f>IF(VLOOKUP($C266,Example0gross_LOSDesignation!$A:$B,2,0)=0,"",VLOOKUP($C266,Example0gross_LOSDesignation!$A:$B,2,0))</f>
        <v/>
      </c>
      <c r="E266" s="3" t="n">
        <v>48972</v>
      </c>
      <c r="F266" s="3" t="n">
        <v>49706.57999999999</v>
      </c>
      <c r="G266" s="3" t="n">
        <v>50452.17869999999</v>
      </c>
      <c r="H266" s="3" t="n">
        <v>51208.96138049998</v>
      </c>
      <c r="I266" s="3" t="n">
        <v>51977.09580120748</v>
      </c>
      <c r="J266" s="3" t="n">
        <v>52756.75223822558</v>
      </c>
      <c r="K266" s="3" t="n">
        <v>53548.10352179896</v>
      </c>
      <c r="L266" s="3" t="n">
        <v>54351.32507462594</v>
      </c>
      <c r="M266" s="3" t="n">
        <v>55166.59495074532</v>
      </c>
      <c r="N266" s="3" t="n">
        <v>55994.0938750065</v>
      </c>
      <c r="O266" s="3" t="n">
        <v>56834.00528313159</v>
      </c>
      <c r="P266" s="3" t="n">
        <v>57686.51536237856</v>
      </c>
    </row>
    <row r="267">
      <c r="A267">
        <f>VLOOKUP($B267,Example0gross_NameIDRecon!$B:$C,2,0)</f>
        <v/>
      </c>
      <c r="B267" t="inlineStr">
        <is>
          <t>Kyle 2H</t>
        </is>
      </c>
      <c r="C267" t="inlineStr">
        <is>
          <t>Gas Sales Rev</t>
        </is>
      </c>
      <c r="D267">
        <f>IF(VLOOKUP($C267,Example0gross_LOSDesignation!$A:$B,2,0)=0,"",VLOOKUP($C267,Example0gross_LOSDesignation!$A:$B,2,0))</f>
        <v/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</row>
    <row r="268">
      <c r="A268">
        <f>VLOOKUP($B268,Example0gross_NameIDRecon!$B:$C,2,0)</f>
        <v/>
      </c>
      <c r="B268" t="inlineStr">
        <is>
          <t>Kyle 2H</t>
        </is>
      </c>
      <c r="C268" t="inlineStr">
        <is>
          <t>NGL Sales Rev</t>
        </is>
      </c>
      <c r="D268">
        <f>IF(VLOOKUP($C268,Example0gross_LOSDesignation!$A:$B,2,0)=0,"",VLOOKUP($C268,Example0gross_LOSDesignation!$A:$B,2,0))</f>
        <v/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</row>
    <row r="269">
      <c r="A269">
        <f>VLOOKUP($B269,Example0gross_NameIDRecon!$B:$C,2,0)</f>
        <v/>
      </c>
      <c r="B269" t="inlineStr">
        <is>
          <t>Kyle 2H</t>
        </is>
      </c>
      <c r="C269" t="inlineStr">
        <is>
          <t>Oil Rev Deduct</t>
        </is>
      </c>
      <c r="D269">
        <f>IF(VLOOKUP($C269,Example0gross_LOSDesignation!$A:$B,2,0)=0,"",VLOOKUP($C269,Example0gross_LOSDesignation!$A:$B,2,0))</f>
        <v/>
      </c>
      <c r="E269" s="3" t="n">
        <v>330</v>
      </c>
      <c r="F269" s="3" t="n">
        <v>331.6499999999999</v>
      </c>
      <c r="G269" s="3" t="n">
        <v>333.3082499999999</v>
      </c>
      <c r="H269" s="3" t="n">
        <v>334.9747912499998</v>
      </c>
      <c r="I269" s="3" t="n">
        <v>336.6496652062498</v>
      </c>
      <c r="J269" s="3" t="n">
        <v>338.332913532281</v>
      </c>
      <c r="K269" s="3" t="n">
        <v>340.0245780999424</v>
      </c>
      <c r="L269" s="3" t="n">
        <v>341.724700990442</v>
      </c>
      <c r="M269" s="3" t="n">
        <v>343.4333244953942</v>
      </c>
      <c r="N269" s="3" t="n">
        <v>345.1504911178711</v>
      </c>
      <c r="O269" s="3" t="n">
        <v>346.8762435734604</v>
      </c>
      <c r="P269" s="3" t="n">
        <v>348.6106247913277</v>
      </c>
    </row>
    <row r="270">
      <c r="A270">
        <f>VLOOKUP($B270,Example0gross_NameIDRecon!$B:$C,2,0)</f>
        <v/>
      </c>
      <c r="B270" t="inlineStr">
        <is>
          <t>Kyle 2H</t>
        </is>
      </c>
      <c r="C270" t="inlineStr">
        <is>
          <t>Gas Rev Deduct</t>
        </is>
      </c>
      <c r="D270">
        <f>IF(VLOOKUP($C270,Example0gross_LOSDesignation!$A:$B,2,0)=0,"",VLOOKUP($C270,Example0gross_LOSDesignation!$A:$B,2,0))</f>
        <v/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</row>
    <row r="271">
      <c r="A271">
        <f>VLOOKUP($B271,Example0gross_NameIDRecon!$B:$C,2,0)</f>
        <v/>
      </c>
      <c r="B271" t="inlineStr">
        <is>
          <t>Kyle 2H</t>
        </is>
      </c>
      <c r="C271" t="inlineStr">
        <is>
          <t>NGL Rev Deduct</t>
        </is>
      </c>
      <c r="D271">
        <f>IF(VLOOKUP($C271,Example0gross_LOSDesignation!$A:$B,2,0)=0,"",VLOOKUP($C271,Example0gross_LOSDesignation!$A:$B,2,0))</f>
        <v/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</row>
    <row r="272">
      <c r="A272">
        <f>VLOOKUP($B272,Example0gross_NameIDRecon!$B:$C,2,0)</f>
        <v/>
      </c>
      <c r="B272" t="inlineStr">
        <is>
          <t>Kyle 2H</t>
        </is>
      </c>
      <c r="C272" t="inlineStr">
        <is>
          <t>Operating Expenses:</t>
        </is>
      </c>
      <c r="D272">
        <f>IF(VLOOKUP($C272,Example0gross_LOSDesignation!$A:$B,2,0)=0,"",VLOOKUP($C272,Example0gross_LOSDesignation!$A:$B,2,0))</f>
        <v/>
      </c>
    </row>
    <row r="273">
      <c r="A273">
        <f>VLOOKUP($B273,Example0gross_NameIDRecon!$B:$C,2,0)</f>
        <v/>
      </c>
      <c r="B273" t="inlineStr">
        <is>
          <t>Kyle 2H</t>
        </is>
      </c>
      <c r="C273" t="inlineStr">
        <is>
          <t>Severance Taxes</t>
        </is>
      </c>
      <c r="D273">
        <f>IF(VLOOKUP($C273,Example0gross_LOSDesignation!$A:$B,2,0)=0,"",VLOOKUP($C273,Example0gross_LOSDesignation!$A:$B,2,0))</f>
        <v/>
      </c>
      <c r="E273" s="3" t="n">
        <v>2972.28</v>
      </c>
      <c r="F273" s="3" t="n">
        <v>3016.8642</v>
      </c>
      <c r="G273" s="3" t="n">
        <v>3062.117162999999</v>
      </c>
      <c r="H273" s="3" t="n">
        <v>3108.048920444999</v>
      </c>
      <c r="I273" s="3" t="n">
        <v>3154.669654251673</v>
      </c>
      <c r="J273" s="3" t="n">
        <v>3201.989699065448</v>
      </c>
      <c r="K273" s="3" t="n">
        <v>3250.01954455143</v>
      </c>
      <c r="L273" s="3" t="n">
        <v>3298.769837719701</v>
      </c>
      <c r="M273" s="3" t="n">
        <v>3348.251385285496</v>
      </c>
      <c r="N273" s="3" t="n">
        <v>3398.475156064778</v>
      </c>
      <c r="O273" s="3" t="n">
        <v>3449.452283405749</v>
      </c>
      <c r="P273" s="3" t="n">
        <v>3501.194067656836</v>
      </c>
    </row>
    <row r="274">
      <c r="A274">
        <f>VLOOKUP($B274,Example0gross_NameIDRecon!$B:$C,2,0)</f>
        <v/>
      </c>
      <c r="B274" t="inlineStr">
        <is>
          <t>Kyle 2H</t>
        </is>
      </c>
      <c r="C274" t="inlineStr">
        <is>
          <t>Other Deductions</t>
        </is>
      </c>
      <c r="D274">
        <f>IF(VLOOKUP($C274,Example0gross_LOSDesignation!$A:$B,2,0)=0,"",VLOOKUP($C274,Example0gross_LOSDesignation!$A:$B,2,0))</f>
        <v/>
      </c>
      <c r="E274" s="3" t="n">
        <v>433.5</v>
      </c>
      <c r="F274" s="3" t="n">
        <v>450.84</v>
      </c>
      <c r="G274" s="3" t="n">
        <v>468.8736</v>
      </c>
      <c r="H274" s="3" t="n">
        <v>487.628544</v>
      </c>
      <c r="I274" s="3" t="n">
        <v>507.13368576</v>
      </c>
      <c r="J274" s="3" t="n">
        <v>527.4190331904001</v>
      </c>
      <c r="K274" s="3" t="n">
        <v>548.5157945180162</v>
      </c>
      <c r="L274" s="3" t="n">
        <v>570.4564262987368</v>
      </c>
      <c r="M274" s="3" t="n">
        <v>593.2746833506862</v>
      </c>
      <c r="N274" s="3" t="n">
        <v>617.0056706847137</v>
      </c>
      <c r="O274" s="3" t="n">
        <v>641.6858975121023</v>
      </c>
      <c r="P274" s="3" t="n">
        <v>667.3533334125864</v>
      </c>
    </row>
    <row r="275">
      <c r="A275">
        <f>VLOOKUP($B275,Example0gross_NameIDRecon!$B:$C,2,0)</f>
        <v/>
      </c>
      <c r="B275" t="inlineStr">
        <is>
          <t>Kyle 2H</t>
        </is>
      </c>
      <c r="C275" t="inlineStr">
        <is>
          <t>Chemicals</t>
        </is>
      </c>
      <c r="D275">
        <f>IF(VLOOKUP($C275,Example0gross_LOSDesignation!$A:$B,2,0)=0,"",VLOOKUP($C275,Example0gross_LOSDesignation!$A:$B,2,0))</f>
        <v/>
      </c>
      <c r="E275" s="3" t="n">
        <v>540</v>
      </c>
      <c r="F275" s="3" t="n">
        <v>546.75</v>
      </c>
      <c r="G275" s="3" t="n">
        <v>553.584375</v>
      </c>
      <c r="H275" s="3" t="n">
        <v>560.5041796875</v>
      </c>
      <c r="I275" s="3" t="n">
        <v>567.5104819335937</v>
      </c>
      <c r="J275" s="3" t="n">
        <v>574.6043629577637</v>
      </c>
      <c r="K275" s="3" t="n">
        <v>581.7869174947357</v>
      </c>
      <c r="L275" s="3" t="n">
        <v>589.0592539634198</v>
      </c>
      <c r="M275" s="3" t="n">
        <v>596.4224946379626</v>
      </c>
      <c r="N275" s="3" t="n">
        <v>603.8777758209371</v>
      </c>
      <c r="O275" s="3" t="n">
        <v>611.4262480186989</v>
      </c>
      <c r="P275" s="3" t="n">
        <v>619.0690761189325</v>
      </c>
    </row>
    <row r="276">
      <c r="A276">
        <f>VLOOKUP($B276,Example0gross_NameIDRecon!$B:$C,2,0)</f>
        <v/>
      </c>
      <c r="B276" t="inlineStr">
        <is>
          <t>Kyle 2H</t>
        </is>
      </c>
      <c r="C276" t="inlineStr">
        <is>
          <t>Communications</t>
        </is>
      </c>
      <c r="D276">
        <f>IF(VLOOKUP($C276,Example0gross_LOSDesignation!$A:$B,2,0)=0,"",VLOOKUP($C276,Example0gross_LOSDesignation!$A:$B,2,0))</f>
        <v/>
      </c>
      <c r="E276" s="3" t="n">
        <v>168.21</v>
      </c>
      <c r="F276" s="3" t="n">
        <v>170.312625</v>
      </c>
      <c r="G276" s="3" t="n">
        <v>172.4415328125</v>
      </c>
      <c r="H276" s="3" t="n">
        <v>174.5970519726562</v>
      </c>
      <c r="I276" s="3" t="n">
        <v>176.7795151223144</v>
      </c>
      <c r="J276" s="3" t="n">
        <v>178.9892590613433</v>
      </c>
      <c r="K276" s="3" t="n">
        <v>181.2266247996101</v>
      </c>
      <c r="L276" s="3" t="n">
        <v>183.4919576096053</v>
      </c>
      <c r="M276" s="3" t="n">
        <v>185.7856070797253</v>
      </c>
      <c r="N276" s="3" t="n">
        <v>188.1079271682219</v>
      </c>
      <c r="O276" s="3" t="n">
        <v>190.4592762578247</v>
      </c>
      <c r="P276" s="3" t="n">
        <v>192.8400172110475</v>
      </c>
    </row>
    <row r="277">
      <c r="A277">
        <f>VLOOKUP($B277,Example0gross_NameIDRecon!$B:$C,2,0)</f>
        <v/>
      </c>
      <c r="B277" t="inlineStr">
        <is>
          <t>Kyle 2H</t>
        </is>
      </c>
      <c r="C277" t="inlineStr">
        <is>
          <t>Consulting</t>
        </is>
      </c>
      <c r="D277">
        <f>IF(VLOOKUP($C277,Example0gross_LOSDesignation!$A:$B,2,0)=0,"",VLOOKUP($C277,Example0gross_LOSDesignation!$A:$B,2,0))</f>
        <v/>
      </c>
      <c r="E277" s="3" t="n">
        <v>112.05</v>
      </c>
      <c r="F277" s="3" t="n">
        <v>113.450625</v>
      </c>
      <c r="G277" s="3" t="n">
        <v>114.8687578125</v>
      </c>
      <c r="H277" s="3" t="n">
        <v>116.3046172851563</v>
      </c>
      <c r="I277" s="3" t="n">
        <v>117.7584250012207</v>
      </c>
      <c r="J277" s="3" t="n">
        <v>119.2304053137359</v>
      </c>
      <c r="K277" s="3" t="n">
        <v>120.7207853801576</v>
      </c>
      <c r="L277" s="3" t="n">
        <v>122.2297951974096</v>
      </c>
      <c r="M277" s="3" t="n">
        <v>123.7576676373772</v>
      </c>
      <c r="N277" s="3" t="n">
        <v>125.3046384828444</v>
      </c>
      <c r="O277" s="3" t="n">
        <v>126.87094646388</v>
      </c>
      <c r="P277" s="3" t="n">
        <v>128.4568332946785</v>
      </c>
    </row>
    <row r="278">
      <c r="A278">
        <f>VLOOKUP($B278,Example0gross_NameIDRecon!$B:$C,2,0)</f>
        <v/>
      </c>
      <c r="B278" t="inlineStr">
        <is>
          <t>Kyle 2H</t>
        </is>
      </c>
      <c r="C278" t="inlineStr">
        <is>
          <t>Contract Labor</t>
        </is>
      </c>
      <c r="D278">
        <f>IF(VLOOKUP($C278,Example0gross_LOSDesignation!$A:$B,2,0)=0,"",VLOOKUP($C278,Example0gross_LOSDesignation!$A:$B,2,0))</f>
        <v/>
      </c>
      <c r="E278" s="3" t="n">
        <v>510.3</v>
      </c>
      <c r="F278" s="3" t="n">
        <v>516.67875</v>
      </c>
      <c r="G278" s="3" t="n">
        <v>523.137234375</v>
      </c>
      <c r="H278" s="3" t="n">
        <v>529.6764498046874</v>
      </c>
      <c r="I278" s="3" t="n">
        <v>536.2974054272461</v>
      </c>
      <c r="J278" s="3" t="n">
        <v>543.0011229950866</v>
      </c>
      <c r="K278" s="3" t="n">
        <v>549.7886370325251</v>
      </c>
      <c r="L278" s="3" t="n">
        <v>556.6609949954316</v>
      </c>
      <c r="M278" s="3" t="n">
        <v>563.6192574328744</v>
      </c>
      <c r="N278" s="3" t="n">
        <v>570.6644981507853</v>
      </c>
      <c r="O278" s="3" t="n">
        <v>577.7978043776702</v>
      </c>
      <c r="P278" s="3" t="n">
        <v>585.0202769323911</v>
      </c>
    </row>
    <row r="279">
      <c r="A279">
        <f>VLOOKUP($B279,Example0gross_NameIDRecon!$B:$C,2,0)</f>
        <v/>
      </c>
      <c r="B279" t="inlineStr">
        <is>
          <t>Kyle 2H</t>
        </is>
      </c>
      <c r="C279" t="inlineStr">
        <is>
          <t>Fuel &amp; Power</t>
        </is>
      </c>
      <c r="D279">
        <f>IF(VLOOKUP($C279,Example0gross_LOSDesignation!$A:$B,2,0)=0,"",VLOOKUP($C279,Example0gross_LOSDesignation!$A:$B,2,0))</f>
        <v/>
      </c>
      <c r="E279" s="3" t="n">
        <v>432</v>
      </c>
      <c r="F279" s="3" t="n">
        <v>437.4</v>
      </c>
      <c r="G279" s="3" t="n">
        <v>442.8675</v>
      </c>
      <c r="H279" s="3" t="n">
        <v>448.40334375</v>
      </c>
      <c r="I279" s="3" t="n">
        <v>454.008385546875</v>
      </c>
      <c r="J279" s="3" t="n">
        <v>459.6834903662109</v>
      </c>
      <c r="K279" s="3" t="n">
        <v>465.4295339957885</v>
      </c>
      <c r="L279" s="3" t="n">
        <v>471.2474031707359</v>
      </c>
      <c r="M279" s="3" t="n">
        <v>477.13799571037</v>
      </c>
      <c r="N279" s="3" t="n">
        <v>483.1022206567496</v>
      </c>
      <c r="O279" s="3" t="n">
        <v>489.140998414959</v>
      </c>
      <c r="P279" s="3" t="n">
        <v>495.255260895146</v>
      </c>
    </row>
    <row r="280">
      <c r="A280">
        <f>VLOOKUP($B280,Example0gross_NameIDRecon!$B:$C,2,0)</f>
        <v/>
      </c>
      <c r="B280" t="inlineStr">
        <is>
          <t>Kyle 2H</t>
        </is>
      </c>
      <c r="C280" t="inlineStr">
        <is>
          <t>Hot Oil &amp; Other Treatments</t>
        </is>
      </c>
      <c r="D280">
        <f>IF(VLOOKUP($C280,Example0gross_LOSDesignation!$A:$B,2,0)=0,"",VLOOKUP($C280,Example0gross_LOSDesignation!$A:$B,2,0))</f>
        <v/>
      </c>
      <c r="E280" s="3" t="n">
        <v>181.98</v>
      </c>
      <c r="F280" s="3" t="n">
        <v>184.25475</v>
      </c>
      <c r="G280" s="3" t="n">
        <v>186.557934375</v>
      </c>
      <c r="H280" s="3" t="n">
        <v>188.8899085546875</v>
      </c>
      <c r="I280" s="3" t="n">
        <v>191.2510324116211</v>
      </c>
      <c r="J280" s="3" t="n">
        <v>193.6416703167663</v>
      </c>
      <c r="K280" s="3" t="n">
        <v>196.0621911957259</v>
      </c>
      <c r="L280" s="3" t="n">
        <v>198.5129685856725</v>
      </c>
      <c r="M280" s="3" t="n">
        <v>200.9943806929934</v>
      </c>
      <c r="N280" s="3" t="n">
        <v>203.5068104516558</v>
      </c>
      <c r="O280" s="3" t="n">
        <v>206.0506455823015</v>
      </c>
      <c r="P280" s="3" t="n">
        <v>208.6262786520802</v>
      </c>
    </row>
    <row r="281">
      <c r="A281">
        <f>VLOOKUP($B281,Example0gross_NameIDRecon!$B:$C,2,0)</f>
        <v/>
      </c>
      <c r="B281" t="inlineStr">
        <is>
          <t>Kyle 2H</t>
        </is>
      </c>
      <c r="C281" t="inlineStr">
        <is>
          <t>Insurance</t>
        </is>
      </c>
      <c r="D281">
        <f>IF(VLOOKUP($C281,Example0gross_LOSDesignation!$A:$B,2,0)=0,"",VLOOKUP($C281,Example0gross_LOSDesignation!$A:$B,2,0))</f>
        <v/>
      </c>
      <c r="E281" s="3" t="n">
        <v>210.6</v>
      </c>
      <c r="F281" s="3" t="n">
        <v>213.2325</v>
      </c>
      <c r="G281" s="3" t="n">
        <v>215.89790625</v>
      </c>
      <c r="H281" s="3" t="n">
        <v>218.596630078125</v>
      </c>
      <c r="I281" s="3" t="n">
        <v>221.3290879541015</v>
      </c>
      <c r="J281" s="3" t="n">
        <v>224.0957015535278</v>
      </c>
      <c r="K281" s="3" t="n">
        <v>226.8968978229469</v>
      </c>
      <c r="L281" s="3" t="n">
        <v>229.7331090457337</v>
      </c>
      <c r="M281" s="3" t="n">
        <v>232.6047729088054</v>
      </c>
      <c r="N281" s="3" t="n">
        <v>235.5123325701654</v>
      </c>
      <c r="O281" s="3" t="n">
        <v>238.4562367272925</v>
      </c>
      <c r="P281" s="3" t="n">
        <v>241.4369396863836</v>
      </c>
    </row>
    <row r="282">
      <c r="A282">
        <f>VLOOKUP($B282,Example0gross_NameIDRecon!$B:$C,2,0)</f>
        <v/>
      </c>
      <c r="B282" t="inlineStr">
        <is>
          <t>Kyle 2H</t>
        </is>
      </c>
      <c r="C282" t="inlineStr">
        <is>
          <t>Legal</t>
        </is>
      </c>
      <c r="D282">
        <f>IF(VLOOKUP($C282,Example0gross_LOSDesignation!$A:$B,2,0)=0,"",VLOOKUP($C282,Example0gross_LOSDesignation!$A:$B,2,0))</f>
        <v/>
      </c>
      <c r="E282" s="3" t="n">
        <v>276.75</v>
      </c>
      <c r="F282" s="3" t="n">
        <v>280.209375</v>
      </c>
      <c r="G282" s="3" t="n">
        <v>283.7119921875</v>
      </c>
      <c r="H282" s="3" t="n">
        <v>287.2583920898438</v>
      </c>
      <c r="I282" s="3" t="n">
        <v>290.8491219909668</v>
      </c>
      <c r="J282" s="3" t="n">
        <v>294.4847360158539</v>
      </c>
      <c r="K282" s="3" t="n">
        <v>298.1657952160521</v>
      </c>
      <c r="L282" s="3" t="n">
        <v>301.8928676562527</v>
      </c>
      <c r="M282" s="3" t="n">
        <v>305.6665285019558</v>
      </c>
      <c r="N282" s="3" t="n">
        <v>309.4873601082302</v>
      </c>
      <c r="O282" s="3" t="n">
        <v>313.3559521095831</v>
      </c>
      <c r="P282" s="3" t="n">
        <v>317.2729015109529</v>
      </c>
    </row>
    <row r="283">
      <c r="A283">
        <f>VLOOKUP($B283,Example0gross_NameIDRecon!$B:$C,2,0)</f>
        <v/>
      </c>
      <c r="B283" t="inlineStr">
        <is>
          <t>Kyle 2H</t>
        </is>
      </c>
      <c r="C283" t="inlineStr">
        <is>
          <t>Marketing</t>
        </is>
      </c>
      <c r="D283">
        <f>IF(VLOOKUP($C283,Example0gross_LOSDesignation!$A:$B,2,0)=0,"",VLOOKUP($C283,Example0gross_LOSDesignation!$A:$B,2,0))</f>
        <v/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</row>
    <row r="284">
      <c r="A284">
        <f>VLOOKUP($B284,Example0gross_NameIDRecon!$B:$C,2,0)</f>
        <v/>
      </c>
      <c r="B284" t="inlineStr">
        <is>
          <t>Kyle 2H</t>
        </is>
      </c>
      <c r="C284" t="inlineStr">
        <is>
          <t>Measurement/Metering</t>
        </is>
      </c>
      <c r="D284">
        <f>IF(VLOOKUP($C284,Example0gross_LOSDesignation!$A:$B,2,0)=0,"",VLOOKUP($C284,Example0gross_LOSDesignation!$A:$B,2,0))</f>
        <v/>
      </c>
      <c r="E284" s="3" t="n">
        <v>69.12</v>
      </c>
      <c r="F284" s="3" t="n">
        <v>69.98399999999999</v>
      </c>
      <c r="G284" s="3" t="n">
        <v>70.8588</v>
      </c>
      <c r="H284" s="3" t="n">
        <v>71.744535</v>
      </c>
      <c r="I284" s="3" t="n">
        <v>72.64134168749999</v>
      </c>
      <c r="J284" s="3" t="n">
        <v>73.54935845859373</v>
      </c>
      <c r="K284" s="3" t="n">
        <v>74.46872543932615</v>
      </c>
      <c r="L284" s="3" t="n">
        <v>75.39958450731771</v>
      </c>
      <c r="M284" s="3" t="n">
        <v>76.34207931365918</v>
      </c>
      <c r="N284" s="3" t="n">
        <v>77.29635530507993</v>
      </c>
      <c r="O284" s="3" t="n">
        <v>78.26255974639342</v>
      </c>
      <c r="P284" s="3" t="n">
        <v>79.24084174322333</v>
      </c>
    </row>
    <row r="285">
      <c r="A285">
        <f>VLOOKUP($B285,Example0gross_NameIDRecon!$B:$C,2,0)</f>
        <v/>
      </c>
      <c r="B285" t="inlineStr">
        <is>
          <t>Kyle 2H</t>
        </is>
      </c>
      <c r="C285" t="inlineStr">
        <is>
          <t>Miscellaneous</t>
        </is>
      </c>
      <c r="D285">
        <f>IF(VLOOKUP($C285,Example0gross_LOSDesignation!$A:$B,2,0)=0,"",VLOOKUP($C285,Example0gross_LOSDesignation!$A:$B,2,0))</f>
        <v/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</row>
    <row r="286">
      <c r="A286">
        <f>VLOOKUP($B286,Example0gross_NameIDRecon!$B:$C,2,0)</f>
        <v/>
      </c>
      <c r="B286" t="inlineStr">
        <is>
          <t>Kyle 2H</t>
        </is>
      </c>
      <c r="C286" t="inlineStr">
        <is>
          <t>Overhead</t>
        </is>
      </c>
      <c r="D286">
        <f>IF(VLOOKUP($C286,Example0gross_LOSDesignation!$A:$B,2,0)=0,"",VLOOKUP($C286,Example0gross_LOSDesignation!$A:$B,2,0))</f>
        <v/>
      </c>
      <c r="E286" s="3" t="n">
        <v>180.09</v>
      </c>
      <c r="F286" s="3" t="n">
        <v>182.341125</v>
      </c>
      <c r="G286" s="3" t="n">
        <v>184.6203890625</v>
      </c>
      <c r="H286" s="3" t="n">
        <v>186.9281439257812</v>
      </c>
      <c r="I286" s="3" t="n">
        <v>189.2647457248535</v>
      </c>
      <c r="J286" s="3" t="n">
        <v>191.6305550464141</v>
      </c>
      <c r="K286" s="3" t="n">
        <v>194.0259369844943</v>
      </c>
      <c r="L286" s="3" t="n">
        <v>196.4512611968005</v>
      </c>
      <c r="M286" s="3" t="n">
        <v>198.9069019617605</v>
      </c>
      <c r="N286" s="3" t="n">
        <v>201.3932382362825</v>
      </c>
      <c r="O286" s="3" t="n">
        <v>203.910653714236</v>
      </c>
      <c r="P286" s="3" t="n">
        <v>206.4595368856639</v>
      </c>
    </row>
    <row r="287">
      <c r="A287">
        <f>VLOOKUP($B287,Example0gross_NameIDRecon!$B:$C,2,0)</f>
        <v/>
      </c>
      <c r="B287" t="inlineStr">
        <is>
          <t>Kyle 2H</t>
        </is>
      </c>
      <c r="C287" t="inlineStr">
        <is>
          <t>Professional Services</t>
        </is>
      </c>
      <c r="D287">
        <f>IF(VLOOKUP($C287,Example0gross_LOSDesignation!$A:$B,2,0)=0,"",VLOOKUP($C287,Example0gross_LOSDesignation!$A:$B,2,0))</f>
        <v/>
      </c>
      <c r="E287" s="3" t="n">
        <v>108</v>
      </c>
      <c r="F287" s="3" t="n">
        <v>109.35</v>
      </c>
      <c r="G287" s="3" t="n">
        <v>110.716875</v>
      </c>
      <c r="H287" s="3" t="n">
        <v>112.1008359375</v>
      </c>
      <c r="I287" s="3" t="n">
        <v>113.5020963867187</v>
      </c>
      <c r="J287" s="3" t="n">
        <v>114.9208725915527</v>
      </c>
      <c r="K287" s="3" t="n">
        <v>116.3573834989471</v>
      </c>
      <c r="L287" s="3" t="n">
        <v>117.811850792684</v>
      </c>
      <c r="M287" s="3" t="n">
        <v>119.2844989275925</v>
      </c>
      <c r="N287" s="3" t="n">
        <v>120.7755551641874</v>
      </c>
      <c r="O287" s="3" t="n">
        <v>122.2852496037397</v>
      </c>
      <c r="P287" s="3" t="n">
        <v>123.8138152237865</v>
      </c>
    </row>
    <row r="288">
      <c r="A288">
        <f>VLOOKUP($B288,Example0gross_NameIDRecon!$B:$C,2,0)</f>
        <v/>
      </c>
      <c r="B288" t="inlineStr">
        <is>
          <t>Kyle 2H</t>
        </is>
      </c>
      <c r="C288" t="inlineStr">
        <is>
          <t>Pumping &amp; Gauging</t>
        </is>
      </c>
      <c r="D288">
        <f>IF(VLOOKUP($C288,Example0gross_LOSDesignation!$A:$B,2,0)=0,"",VLOOKUP($C288,Example0gross_LOSDesignation!$A:$B,2,0))</f>
        <v/>
      </c>
      <c r="E288" s="3" t="n">
        <v>297</v>
      </c>
      <c r="F288" s="3" t="n">
        <v>300.7125</v>
      </c>
      <c r="G288" s="3" t="n">
        <v>304.47140625</v>
      </c>
      <c r="H288" s="3" t="n">
        <v>308.277298828125</v>
      </c>
      <c r="I288" s="3" t="n">
        <v>312.1307650634765</v>
      </c>
      <c r="J288" s="3" t="n">
        <v>316.03239962677</v>
      </c>
      <c r="K288" s="3" t="n">
        <v>319.9828046221047</v>
      </c>
      <c r="L288" s="3" t="n">
        <v>323.9825896798809</v>
      </c>
      <c r="M288" s="3" t="n">
        <v>328.0323720508794</v>
      </c>
      <c r="N288" s="3" t="n">
        <v>332.1327767015154</v>
      </c>
      <c r="O288" s="3" t="n">
        <v>336.2844364102844</v>
      </c>
      <c r="P288" s="3" t="n">
        <v>340.4879918654129</v>
      </c>
    </row>
    <row r="289">
      <c r="A289">
        <f>VLOOKUP($B289,Example0gross_NameIDRecon!$B:$C,2,0)</f>
        <v/>
      </c>
      <c r="B289" t="inlineStr">
        <is>
          <t>Kyle 2H</t>
        </is>
      </c>
      <c r="C289" t="inlineStr">
        <is>
          <t>Rental Equipment</t>
        </is>
      </c>
      <c r="D289">
        <f>IF(VLOOKUP($C289,Example0gross_LOSDesignation!$A:$B,2,0)=0,"",VLOOKUP($C289,Example0gross_LOSDesignation!$A:$B,2,0))</f>
        <v/>
      </c>
      <c r="E289" s="3" t="n">
        <v>467.37</v>
      </c>
      <c r="F289" s="3" t="n">
        <v>473.212125</v>
      </c>
      <c r="G289" s="3" t="n">
        <v>479.1272765625</v>
      </c>
      <c r="H289" s="3" t="n">
        <v>485.1163675195313</v>
      </c>
      <c r="I289" s="3" t="n">
        <v>491.1803221135254</v>
      </c>
      <c r="J289" s="3" t="n">
        <v>497.3200761399444</v>
      </c>
      <c r="K289" s="3" t="n">
        <v>503.5365770916937</v>
      </c>
      <c r="L289" s="3" t="n">
        <v>509.8307843053399</v>
      </c>
      <c r="M289" s="3" t="n">
        <v>516.2036691091566</v>
      </c>
      <c r="N289" s="3" t="n">
        <v>522.6562149730211</v>
      </c>
      <c r="O289" s="3" t="n">
        <v>529.1894176601837</v>
      </c>
      <c r="P289" s="3" t="n">
        <v>535.8042853809361</v>
      </c>
    </row>
    <row r="290">
      <c r="A290">
        <f>VLOOKUP($B290,Example0gross_NameIDRecon!$B:$C,2,0)</f>
        <v/>
      </c>
      <c r="B290" t="inlineStr">
        <is>
          <t>Kyle 2H</t>
        </is>
      </c>
      <c r="C290" t="inlineStr">
        <is>
          <t>Repairs &amp; Maintenance</t>
        </is>
      </c>
      <c r="D290">
        <f>IF(VLOOKUP($C290,Example0gross_LOSDesignation!$A:$B,2,0)=0,"",VLOOKUP($C290,Example0gross_LOSDesignation!$A:$B,2,0))</f>
        <v/>
      </c>
      <c r="E290" s="3" t="n">
        <v>297</v>
      </c>
      <c r="F290" s="3" t="n">
        <v>300.7125</v>
      </c>
      <c r="G290" s="3" t="n">
        <v>304.47140625</v>
      </c>
      <c r="H290" s="3" t="n">
        <v>308.277298828125</v>
      </c>
      <c r="I290" s="3" t="n">
        <v>312.1307650634765</v>
      </c>
      <c r="J290" s="3" t="n">
        <v>316.03239962677</v>
      </c>
      <c r="K290" s="3" t="n">
        <v>319.9828046221047</v>
      </c>
      <c r="L290" s="3" t="n">
        <v>323.9825896798809</v>
      </c>
      <c r="M290" s="3" t="n">
        <v>328.0323720508794</v>
      </c>
      <c r="N290" s="3" t="n">
        <v>332.1327767015154</v>
      </c>
      <c r="O290" s="3" t="n">
        <v>336.2844364102844</v>
      </c>
      <c r="P290" s="3" t="n">
        <v>340.4879918654129</v>
      </c>
    </row>
    <row r="291">
      <c r="A291">
        <f>VLOOKUP($B291,Example0gross_NameIDRecon!$B:$C,2,0)</f>
        <v/>
      </c>
      <c r="B291" t="inlineStr">
        <is>
          <t>Kyle 2H</t>
        </is>
      </c>
      <c r="C291" t="inlineStr">
        <is>
          <t>Road &amp; Lease Maintenance</t>
        </is>
      </c>
      <c r="D291">
        <f>IF(VLOOKUP($C291,Example0gross_LOSDesignation!$A:$B,2,0)=0,"",VLOOKUP($C291,Example0gross_LOSDesignation!$A:$B,2,0))</f>
        <v/>
      </c>
      <c r="E291" s="3" t="n">
        <v>202.5</v>
      </c>
      <c r="F291" s="3" t="n">
        <v>205.03125</v>
      </c>
      <c r="G291" s="3" t="n">
        <v>207.594140625</v>
      </c>
      <c r="H291" s="3" t="n">
        <v>210.1890673828125</v>
      </c>
      <c r="I291" s="3" t="n">
        <v>212.8164307250977</v>
      </c>
      <c r="J291" s="3" t="n">
        <v>215.4766361091614</v>
      </c>
      <c r="K291" s="3" t="n">
        <v>218.1700940605259</v>
      </c>
      <c r="L291" s="3" t="n">
        <v>220.8972202362824</v>
      </c>
      <c r="M291" s="3" t="n">
        <v>223.658435489236</v>
      </c>
      <c r="N291" s="3" t="n">
        <v>226.4541659328514</v>
      </c>
      <c r="O291" s="3" t="n">
        <v>229.284843007012</v>
      </c>
      <c r="P291" s="3" t="n">
        <v>232.1509035445997</v>
      </c>
    </row>
    <row r="292">
      <c r="A292">
        <f>VLOOKUP($B292,Example0gross_NameIDRecon!$B:$C,2,0)</f>
        <v/>
      </c>
      <c r="B292" t="inlineStr">
        <is>
          <t>Kyle 2H</t>
        </is>
      </c>
      <c r="C292" t="inlineStr">
        <is>
          <t>Salt Water Disposal</t>
        </is>
      </c>
      <c r="D292">
        <f>IF(VLOOKUP($C292,Example0gross_LOSDesignation!$A:$B,2,0)=0,"",VLOOKUP($C292,Example0gross_LOSDesignation!$A:$B,2,0))</f>
        <v/>
      </c>
      <c r="E292" s="3" t="n">
        <v>1080</v>
      </c>
      <c r="F292" s="3" t="n">
        <v>1093.5</v>
      </c>
      <c r="G292" s="3" t="n">
        <v>1107.16875</v>
      </c>
      <c r="H292" s="3" t="n">
        <v>1121.008359375</v>
      </c>
      <c r="I292" s="3" t="n">
        <v>1135.020963867187</v>
      </c>
      <c r="J292" s="3" t="n">
        <v>1149.208725915527</v>
      </c>
      <c r="K292" s="3" t="n">
        <v>1163.573834989471</v>
      </c>
      <c r="L292" s="3" t="n">
        <v>1178.11850792684</v>
      </c>
      <c r="M292" s="3" t="n">
        <v>1192.844989275925</v>
      </c>
      <c r="N292" s="3" t="n">
        <v>1207.755551641874</v>
      </c>
      <c r="O292" s="3" t="n">
        <v>1222.852496037398</v>
      </c>
      <c r="P292" s="3" t="n">
        <v>1238.138152237865</v>
      </c>
    </row>
    <row r="293">
      <c r="A293">
        <f>VLOOKUP($B293,Example0gross_NameIDRecon!$B:$C,2,0)</f>
        <v/>
      </c>
      <c r="B293" t="inlineStr">
        <is>
          <t>Kyle 2H</t>
        </is>
      </c>
      <c r="C293" t="inlineStr">
        <is>
          <t>Supervision</t>
        </is>
      </c>
      <c r="D293">
        <f>IF(VLOOKUP($C293,Example0gross_LOSDesignation!$A:$B,2,0)=0,"",VLOOKUP($C293,Example0gross_LOSDesignation!$A:$B,2,0))</f>
        <v/>
      </c>
      <c r="E293" s="3" t="n">
        <v>357.75</v>
      </c>
      <c r="F293" s="3" t="n">
        <v>362.221875</v>
      </c>
      <c r="G293" s="3" t="n">
        <v>366.7496484375</v>
      </c>
      <c r="H293" s="3" t="n">
        <v>371.3340190429687</v>
      </c>
      <c r="I293" s="3" t="n">
        <v>375.9756942810059</v>
      </c>
      <c r="J293" s="3" t="n">
        <v>380.6753904595184</v>
      </c>
      <c r="K293" s="3" t="n">
        <v>385.4338328402624</v>
      </c>
      <c r="L293" s="3" t="n">
        <v>390.2517557507657</v>
      </c>
      <c r="M293" s="3" t="n">
        <v>395.1299026976502</v>
      </c>
      <c r="N293" s="3" t="n">
        <v>400.0690264813708</v>
      </c>
      <c r="O293" s="3" t="n">
        <v>405.0698893123879</v>
      </c>
      <c r="P293" s="3" t="n">
        <v>410.1332629287928</v>
      </c>
    </row>
    <row r="294">
      <c r="A294">
        <f>VLOOKUP($B294,Example0gross_NameIDRecon!$B:$C,2,0)</f>
        <v/>
      </c>
      <c r="B294" t="inlineStr">
        <is>
          <t>Kyle 2H</t>
        </is>
      </c>
      <c r="C294" t="inlineStr">
        <is>
          <t>Supplies</t>
        </is>
      </c>
      <c r="D294">
        <f>IF(VLOOKUP($C294,Example0gross_LOSDesignation!$A:$B,2,0)=0,"",VLOOKUP($C294,Example0gross_LOSDesignation!$A:$B,2,0))</f>
        <v/>
      </c>
      <c r="E294" s="3" t="n">
        <v>229.5</v>
      </c>
      <c r="F294" s="3" t="n">
        <v>232.36875</v>
      </c>
      <c r="G294" s="3" t="n">
        <v>235.273359375</v>
      </c>
      <c r="H294" s="3" t="n">
        <v>238.2142763671875</v>
      </c>
      <c r="I294" s="3" t="n">
        <v>241.1919548217773</v>
      </c>
      <c r="J294" s="3" t="n">
        <v>244.2068542570495</v>
      </c>
      <c r="K294" s="3" t="n">
        <v>247.2594399352627</v>
      </c>
      <c r="L294" s="3" t="n">
        <v>250.3501829344534</v>
      </c>
      <c r="M294" s="3" t="n">
        <v>253.4795602211341</v>
      </c>
      <c r="N294" s="3" t="n">
        <v>256.6480547238983</v>
      </c>
      <c r="O294" s="3" t="n">
        <v>259.856155407947</v>
      </c>
      <c r="P294" s="3" t="n">
        <v>263.1043573505463</v>
      </c>
    </row>
    <row r="295">
      <c r="A295">
        <f>VLOOKUP($B295,Example0gross_NameIDRecon!$B:$C,2,0)</f>
        <v/>
      </c>
      <c r="B295" t="inlineStr">
        <is>
          <t>Kyle 2H</t>
        </is>
      </c>
      <c r="C295" t="inlineStr">
        <is>
          <t>Ad Valorem</t>
        </is>
      </c>
      <c r="D295">
        <f>IF(VLOOKUP($C295,Example0gross_LOSDesignation!$A:$B,2,0)=0,"",VLOOKUP($C295,Example0gross_LOSDesignation!$A:$B,2,0))</f>
        <v/>
      </c>
      <c r="E295" s="3" t="n">
        <v>162</v>
      </c>
      <c r="F295" s="3" t="n">
        <v>164.025</v>
      </c>
      <c r="G295" s="3" t="n">
        <v>166.0753125</v>
      </c>
      <c r="H295" s="3" t="n">
        <v>168.15125390625</v>
      </c>
      <c r="I295" s="3" t="n">
        <v>170.2531445800781</v>
      </c>
      <c r="J295" s="3" t="n">
        <v>172.3813088873291</v>
      </c>
      <c r="K295" s="3" t="n">
        <v>174.5360752484207</v>
      </c>
      <c r="L295" s="3" t="n">
        <v>176.7177761890259</v>
      </c>
      <c r="M295" s="3" t="n">
        <v>178.9267483913887</v>
      </c>
      <c r="N295" s="3" t="n">
        <v>181.1633327462811</v>
      </c>
      <c r="O295" s="3" t="n">
        <v>183.4278744056096</v>
      </c>
      <c r="P295" s="3" t="n">
        <v>185.7207228356797</v>
      </c>
    </row>
    <row r="296">
      <c r="A296">
        <f>VLOOKUP($B296,Example0gross_NameIDRecon!$B:$C,2,0)</f>
        <v/>
      </c>
      <c r="B296" t="inlineStr">
        <is>
          <t>Kyle 2H</t>
        </is>
      </c>
      <c r="C296" t="inlineStr">
        <is>
          <t>Trucking &amp; Hauling</t>
        </is>
      </c>
      <c r="D296">
        <f>IF(VLOOKUP($C296,Example0gross_LOSDesignation!$A:$B,2,0)=0,"",VLOOKUP($C296,Example0gross_LOSDesignation!$A:$B,2,0))</f>
        <v/>
      </c>
      <c r="E296" s="3" t="n">
        <v>1267.11</v>
      </c>
      <c r="F296" s="3" t="n">
        <v>1282.948875</v>
      </c>
      <c r="G296" s="3" t="n">
        <v>1298.9857359375</v>
      </c>
      <c r="H296" s="3" t="n">
        <v>1315.223057636719</v>
      </c>
      <c r="I296" s="3" t="n">
        <v>1331.663345857177</v>
      </c>
      <c r="J296" s="3" t="n">
        <v>1348.309137680392</v>
      </c>
      <c r="K296" s="3" t="n">
        <v>1365.163001901397</v>
      </c>
      <c r="L296" s="3" t="n">
        <v>1382.227539425164</v>
      </c>
      <c r="M296" s="3" t="n">
        <v>1399.505383667979</v>
      </c>
      <c r="N296" s="3" t="n">
        <v>1416.999200963829</v>
      </c>
      <c r="O296" s="3" t="n">
        <v>1434.711690975877</v>
      </c>
      <c r="P296" s="3" t="n">
        <v>1452.645587113075</v>
      </c>
    </row>
    <row r="297">
      <c r="A297">
        <f>VLOOKUP($B297,Example0gross_NameIDRecon!$B:$C,2,0)</f>
        <v/>
      </c>
      <c r="B297" t="inlineStr">
        <is>
          <t>Kyle 2H</t>
        </is>
      </c>
      <c r="C297" t="inlineStr">
        <is>
          <t>Vacuum Truck/Clean Up</t>
        </is>
      </c>
      <c r="D297">
        <f>IF(VLOOKUP($C297,Example0gross_LOSDesignation!$A:$B,2,0)=0,"",VLOOKUP($C297,Example0gross_LOSDesignation!$A:$B,2,0))</f>
        <v/>
      </c>
      <c r="E297" s="3" t="n">
        <v>702</v>
      </c>
      <c r="F297" s="3" t="n">
        <v>710.7750000000001</v>
      </c>
      <c r="G297" s="3" t="n">
        <v>719.6596875</v>
      </c>
      <c r="H297" s="3" t="n">
        <v>728.65543359375</v>
      </c>
      <c r="I297" s="3" t="n">
        <v>737.7636265136719</v>
      </c>
      <c r="J297" s="3" t="n">
        <v>746.9856718450927</v>
      </c>
      <c r="K297" s="3" t="n">
        <v>756.3229927431564</v>
      </c>
      <c r="L297" s="3" t="n">
        <v>765.7770301524458</v>
      </c>
      <c r="M297" s="3" t="n">
        <v>775.3492430293513</v>
      </c>
      <c r="N297" s="3" t="n">
        <v>785.0411085672182</v>
      </c>
      <c r="O297" s="3" t="n">
        <v>794.8541224243085</v>
      </c>
      <c r="P297" s="3" t="n">
        <v>804.7897989546124</v>
      </c>
    </row>
    <row r="298">
      <c r="A298">
        <f>VLOOKUP($B298,Example0gross_NameIDRecon!$B:$C,2,0)</f>
        <v/>
      </c>
      <c r="B298" t="inlineStr">
        <is>
          <t>Kyle 2H</t>
        </is>
      </c>
      <c r="C298" t="inlineStr">
        <is>
          <t>Well Servicing</t>
        </is>
      </c>
      <c r="D298">
        <f>IF(VLOOKUP($C298,Example0gross_LOSDesignation!$A:$B,2,0)=0,"",VLOOKUP($C298,Example0gross_LOSDesignation!$A:$B,2,0))</f>
        <v/>
      </c>
      <c r="E298" s="3" t="n">
        <v>191.97</v>
      </c>
      <c r="F298" s="3" t="n">
        <v>194.369625</v>
      </c>
      <c r="G298" s="3" t="n">
        <v>196.7992453125</v>
      </c>
      <c r="H298" s="3" t="n">
        <v>199.2592358789062</v>
      </c>
      <c r="I298" s="3" t="n">
        <v>201.7499763273925</v>
      </c>
      <c r="J298" s="3" t="n">
        <v>204.2718510314849</v>
      </c>
      <c r="K298" s="3" t="n">
        <v>206.8252491693785</v>
      </c>
      <c r="L298" s="3" t="n">
        <v>209.4105647839957</v>
      </c>
      <c r="M298" s="3" t="n">
        <v>212.0281968437957</v>
      </c>
      <c r="N298" s="3" t="n">
        <v>214.6785493043431</v>
      </c>
      <c r="O298" s="3" t="n">
        <v>217.3620311706474</v>
      </c>
      <c r="P298" s="3" t="n">
        <v>220.0790565602804</v>
      </c>
    </row>
    <row r="299">
      <c r="A299">
        <f>VLOOKUP($B299,Example0gross_NameIDRecon!$B:$C,2,0)</f>
        <v/>
      </c>
      <c r="B299" t="inlineStr">
        <is>
          <t>Kyle 2H</t>
        </is>
      </c>
      <c r="C299" t="inlineStr">
        <is>
          <t>Workover Rig</t>
        </is>
      </c>
      <c r="D299">
        <f>IF(VLOOKUP($C299,Example0gross_LOSDesignation!$A:$B,2,0)=0,"",VLOOKUP($C299,Example0gross_LOSDesignation!$A:$B,2,0))</f>
        <v/>
      </c>
      <c r="E299" s="3" t="n">
        <v>88.02000000000001</v>
      </c>
      <c r="F299" s="3" t="n">
        <v>89.12025</v>
      </c>
      <c r="G299" s="3" t="n">
        <v>90.234253125</v>
      </c>
      <c r="H299" s="3" t="n">
        <v>91.36218128906249</v>
      </c>
      <c r="I299" s="3" t="n">
        <v>92.50420855517577</v>
      </c>
      <c r="J299" s="3" t="n">
        <v>93.66051116211545</v>
      </c>
      <c r="K299" s="3" t="n">
        <v>94.8312675516419</v>
      </c>
      <c r="L299" s="3" t="n">
        <v>96.01665839603743</v>
      </c>
      <c r="M299" s="3" t="n">
        <v>97.21686662598789</v>
      </c>
      <c r="N299" s="3" t="n">
        <v>98.43207745881273</v>
      </c>
      <c r="O299" s="3" t="n">
        <v>99.66247842704787</v>
      </c>
      <c r="P299" s="3" t="n">
        <v>100.908259407386</v>
      </c>
    </row>
    <row r="300">
      <c r="A300">
        <f>VLOOKUP($B300,Example0gross_NameIDRecon!$B:$C,2,0)</f>
        <v/>
      </c>
      <c r="B300" t="inlineStr">
        <is>
          <t>Kyle 2H</t>
        </is>
      </c>
      <c r="C300" t="inlineStr">
        <is>
          <t>Gathering &amp; Transport Chg</t>
        </is>
      </c>
      <c r="D300">
        <f>IF(VLOOKUP($C300,Example0gross_LOSDesignation!$A:$B,2,0)=0,"",VLOOKUP($C300,Example0gross_LOSDesignation!$A:$B,2,0))</f>
        <v/>
      </c>
      <c r="E300" s="3" t="n">
        <v>256.5</v>
      </c>
      <c r="F300" s="3" t="n">
        <v>259.70625</v>
      </c>
      <c r="G300" s="3" t="n">
        <v>262.952578125</v>
      </c>
      <c r="H300" s="3" t="n">
        <v>266.2394853515625</v>
      </c>
      <c r="I300" s="3" t="n">
        <v>269.567478918457</v>
      </c>
      <c r="J300" s="3" t="n">
        <v>272.9370724049377</v>
      </c>
      <c r="K300" s="3" t="n">
        <v>276.3487858099994</v>
      </c>
      <c r="L300" s="3" t="n">
        <v>279.8031456326244</v>
      </c>
      <c r="M300" s="3" t="n">
        <v>283.3006849530322</v>
      </c>
      <c r="N300" s="3" t="n">
        <v>286.8419435149451</v>
      </c>
      <c r="O300" s="3" t="n">
        <v>290.4274678088819</v>
      </c>
      <c r="P300" s="3" t="n">
        <v>294.0578111564929</v>
      </c>
    </row>
    <row r="301">
      <c r="A301">
        <f>VLOOKUP($B301,Example0gross_NameIDRecon!$B:$C,2,0)</f>
        <v/>
      </c>
      <c r="B301" t="inlineStr">
        <is>
          <t>Kyle 2H</t>
        </is>
      </c>
      <c r="C301" t="inlineStr">
        <is>
          <t>Swd Disposal Chg</t>
        </is>
      </c>
      <c r="D301">
        <f>IF(VLOOKUP($C301,Example0gross_LOSDesignation!$A:$B,2,0)=0,"",VLOOKUP($C301,Example0gross_LOSDesignation!$A:$B,2,0))</f>
        <v/>
      </c>
      <c r="E301" s="3" t="n">
        <v>333.72</v>
      </c>
      <c r="F301" s="3" t="n">
        <v>337.8915</v>
      </c>
      <c r="G301" s="3" t="n">
        <v>342.1151437500001</v>
      </c>
      <c r="H301" s="3" t="n">
        <v>346.391583046875</v>
      </c>
      <c r="I301" s="3" t="n">
        <v>350.7214778349609</v>
      </c>
      <c r="J301" s="3" t="n">
        <v>355.105496307898</v>
      </c>
      <c r="K301" s="3" t="n">
        <v>359.5443150117467</v>
      </c>
      <c r="L301" s="3" t="n">
        <v>364.0386189493935</v>
      </c>
      <c r="M301" s="3" t="n">
        <v>368.5891016862609</v>
      </c>
      <c r="N301" s="3" t="n">
        <v>373.1964654573392</v>
      </c>
      <c r="O301" s="3" t="n">
        <v>377.8614212755559</v>
      </c>
      <c r="P301" s="3" t="n">
        <v>382.5846890415003</v>
      </c>
    </row>
    <row r="302">
      <c r="A302">
        <f>VLOOKUP($B302,Example0gross_NameIDRecon!$B:$C,2,0)</f>
        <v/>
      </c>
      <c r="B302" t="inlineStr">
        <is>
          <t>Kyle 2H</t>
        </is>
      </c>
      <c r="C302" t="inlineStr">
        <is>
          <t>Total Expenses</t>
        </is>
      </c>
      <c r="D302">
        <f>IF(VLOOKUP($C302,Example0gross_LOSDesignation!$A:$B,2,0)=0,"",VLOOKUP($C302,Example0gross_LOSDesignation!$A:$B,2,0))</f>
        <v/>
      </c>
      <c r="E302" s="3" t="n">
        <v>12127.32</v>
      </c>
      <c r="F302" s="3" t="n">
        <v>12298.26345</v>
      </c>
      <c r="G302" s="3" t="n">
        <v>12471.932003625</v>
      </c>
      <c r="H302" s="3" t="n">
        <v>12648.38047057781</v>
      </c>
      <c r="I302" s="3" t="n">
        <v>12827.66513372114</v>
      </c>
      <c r="J302" s="3" t="n">
        <v>13009.84379838669</v>
      </c>
      <c r="K302" s="3" t="n">
        <v>13194.97584352692</v>
      </c>
      <c r="L302" s="3" t="n">
        <v>13383.12227478163</v>
      </c>
      <c r="M302" s="3" t="n">
        <v>13574.34577953391</v>
      </c>
      <c r="N302" s="3" t="n">
        <v>13768.71078403344</v>
      </c>
      <c r="O302" s="3" t="n">
        <v>13966.28351266786</v>
      </c>
      <c r="P302" s="3" t="n">
        <v>14167.1320494663</v>
      </c>
    </row>
    <row r="303">
      <c r="A303">
        <f>VLOOKUP($B303,Example0gross_NameIDRecon!$B:$C,2,0)</f>
        <v/>
      </c>
      <c r="B303" t="inlineStr">
        <is>
          <t>Kyle 2H</t>
        </is>
      </c>
      <c r="C303" t="inlineStr">
        <is>
          <t>Net Operating Profit</t>
        </is>
      </c>
      <c r="D303">
        <f>IF(VLOOKUP($C303,Example0gross_LOSDesignation!$A:$B,2,0)=0,"",VLOOKUP($C303,Example0gross_LOSDesignation!$A:$B,2,0))</f>
        <v/>
      </c>
      <c r="E303" s="3" t="n">
        <v>36514.68</v>
      </c>
      <c r="F303" s="3" t="n">
        <v>37076.66654999999</v>
      </c>
      <c r="G303" s="3" t="n">
        <v>37646.93844637499</v>
      </c>
      <c r="H303" s="3" t="n">
        <v>38225.60611867217</v>
      </c>
      <c r="I303" s="3" t="n">
        <v>38812.78100228008</v>
      </c>
      <c r="J303" s="3" t="n">
        <v>39408.57552630662</v>
      </c>
      <c r="K303" s="3" t="n">
        <v>40013.10310017209</v>
      </c>
      <c r="L303" s="3" t="n">
        <v>40626.47809885387</v>
      </c>
      <c r="M303" s="3" t="n">
        <v>41248.81584671601</v>
      </c>
      <c r="N303" s="3" t="n">
        <v>41880.23259985518</v>
      </c>
      <c r="O303" s="3" t="n">
        <v>42520.84552689028</v>
      </c>
      <c r="P303" s="3" t="n">
        <v>43170.77268812093</v>
      </c>
    </row>
    <row r="304">
      <c r="A304">
        <f>A303</f>
        <v/>
      </c>
      <c r="B304">
        <f>B303</f>
        <v/>
      </c>
    </row>
    <row r="305">
      <c r="A305">
        <f>A303</f>
        <v/>
      </c>
      <c r="B305">
        <f>B303</f>
        <v/>
      </c>
      <c r="D305" s="4" t="inlineStr">
        <is>
          <t>Vinci</t>
        </is>
      </c>
    </row>
    <row r="306">
      <c r="A306">
        <f>A303</f>
        <v/>
      </c>
      <c r="B306">
        <f>B303</f>
        <v/>
      </c>
    </row>
    <row r="307">
      <c r="A307">
        <f>A303</f>
        <v/>
      </c>
      <c r="B307">
        <f>B303</f>
        <v/>
      </c>
      <c r="D307" t="inlineStr">
        <is>
          <t>BTU</t>
        </is>
      </c>
      <c r="E307" s="9">
        <f>IFERROR(VLOOKUP($A307,Example0gross_BTU!$B:$C,2,0),"")</f>
        <v/>
      </c>
    </row>
    <row r="308">
      <c r="A308">
        <f>A303</f>
        <v/>
      </c>
      <c r="B308">
        <f>B303</f>
        <v/>
      </c>
    </row>
    <row r="309">
      <c r="A309">
        <f>A303</f>
        <v/>
      </c>
      <c r="B309">
        <f>B303</f>
        <v/>
      </c>
      <c r="D309" t="inlineStr">
        <is>
          <t>Oil Price ($/bbl)</t>
        </is>
      </c>
      <c r="E309" s="6">
        <f>IFERROR((SUMIF($D260:$D303,"Oil Sales Revenue ($)",E260:E303)-ABS(SUMIF($D260:$D303,"Oil Revenue Deductions ($)",E260:E303)))/SUMIF($D260:$D303,"Oil Sales Volumes (bbl)",E260:E303),"")</f>
        <v/>
      </c>
      <c r="F309" s="6">
        <f>IFERROR((SUMIF($D260:$D303,"Oil Sales Revenue ($)",F260:F303)-ABS(SUMIF($D260:$D303,"Oil Revenue Deductions ($)",F260:F303)))/SUMIF($D260:$D303,"Oil Sales Volumes (bbl)",F260:F303),"")</f>
        <v/>
      </c>
      <c r="G309" s="6">
        <f>IFERROR((SUMIF($D260:$D303,"Oil Sales Revenue ($)",G260:G303)-ABS(SUMIF($D260:$D303,"Oil Revenue Deductions ($)",G260:G303)))/SUMIF($D260:$D303,"Oil Sales Volumes (bbl)",G260:G303),"")</f>
        <v/>
      </c>
      <c r="H309" s="6">
        <f>IFERROR((SUMIF($D260:$D303,"Oil Sales Revenue ($)",H260:H303)-ABS(SUMIF($D260:$D303,"Oil Revenue Deductions ($)",H260:H303)))/SUMIF($D260:$D303,"Oil Sales Volumes (bbl)",H260:H303),"")</f>
        <v/>
      </c>
      <c r="I309" s="6">
        <f>IFERROR((SUMIF($D260:$D303,"Oil Sales Revenue ($)",I260:I303)-ABS(SUMIF($D260:$D303,"Oil Revenue Deductions ($)",I260:I303)))/SUMIF($D260:$D303,"Oil Sales Volumes (bbl)",I260:I303),"")</f>
        <v/>
      </c>
      <c r="J309" s="6">
        <f>IFERROR((SUMIF($D260:$D303,"Oil Sales Revenue ($)",J260:J303)-ABS(SUMIF($D260:$D303,"Oil Revenue Deductions ($)",J260:J303)))/SUMIF($D260:$D303,"Oil Sales Volumes (bbl)",J260:J303),"")</f>
        <v/>
      </c>
      <c r="K309" s="6">
        <f>IFERROR((SUMIF($D260:$D303,"Oil Sales Revenue ($)",K260:K303)-ABS(SUMIF($D260:$D303,"Oil Revenue Deductions ($)",K260:K303)))/SUMIF($D260:$D303,"Oil Sales Volumes (bbl)",K260:K303),"")</f>
        <v/>
      </c>
      <c r="L309" s="6">
        <f>IFERROR((SUMIF($D260:$D303,"Oil Sales Revenue ($)",L260:L303)-ABS(SUMIF($D260:$D303,"Oil Revenue Deductions ($)",L260:L303)))/SUMIF($D260:$D303,"Oil Sales Volumes (bbl)",L260:L303),"")</f>
        <v/>
      </c>
      <c r="M309" s="6">
        <f>IFERROR((SUMIF($D260:$D303,"Oil Sales Revenue ($)",M260:M303)-ABS(SUMIF($D260:$D303,"Oil Revenue Deductions ($)",M260:M303)))/SUMIF($D260:$D303,"Oil Sales Volumes (bbl)",M260:M303),"")</f>
        <v/>
      </c>
      <c r="N309" s="6">
        <f>IFERROR((SUMIF($D260:$D303,"Oil Sales Revenue ($)",N260:N303)-ABS(SUMIF($D260:$D303,"Oil Revenue Deductions ($)",N260:N303)))/SUMIF($D260:$D303,"Oil Sales Volumes (bbl)",N260:N303),"")</f>
        <v/>
      </c>
      <c r="O309" s="6">
        <f>IFERROR((SUMIF($D260:$D303,"Oil Sales Revenue ($)",O260:O303)-ABS(SUMIF($D260:$D303,"Oil Revenue Deductions ($)",O260:O303)))/SUMIF($D260:$D303,"Oil Sales Volumes (bbl)",O260:O303),"")</f>
        <v/>
      </c>
      <c r="P309" s="6">
        <f>IFERROR((SUMIF($D260:$D303,"Oil Sales Revenue ($)",P260:P303)-ABS(SUMIF($D260:$D303,"Oil Revenue Deductions ($)",P260:P303)))/SUMIF($D260:$D303,"Oil Sales Volumes (bbl)",P260:P303),"")</f>
        <v/>
      </c>
    </row>
    <row r="310">
      <c r="A310">
        <f>A303</f>
        <v/>
      </c>
      <c r="B310">
        <f>B303</f>
        <v/>
      </c>
      <c r="D310" t="inlineStr">
        <is>
          <t>Gas Price ($/mmbtu)</t>
        </is>
      </c>
      <c r="E310" s="6">
        <f>IFERROR(((SUMIF($D260:$D303,"Gas Sales Revenue ($)",E260:E303)-ABS(SUMIF($D260:$D303,"Gas Revenue Deductions ($)",E260:E303)))/SUMIF($D260:$D303,"Gas Sales Volumes (mcf)",E260:E303))/$E307,"")</f>
        <v/>
      </c>
      <c r="F310" s="6">
        <f>IFERROR(((SUMIF($D260:$D303,"Gas Sales Revenue ($)",F260:F303)-ABS(SUMIF($D260:$D303,"Gas Revenue Deductions ($)",F260:F303)))/SUMIF($D260:$D303,"Gas Sales Volumes (mcf)",F260:F303))/$E307,"")</f>
        <v/>
      </c>
      <c r="G310" s="6">
        <f>IFERROR(((SUMIF($D260:$D303,"Gas Sales Revenue ($)",G260:G303)-ABS(SUMIF($D260:$D303,"Gas Revenue Deductions ($)",G260:G303)))/SUMIF($D260:$D303,"Gas Sales Volumes (mcf)",G260:G303))/$E307,"")</f>
        <v/>
      </c>
      <c r="H310" s="6">
        <f>IFERROR(((SUMIF($D260:$D303,"Gas Sales Revenue ($)",H260:H303)-ABS(SUMIF($D260:$D303,"Gas Revenue Deductions ($)",H260:H303)))/SUMIF($D260:$D303,"Gas Sales Volumes (mcf)",H260:H303))/$E307,"")</f>
        <v/>
      </c>
      <c r="I310" s="6">
        <f>IFERROR(((SUMIF($D260:$D303,"Gas Sales Revenue ($)",I260:I303)-ABS(SUMIF($D260:$D303,"Gas Revenue Deductions ($)",I260:I303)))/SUMIF($D260:$D303,"Gas Sales Volumes (mcf)",I260:I303))/$E307,"")</f>
        <v/>
      </c>
      <c r="J310" s="6">
        <f>IFERROR(((SUMIF($D260:$D303,"Gas Sales Revenue ($)",J260:J303)-ABS(SUMIF($D260:$D303,"Gas Revenue Deductions ($)",J260:J303)))/SUMIF($D260:$D303,"Gas Sales Volumes (mcf)",J260:J303))/$E307,"")</f>
        <v/>
      </c>
      <c r="K310" s="6">
        <f>IFERROR(((SUMIF($D260:$D303,"Gas Sales Revenue ($)",K260:K303)-ABS(SUMIF($D260:$D303,"Gas Revenue Deductions ($)",K260:K303)))/SUMIF($D260:$D303,"Gas Sales Volumes (mcf)",K260:K303))/$E307,"")</f>
        <v/>
      </c>
      <c r="L310" s="6">
        <f>IFERROR(((SUMIF($D260:$D303,"Gas Sales Revenue ($)",L260:L303)-ABS(SUMIF($D260:$D303,"Gas Revenue Deductions ($)",L260:L303)))/SUMIF($D260:$D303,"Gas Sales Volumes (mcf)",L260:L303))/$E307,"")</f>
        <v/>
      </c>
      <c r="M310" s="6">
        <f>IFERROR(((SUMIF($D260:$D303,"Gas Sales Revenue ($)",M260:M303)-ABS(SUMIF($D260:$D303,"Gas Revenue Deductions ($)",M260:M303)))/SUMIF($D260:$D303,"Gas Sales Volumes (mcf)",M260:M303))/$E307,"")</f>
        <v/>
      </c>
      <c r="N310" s="6">
        <f>IFERROR(((SUMIF($D260:$D303,"Gas Sales Revenue ($)",N260:N303)-ABS(SUMIF($D260:$D303,"Gas Revenue Deductions ($)",N260:N303)))/SUMIF($D260:$D303,"Gas Sales Volumes (mcf)",N260:N303))/$E307,"")</f>
        <v/>
      </c>
      <c r="O310" s="6">
        <f>IFERROR(((SUMIF($D260:$D303,"Gas Sales Revenue ($)",O260:O303)-ABS(SUMIF($D260:$D303,"Gas Revenue Deductions ($)",O260:O303)))/SUMIF($D260:$D303,"Gas Sales Volumes (mcf)",O260:O303))/$E307,"")</f>
        <v/>
      </c>
      <c r="P310" s="6">
        <f>IFERROR(((SUMIF($D260:$D303,"Gas Sales Revenue ($)",P260:P303)-ABS(SUMIF($D260:$D303,"Gas Revenue Deductions ($)",P260:P303)))/SUMIF($D260:$D303,"Gas Sales Volumes (mcf)",P260:P303))/$E307,"")</f>
        <v/>
      </c>
    </row>
    <row r="311">
      <c r="A311">
        <f>A303</f>
        <v/>
      </c>
      <c r="B311">
        <f>B303</f>
        <v/>
      </c>
      <c r="D311" t="inlineStr">
        <is>
          <t>NGL Price ($/bbl)</t>
        </is>
      </c>
      <c r="E311" s="6">
        <f>IFERROR((SUMIF($D260:$D303,"NGL Sales Revenue ($)",E260:E303)-ABS(SUMIF($D260:$D303,"NGL Revenue Deductions ($)",E260:E303)))/(SUMIF($D260:$D303,"NGL Sales Volumes (bbl)",E260:E303)+(SUMIF($D260:$D303,"NGL Sales Volumes (gal)",E260:E303)/42)),"")</f>
        <v/>
      </c>
      <c r="F311" s="6">
        <f>IFERROR((SUMIF($D260:$D303,"NGL Sales Revenue ($)",F260:F303)-ABS(SUMIF($D260:$D303,"NGL Revenue Deductions ($)",F260:F303)))/(SUMIF($D260:$D303,"NGL Sales Volumes (bbl)",F260:F303)+(SUMIF($D260:$D303,"NGL Sales Volumes (gal)",F260:F303)/42)),"")</f>
        <v/>
      </c>
      <c r="G311" s="6">
        <f>IFERROR((SUMIF($D260:$D303,"NGL Sales Revenue ($)",G260:G303)-ABS(SUMIF($D260:$D303,"NGL Revenue Deductions ($)",G260:G303)))/(SUMIF($D260:$D303,"NGL Sales Volumes (bbl)",G260:G303)+(SUMIF($D260:$D303,"NGL Sales Volumes (gal)",G260:G303)/42)),"")</f>
        <v/>
      </c>
      <c r="H311" s="6">
        <f>IFERROR((SUMIF($D260:$D303,"NGL Sales Revenue ($)",H260:H303)-ABS(SUMIF($D260:$D303,"NGL Revenue Deductions ($)",H260:H303)))/(SUMIF($D260:$D303,"NGL Sales Volumes (bbl)",H260:H303)+(SUMIF($D260:$D303,"NGL Sales Volumes (gal)",H260:H303)/42)),"")</f>
        <v/>
      </c>
      <c r="I311" s="6">
        <f>IFERROR((SUMIF($D260:$D303,"NGL Sales Revenue ($)",I260:I303)-ABS(SUMIF($D260:$D303,"NGL Revenue Deductions ($)",I260:I303)))/(SUMIF($D260:$D303,"NGL Sales Volumes (bbl)",I260:I303)+(SUMIF($D260:$D303,"NGL Sales Volumes (gal)",I260:I303)/42)),"")</f>
        <v/>
      </c>
      <c r="J311" s="6">
        <f>IFERROR((SUMIF($D260:$D303,"NGL Sales Revenue ($)",J260:J303)-ABS(SUMIF($D260:$D303,"NGL Revenue Deductions ($)",J260:J303)))/(SUMIF($D260:$D303,"NGL Sales Volumes (bbl)",J260:J303)+(SUMIF($D260:$D303,"NGL Sales Volumes (gal)",J260:J303)/42)),"")</f>
        <v/>
      </c>
      <c r="K311" s="6">
        <f>IFERROR((SUMIF($D260:$D303,"NGL Sales Revenue ($)",K260:K303)-ABS(SUMIF($D260:$D303,"NGL Revenue Deductions ($)",K260:K303)))/(SUMIF($D260:$D303,"NGL Sales Volumes (bbl)",K260:K303)+(SUMIF($D260:$D303,"NGL Sales Volumes (gal)",K260:K303)/42)),"")</f>
        <v/>
      </c>
      <c r="L311" s="6">
        <f>IFERROR((SUMIF($D260:$D303,"NGL Sales Revenue ($)",L260:L303)-ABS(SUMIF($D260:$D303,"NGL Revenue Deductions ($)",L260:L303)))/(SUMIF($D260:$D303,"NGL Sales Volumes (bbl)",L260:L303)+(SUMIF($D260:$D303,"NGL Sales Volumes (gal)",L260:L303)/42)),"")</f>
        <v/>
      </c>
      <c r="M311" s="6">
        <f>IFERROR((SUMIF($D260:$D303,"NGL Sales Revenue ($)",M260:M303)-ABS(SUMIF($D260:$D303,"NGL Revenue Deductions ($)",M260:M303)))/(SUMIF($D260:$D303,"NGL Sales Volumes (bbl)",M260:M303)+(SUMIF($D260:$D303,"NGL Sales Volumes (gal)",M260:M303)/42)),"")</f>
        <v/>
      </c>
      <c r="N311" s="6">
        <f>IFERROR((SUMIF($D260:$D303,"NGL Sales Revenue ($)",N260:N303)-ABS(SUMIF($D260:$D303,"NGL Revenue Deductions ($)",N260:N303)))/(SUMIF($D260:$D303,"NGL Sales Volumes (bbl)",N260:N303)+(SUMIF($D260:$D303,"NGL Sales Volumes (gal)",N260:N303)/42)),"")</f>
        <v/>
      </c>
      <c r="O311" s="6">
        <f>IFERROR((SUMIF($D260:$D303,"NGL Sales Revenue ($)",O260:O303)-ABS(SUMIF($D260:$D303,"NGL Revenue Deductions ($)",O260:O303)))/(SUMIF($D260:$D303,"NGL Sales Volumes (bbl)",O260:O303)+(SUMIF($D260:$D303,"NGL Sales Volumes (gal)",O260:O303)/42)),"")</f>
        <v/>
      </c>
      <c r="P311" s="6">
        <f>IFERROR((SUMIF($D260:$D303,"NGL Sales Revenue ($)",P260:P303)-ABS(SUMIF($D260:$D303,"NGL Revenue Deductions ($)",P260:P303)))/(SUMIF($D260:$D303,"NGL Sales Volumes (bbl)",P260:P303)+(SUMIF($D260:$D303,"NGL Sales Volumes (gal)",P260:P303)/42)),"")</f>
        <v/>
      </c>
    </row>
    <row r="312">
      <c r="A312">
        <f>A303</f>
        <v/>
      </c>
      <c r="B312">
        <f>B303</f>
        <v/>
      </c>
    </row>
    <row r="313">
      <c r="A313">
        <f>A303</f>
        <v/>
      </c>
      <c r="B313">
        <f>B303</f>
        <v/>
      </c>
      <c r="D313" t="inlineStr">
        <is>
          <t>Oil Differential ($/bbl)</t>
        </is>
      </c>
      <c r="E313" s="10">
        <f>IFERROR(E309-E$1,"")</f>
        <v/>
      </c>
      <c r="F313" s="10">
        <f>IFERROR(F309-F$1,"")</f>
        <v/>
      </c>
      <c r="G313" s="10">
        <f>IFERROR(G309-G$1,"")</f>
        <v/>
      </c>
      <c r="H313" s="10">
        <f>IFERROR(H309-H$1,"")</f>
        <v/>
      </c>
      <c r="I313" s="10">
        <f>IFERROR(I309-I$1,"")</f>
        <v/>
      </c>
      <c r="J313" s="10">
        <f>IFERROR(J309-J$1,"")</f>
        <v/>
      </c>
      <c r="K313" s="10">
        <f>IFERROR(K309-K$1,"")</f>
        <v/>
      </c>
      <c r="L313" s="10">
        <f>IFERROR(L309-L$1,"")</f>
        <v/>
      </c>
      <c r="M313" s="10">
        <f>IFERROR(M309-M$1,"")</f>
        <v/>
      </c>
      <c r="N313" s="10">
        <f>IFERROR(N309-N$1,"")</f>
        <v/>
      </c>
      <c r="O313" s="10">
        <f>IFERROR(O309-O$1,"")</f>
        <v/>
      </c>
      <c r="P313" s="10">
        <f>IFERROR(P309-P$1,"")</f>
        <v/>
      </c>
      <c r="Q313" s="10">
        <f>IFERROR(AVERAGE(N313:P313),"")</f>
        <v/>
      </c>
      <c r="R313" s="10">
        <f>IFERROR(AVERAGE(K313:P313),"")</f>
        <v/>
      </c>
      <c r="S313" s="10">
        <f>IFERROR(AVERAGE(H313:P313),"")</f>
        <v/>
      </c>
      <c r="T313" s="10">
        <f>IFERROR(AVERAGE(E313:P313),"")</f>
        <v/>
      </c>
    </row>
    <row r="314">
      <c r="A314">
        <f>A303</f>
        <v/>
      </c>
      <c r="B314">
        <f>B303</f>
        <v/>
      </c>
      <c r="D314" t="inlineStr">
        <is>
          <t>Gas Differential ($/mmbtu)</t>
        </is>
      </c>
      <c r="E314" s="10">
        <f>IFERROR(E310-E$2,"")</f>
        <v/>
      </c>
      <c r="F314" s="10">
        <f>IFERROR(F310-F$2,"")</f>
        <v/>
      </c>
      <c r="G314" s="10">
        <f>IFERROR(G310-G$2,"")</f>
        <v/>
      </c>
      <c r="H314" s="10">
        <f>IFERROR(H310-H$2,"")</f>
        <v/>
      </c>
      <c r="I314" s="10">
        <f>IFERROR(I310-I$2,"")</f>
        <v/>
      </c>
      <c r="J314" s="10">
        <f>IFERROR(J310-J$2,"")</f>
        <v/>
      </c>
      <c r="K314" s="10">
        <f>IFERROR(K310-K$2,"")</f>
        <v/>
      </c>
      <c r="L314" s="10">
        <f>IFERROR(L310-L$2,"")</f>
        <v/>
      </c>
      <c r="M314" s="10">
        <f>IFERROR(M310-M$2,"")</f>
        <v/>
      </c>
      <c r="N314" s="10">
        <f>IFERROR(N310-N$2,"")</f>
        <v/>
      </c>
      <c r="O314" s="10">
        <f>IFERROR(O310-O$2,"")</f>
        <v/>
      </c>
      <c r="P314" s="10">
        <f>IFERROR(P310-P$2,"")</f>
        <v/>
      </c>
      <c r="Q314" s="10">
        <f>IFERROR(AVERAGE(N314:P314),"")</f>
        <v/>
      </c>
      <c r="R314" s="10">
        <f>IFERROR(AVERAGE(K314:P314),"")</f>
        <v/>
      </c>
      <c r="S314" s="10">
        <f>IFERROR(AVERAGE(H314:P314),"")</f>
        <v/>
      </c>
      <c r="T314" s="10">
        <f>IFERROR(AVERAGE(E314:P314),"")</f>
        <v/>
      </c>
    </row>
    <row r="315">
      <c r="A315">
        <f>A303</f>
        <v/>
      </c>
      <c r="B315">
        <f>B303</f>
        <v/>
      </c>
      <c r="D315" t="inlineStr">
        <is>
          <t>NGL Differential ($/bbl)</t>
        </is>
      </c>
      <c r="E315" s="10">
        <f>IFERROR(E311-E$1,"")</f>
        <v/>
      </c>
      <c r="F315" s="10">
        <f>IFERROR(F311-F$1,"")</f>
        <v/>
      </c>
      <c r="G315" s="10">
        <f>IFERROR(G311-G$1,"")</f>
        <v/>
      </c>
      <c r="H315" s="10">
        <f>IFERROR(H311-H$1,"")</f>
        <v/>
      </c>
      <c r="I315" s="10">
        <f>IFERROR(I311-I$1,"")</f>
        <v/>
      </c>
      <c r="J315" s="10">
        <f>IFERROR(J311-J$1,"")</f>
        <v/>
      </c>
      <c r="K315" s="10">
        <f>IFERROR(K311-K$1,"")</f>
        <v/>
      </c>
      <c r="L315" s="10">
        <f>IFERROR(L311-L$1,"")</f>
        <v/>
      </c>
      <c r="M315" s="10">
        <f>IFERROR(M311-M$1,"")</f>
        <v/>
      </c>
      <c r="N315" s="10">
        <f>IFERROR(N311-N$1,"")</f>
        <v/>
      </c>
      <c r="O315" s="10">
        <f>IFERROR(O311-O$1,"")</f>
        <v/>
      </c>
      <c r="P315" s="10">
        <f>IFERROR(P311-P$1,"")</f>
        <v/>
      </c>
      <c r="Q315" s="10">
        <f>IFERROR(AVERAGE(N315:P315),"")</f>
        <v/>
      </c>
      <c r="R315" s="10">
        <f>IFERROR(AVERAGE(K315:P315),"")</f>
        <v/>
      </c>
      <c r="S315" s="10">
        <f>IFERROR(AVERAGE(H315:P315),"")</f>
        <v/>
      </c>
      <c r="T315" s="10">
        <f>IFERROR(AVERAGE(E315:P315),"")</f>
        <v/>
      </c>
    </row>
    <row r="316">
      <c r="A316">
        <f>A303</f>
        <v/>
      </c>
      <c r="B316">
        <f>B303</f>
        <v/>
      </c>
    </row>
    <row r="317">
      <c r="A317">
        <f>A303</f>
        <v/>
      </c>
      <c r="B317">
        <f>B303</f>
        <v/>
      </c>
      <c r="D317" t="inlineStr">
        <is>
          <t>Oil Differential (%)</t>
        </is>
      </c>
    </row>
    <row r="318">
      <c r="A318">
        <f>A303</f>
        <v/>
      </c>
      <c r="B318">
        <f>B303</f>
        <v/>
      </c>
      <c r="D318" t="inlineStr">
        <is>
          <t>Gas Differential (%)</t>
        </is>
      </c>
    </row>
    <row r="319">
      <c r="A319">
        <f>A303</f>
        <v/>
      </c>
      <c r="B319">
        <f>B303</f>
        <v/>
      </c>
      <c r="D319" t="inlineStr">
        <is>
          <t>NGL Differential (%)</t>
        </is>
      </c>
    </row>
    <row r="320">
      <c r="A320">
        <f>A303</f>
        <v/>
      </c>
      <c r="B320">
        <f>B303</f>
        <v/>
      </c>
    </row>
    <row r="321">
      <c r="A321">
        <f>A303</f>
        <v/>
      </c>
      <c r="B321">
        <f>B303</f>
        <v/>
      </c>
      <c r="D321" t="inlineStr">
        <is>
          <t>Gross Historical Gas Production (mcf)</t>
        </is>
      </c>
    </row>
    <row r="322">
      <c r="A322">
        <f>A303</f>
        <v/>
      </c>
      <c r="B322">
        <f>B303</f>
        <v/>
      </c>
      <c r="D322" t="inlineStr">
        <is>
          <t>Shrink (% remaining)</t>
        </is>
      </c>
    </row>
    <row r="323">
      <c r="A323">
        <f>A303</f>
        <v/>
      </c>
      <c r="B323">
        <f>B303</f>
        <v/>
      </c>
    </row>
    <row r="324">
      <c r="A324">
        <f>A303</f>
        <v/>
      </c>
      <c r="B324">
        <f>B303</f>
        <v/>
      </c>
      <c r="D324" t="inlineStr">
        <is>
          <t>NGL Yield (bbl/mmcf)</t>
        </is>
      </c>
    </row>
    <row r="325">
      <c r="A325">
        <f>A303</f>
        <v/>
      </c>
      <c r="B325">
        <f>B303</f>
        <v/>
      </c>
      <c r="D325" t="inlineStr">
        <is>
          <t>NGL Yield (bbl/mcf)</t>
        </is>
      </c>
    </row>
    <row r="326">
      <c r="A326">
        <f>A303</f>
        <v/>
      </c>
      <c r="B326">
        <f>B303</f>
        <v/>
      </c>
    </row>
    <row r="327">
      <c r="A327">
        <f>A303</f>
        <v/>
      </c>
      <c r="B327">
        <f>B303</f>
        <v/>
      </c>
      <c r="D327" t="inlineStr">
        <is>
          <t>Total Expenses ($/mo)</t>
        </is>
      </c>
    </row>
    <row r="328">
      <c r="A328">
        <f>A303</f>
        <v/>
      </c>
      <c r="B328">
        <f>B303</f>
        <v/>
      </c>
    </row>
    <row r="329">
      <c r="A329">
        <f>A303</f>
        <v/>
      </c>
      <c r="B329">
        <f>B303</f>
        <v/>
      </c>
      <c r="D329" t="inlineStr">
        <is>
          <t>Fixed Expense (%)</t>
        </is>
      </c>
    </row>
    <row r="330">
      <c r="A330">
        <f>A303</f>
        <v/>
      </c>
      <c r="B330">
        <f>B303</f>
        <v/>
      </c>
      <c r="D330" t="inlineStr">
        <is>
          <t>Oil Variable Expense (%)</t>
        </is>
      </c>
    </row>
    <row r="331">
      <c r="A331">
        <f>A303</f>
        <v/>
      </c>
      <c r="B331">
        <f>B303</f>
        <v/>
      </c>
      <c r="D331" t="inlineStr">
        <is>
          <t>Gas Variable Expense (%)</t>
        </is>
      </c>
    </row>
    <row r="332">
      <c r="A332">
        <f>A303</f>
        <v/>
      </c>
      <c r="B332">
        <f>B303</f>
        <v/>
      </c>
    </row>
    <row r="333">
      <c r="A333">
        <f>A303</f>
        <v/>
      </c>
      <c r="B333">
        <f>B303</f>
        <v/>
      </c>
      <c r="D333" t="inlineStr">
        <is>
          <t>Fixed Expenses ($/mo)</t>
        </is>
      </c>
    </row>
    <row r="334">
      <c r="A334">
        <f>A303</f>
        <v/>
      </c>
      <c r="B334">
        <f>B303</f>
        <v/>
      </c>
      <c r="D334" t="inlineStr">
        <is>
          <t>Well Count</t>
        </is>
      </c>
    </row>
    <row r="335">
      <c r="A335">
        <f>A303</f>
        <v/>
      </c>
      <c r="B335">
        <f>B303</f>
        <v/>
      </c>
      <c r="D335" t="inlineStr">
        <is>
          <t>Fixed Expense ($/well/mo)</t>
        </is>
      </c>
    </row>
    <row r="336">
      <c r="A336">
        <f>A303</f>
        <v/>
      </c>
      <c r="B336">
        <f>B303</f>
        <v/>
      </c>
    </row>
    <row r="337">
      <c r="A337">
        <f>A303</f>
        <v/>
      </c>
      <c r="B337">
        <f>B303</f>
        <v/>
      </c>
      <c r="D337" t="inlineStr">
        <is>
          <t>Oil Variable Expenses ($/mo)</t>
        </is>
      </c>
    </row>
    <row r="338">
      <c r="A338">
        <f>A303</f>
        <v/>
      </c>
      <c r="B338">
        <f>B303</f>
        <v/>
      </c>
      <c r="D338" t="inlineStr">
        <is>
          <t>Gross Oil Sales Volumes (bbl)</t>
        </is>
      </c>
    </row>
    <row r="339">
      <c r="A339">
        <f>A303</f>
        <v/>
      </c>
      <c r="B339">
        <f>B303</f>
        <v/>
      </c>
      <c r="D339" t="inlineStr">
        <is>
          <t>Oil Variable Expense ($/bbl)</t>
        </is>
      </c>
    </row>
    <row r="340">
      <c r="A340">
        <f>A303</f>
        <v/>
      </c>
      <c r="B340">
        <f>B303</f>
        <v/>
      </c>
    </row>
    <row r="341">
      <c r="A341">
        <f>A303</f>
        <v/>
      </c>
      <c r="B341">
        <f>B303</f>
        <v/>
      </c>
      <c r="D341" t="inlineStr">
        <is>
          <t>Gas Variable Expenses ($/mo)</t>
        </is>
      </c>
    </row>
    <row r="342">
      <c r="A342">
        <f>A303</f>
        <v/>
      </c>
      <c r="B342">
        <f>B303</f>
        <v/>
      </c>
      <c r="D342" t="inlineStr">
        <is>
          <t>Gross Gas Sales Volumes (mcf)</t>
        </is>
      </c>
    </row>
    <row r="343">
      <c r="A343">
        <f>A303</f>
        <v/>
      </c>
      <c r="B343">
        <f>B303</f>
        <v/>
      </c>
      <c r="D343" t="inlineStr">
        <is>
          <t>Gas Variable Expense ($/mcf)</t>
        </is>
      </c>
    </row>
    <row r="344">
      <c r="A344">
        <f>A303</f>
        <v/>
      </c>
      <c r="B344">
        <f>B303</f>
        <v/>
      </c>
    </row>
    <row r="345">
      <c r="A345">
        <f>VLOOKUP($B345,Example0gross_NameIDRecon!$B:$C,2,0)</f>
        <v/>
      </c>
      <c r="B345" t="inlineStr">
        <is>
          <t>Eric 2H</t>
        </is>
      </c>
      <c r="C345" t="inlineStr">
        <is>
          <t>Volumes:</t>
        </is>
      </c>
      <c r="D345">
        <f>IF(VLOOKUP($C345,Example0gross_LOSDesignation!$A:$B,2,0)=0,"",VLOOKUP($C345,Example0gross_LOSDesignation!$A:$B,2,0))</f>
        <v/>
      </c>
    </row>
    <row r="346">
      <c r="A346">
        <f>VLOOKUP($B346,Example0gross_NameIDRecon!$B:$C,2,0)</f>
        <v/>
      </c>
      <c r="B346" t="inlineStr">
        <is>
          <t>Eric 2H</t>
        </is>
      </c>
      <c r="C346" t="inlineStr">
        <is>
          <t>Oil Sales - Bbls</t>
        </is>
      </c>
      <c r="D346">
        <f>IF(VLOOKUP($C346,Example0gross_LOSDesignation!$A:$B,2,0)=0,"",VLOOKUP($C346,Example0gross_LOSDesignation!$A:$B,2,0))</f>
        <v/>
      </c>
      <c r="E346" s="3" t="n">
        <v>996</v>
      </c>
      <c r="F346" s="3" t="n">
        <v>1020.9</v>
      </c>
      <c r="G346" s="3" t="n">
        <v>1046.4225</v>
      </c>
      <c r="H346" s="3" t="n">
        <v>1072.5830625</v>
      </c>
      <c r="I346" s="3" t="n">
        <v>1099.3976390625</v>
      </c>
      <c r="J346" s="3" t="n">
        <v>1126.882580039062</v>
      </c>
      <c r="K346" s="3" t="n">
        <v>1155.054644540039</v>
      </c>
      <c r="L346" s="3" t="n">
        <v>1183.93101065354</v>
      </c>
      <c r="M346" s="3" t="n">
        <v>1213.529285919878</v>
      </c>
      <c r="N346" s="3" t="n">
        <v>1243.867518067875</v>
      </c>
      <c r="O346" s="3" t="n">
        <v>1274.964206019572</v>
      </c>
      <c r="P346" s="3" t="n">
        <v>1306.838311170061</v>
      </c>
    </row>
    <row r="347">
      <c r="A347">
        <f>VLOOKUP($B347,Example0gross_NameIDRecon!$B:$C,2,0)</f>
        <v/>
      </c>
      <c r="B347" t="inlineStr">
        <is>
          <t>Eric 2H</t>
        </is>
      </c>
      <c r="C347" t="inlineStr">
        <is>
          <t>Gas Sales - mcf</t>
        </is>
      </c>
      <c r="D347">
        <f>IF(VLOOKUP($C347,Example0gross_LOSDesignation!$A:$B,2,0)=0,"",VLOOKUP($C347,Example0gross_LOSDesignation!$A:$B,2,0))</f>
        <v/>
      </c>
      <c r="E347" s="3" t="n">
        <v>6225</v>
      </c>
      <c r="F347" s="3" t="n">
        <v>6380.624999999999</v>
      </c>
      <c r="G347" s="3" t="n">
        <v>6540.140624999998</v>
      </c>
      <c r="H347" s="3" t="n">
        <v>6703.644140624998</v>
      </c>
      <c r="I347" s="3" t="n">
        <v>6871.235244140622</v>
      </c>
      <c r="J347" s="3" t="n">
        <v>7043.016125244137</v>
      </c>
      <c r="K347" s="3" t="n">
        <v>7219.091528375238</v>
      </c>
      <c r="L347" s="3" t="n">
        <v>7399.568816584619</v>
      </c>
      <c r="M347" s="3" t="n">
        <v>7584.558036999234</v>
      </c>
      <c r="N347" s="3" t="n">
        <v>7774.171987924215</v>
      </c>
      <c r="O347" s="3" t="n">
        <v>7968.526287622319</v>
      </c>
      <c r="P347" s="3" t="n">
        <v>8167.739444812877</v>
      </c>
    </row>
    <row r="348">
      <c r="A348">
        <f>VLOOKUP($B348,Example0gross_NameIDRecon!$B:$C,2,0)</f>
        <v/>
      </c>
      <c r="B348" t="inlineStr">
        <is>
          <t>Eric 2H</t>
        </is>
      </c>
      <c r="C348" t="inlineStr">
        <is>
          <t>NGL Sales - Bbls</t>
        </is>
      </c>
      <c r="D348">
        <f>IF(VLOOKUP($C348,Example0gross_LOSDesignation!$A:$B,2,0)=0,"",VLOOKUP($C348,Example0gross_LOSDesignation!$A:$B,2,0))</f>
        <v/>
      </c>
      <c r="E348" s="3" t="n">
        <v>811.74</v>
      </c>
      <c r="F348" s="3" t="n">
        <v>832.0334999999999</v>
      </c>
      <c r="G348" s="3" t="n">
        <v>852.8343374999998</v>
      </c>
      <c r="H348" s="3" t="n">
        <v>874.1551959374997</v>
      </c>
      <c r="I348" s="3" t="n">
        <v>896.0090758359372</v>
      </c>
      <c r="J348" s="3" t="n">
        <v>918.4093027318354</v>
      </c>
      <c r="K348" s="3" t="n">
        <v>941.3695353001312</v>
      </c>
      <c r="L348" s="3" t="n">
        <v>964.9037736826344</v>
      </c>
      <c r="M348" s="3" t="n">
        <v>989.0263680247003</v>
      </c>
      <c r="N348" s="3" t="n">
        <v>1013.752027225318</v>
      </c>
      <c r="O348" s="3" t="n">
        <v>1039.095827905951</v>
      </c>
      <c r="P348" s="3" t="n">
        <v>1065.073223603599</v>
      </c>
    </row>
    <row r="349">
      <c r="A349">
        <f>VLOOKUP($B349,Example0gross_NameIDRecon!$B:$C,2,0)</f>
        <v/>
      </c>
      <c r="B349" t="inlineStr">
        <is>
          <t>Eric 2H</t>
        </is>
      </c>
      <c r="C349" t="inlineStr">
        <is>
          <t>NGL Sales - Gal</t>
        </is>
      </c>
      <c r="D349">
        <f>IF(VLOOKUP($C349,Example0gross_LOSDesignation!$A:$B,2,0)=0,"",VLOOKUP($C349,Example0gross_LOSDesignation!$A:$B,2,0))</f>
        <v/>
      </c>
      <c r="E349" s="3" t="n">
        <v>0</v>
      </c>
      <c r="F349" s="3" t="n">
        <v>0</v>
      </c>
      <c r="G349" s="3" t="n">
        <v>0</v>
      </c>
      <c r="H349" s="3" t="n">
        <v>0</v>
      </c>
      <c r="I349" s="3" t="n">
        <v>0</v>
      </c>
      <c r="J349" s="3" t="n">
        <v>0</v>
      </c>
      <c r="K349" s="3" t="n">
        <v>0</v>
      </c>
      <c r="L349" s="3" t="n">
        <v>0</v>
      </c>
      <c r="M349" s="3" t="n">
        <v>0</v>
      </c>
      <c r="N349" s="3" t="n">
        <v>0</v>
      </c>
      <c r="O349" s="3" t="n">
        <v>0</v>
      </c>
      <c r="P349" s="3" t="n">
        <v>0</v>
      </c>
    </row>
    <row r="350">
      <c r="A350">
        <f>VLOOKUP($B350,Example0gross_NameIDRecon!$B:$C,2,0)</f>
        <v/>
      </c>
      <c r="B350" t="inlineStr">
        <is>
          <t>Eric 2H</t>
        </is>
      </c>
      <c r="C350" t="inlineStr">
        <is>
          <t>Revenue:</t>
        </is>
      </c>
      <c r="D350">
        <f>IF(VLOOKUP($C350,Example0gross_LOSDesignation!$A:$B,2,0)=0,"",VLOOKUP($C350,Example0gross_LOSDesignation!$A:$B,2,0))</f>
        <v/>
      </c>
    </row>
    <row r="351">
      <c r="A351">
        <f>VLOOKUP($B351,Example0gross_NameIDRecon!$B:$C,2,0)</f>
        <v/>
      </c>
      <c r="B351" t="inlineStr">
        <is>
          <t>Eric 2H</t>
        </is>
      </c>
      <c r="C351" t="inlineStr">
        <is>
          <t>Oil Sales Rev</t>
        </is>
      </c>
      <c r="D351">
        <f>IF(VLOOKUP($C351,Example0gross_LOSDesignation!$A:$B,2,0)=0,"",VLOOKUP($C351,Example0gross_LOSDesignation!$A:$B,2,0))</f>
        <v/>
      </c>
      <c r="E351" s="3" t="n">
        <v>76692</v>
      </c>
      <c r="F351" s="3" t="n">
        <v>77842.37999999999</v>
      </c>
      <c r="G351" s="3" t="n">
        <v>79010.01569999997</v>
      </c>
      <c r="H351" s="3" t="n">
        <v>80195.16593549997</v>
      </c>
      <c r="I351" s="3" t="n">
        <v>81398.09342453246</v>
      </c>
      <c r="J351" s="3" t="n">
        <v>82619.06482590044</v>
      </c>
      <c r="K351" s="3" t="n">
        <v>83858.35079828893</v>
      </c>
      <c r="L351" s="3" t="n">
        <v>85116.22606026325</v>
      </c>
      <c r="M351" s="3" t="n">
        <v>86392.9694511672</v>
      </c>
      <c r="N351" s="3" t="n">
        <v>87688.8639929347</v>
      </c>
      <c r="O351" s="3" t="n">
        <v>89004.19695282872</v>
      </c>
      <c r="P351" s="3" t="n">
        <v>90339.25990712113</v>
      </c>
    </row>
    <row r="352">
      <c r="A352">
        <f>VLOOKUP($B352,Example0gross_NameIDRecon!$B:$C,2,0)</f>
        <v/>
      </c>
      <c r="B352" t="inlineStr">
        <is>
          <t>Eric 2H</t>
        </is>
      </c>
      <c r="C352" t="inlineStr">
        <is>
          <t>Gas Sales Rev</t>
        </is>
      </c>
      <c r="D352">
        <f>IF(VLOOKUP($C352,Example0gross_LOSDesignation!$A:$B,2,0)=0,"",VLOOKUP($C352,Example0gross_LOSDesignation!$A:$B,2,0))</f>
        <v/>
      </c>
      <c r="E352" s="3" t="n">
        <v>18675</v>
      </c>
      <c r="F352" s="3" t="n">
        <v>18955.125</v>
      </c>
      <c r="G352" s="3" t="n">
        <v>19239.45187499999</v>
      </c>
      <c r="H352" s="3" t="n">
        <v>19528.04365312499</v>
      </c>
      <c r="I352" s="3" t="n">
        <v>19820.96430792187</v>
      </c>
      <c r="J352" s="3" t="n">
        <v>20118.27877254069</v>
      </c>
      <c r="K352" s="3" t="n">
        <v>20420.0529541288</v>
      </c>
      <c r="L352" s="3" t="n">
        <v>20726.35374844073</v>
      </c>
      <c r="M352" s="3" t="n">
        <v>21037.24905466734</v>
      </c>
      <c r="N352" s="3" t="n">
        <v>21352.80779048735</v>
      </c>
      <c r="O352" s="3" t="n">
        <v>21673.09990734465</v>
      </c>
      <c r="P352" s="3" t="n">
        <v>21998.19640595482</v>
      </c>
    </row>
    <row r="353">
      <c r="A353">
        <f>VLOOKUP($B353,Example0gross_NameIDRecon!$B:$C,2,0)</f>
        <v/>
      </c>
      <c r="B353" t="inlineStr">
        <is>
          <t>Eric 2H</t>
        </is>
      </c>
      <c r="C353" t="inlineStr">
        <is>
          <t>NGL Sales Rev</t>
        </is>
      </c>
      <c r="D353">
        <f>IF(VLOOKUP($C353,Example0gross_LOSDesignation!$A:$B,2,0)=0,"",VLOOKUP($C353,Example0gross_LOSDesignation!$A:$B,2,0))</f>
        <v/>
      </c>
      <c r="E353" s="3" t="n">
        <v>25564</v>
      </c>
      <c r="F353" s="3" t="n">
        <v>25947.46</v>
      </c>
      <c r="G353" s="3" t="n">
        <v>26336.67189999999</v>
      </c>
      <c r="H353" s="3" t="n">
        <v>26731.72197849999</v>
      </c>
      <c r="I353" s="3" t="n">
        <v>27132.69780817749</v>
      </c>
      <c r="J353" s="3" t="n">
        <v>27539.68827530014</v>
      </c>
      <c r="K353" s="3" t="n">
        <v>27952.78359942964</v>
      </c>
      <c r="L353" s="3" t="n">
        <v>28372.07535342109</v>
      </c>
      <c r="M353" s="3" t="n">
        <v>28797.6564837224</v>
      </c>
      <c r="N353" s="3" t="n">
        <v>29229.62133097823</v>
      </c>
      <c r="O353" s="3" t="n">
        <v>29668.0656509429</v>
      </c>
      <c r="P353" s="3" t="n">
        <v>30113.08663570704</v>
      </c>
    </row>
    <row r="354">
      <c r="A354">
        <f>VLOOKUP($B354,Example0gross_NameIDRecon!$B:$C,2,0)</f>
        <v/>
      </c>
      <c r="B354" t="inlineStr">
        <is>
          <t>Eric 2H</t>
        </is>
      </c>
      <c r="C354" t="inlineStr">
        <is>
          <t>Oil Rev Deduct</t>
        </is>
      </c>
      <c r="D354">
        <f>IF(VLOOKUP($C354,Example0gross_LOSDesignation!$A:$B,2,0)=0,"",VLOOKUP($C354,Example0gross_LOSDesignation!$A:$B,2,0))</f>
        <v/>
      </c>
      <c r="E354" s="3" t="n">
        <v>913</v>
      </c>
      <c r="F354" s="3" t="n">
        <v>917.5649999999997</v>
      </c>
      <c r="G354" s="3" t="n">
        <v>922.1528249999997</v>
      </c>
      <c r="H354" s="3" t="n">
        <v>926.7635891249995</v>
      </c>
      <c r="I354" s="3" t="n">
        <v>931.3974070706244</v>
      </c>
      <c r="J354" s="3" t="n">
        <v>936.0543941059774</v>
      </c>
      <c r="K354" s="3" t="n">
        <v>940.7346660765072</v>
      </c>
      <c r="L354" s="3" t="n">
        <v>945.4383394068896</v>
      </c>
      <c r="M354" s="3" t="n">
        <v>950.165531103924</v>
      </c>
      <c r="N354" s="3" t="n">
        <v>954.9163587594434</v>
      </c>
      <c r="O354" s="3" t="n">
        <v>959.6909405532405</v>
      </c>
      <c r="P354" s="3" t="n">
        <v>964.4893952560066</v>
      </c>
    </row>
    <row r="355">
      <c r="A355">
        <f>VLOOKUP($B355,Example0gross_NameIDRecon!$B:$C,2,0)</f>
        <v/>
      </c>
      <c r="B355" t="inlineStr">
        <is>
          <t>Eric 2H</t>
        </is>
      </c>
      <c r="C355" t="inlineStr">
        <is>
          <t>Gas Rev Deduct</t>
        </is>
      </c>
      <c r="D355">
        <f>IF(VLOOKUP($C355,Example0gross_LOSDesignation!$A:$B,2,0)=0,"",VLOOKUP($C355,Example0gross_LOSDesignation!$A:$B,2,0))</f>
        <v/>
      </c>
      <c r="E355" s="3" t="n">
        <v>705.5</v>
      </c>
      <c r="F355" s="3" t="n">
        <v>709.0274999999999</v>
      </c>
      <c r="G355" s="3" t="n">
        <v>712.5726374999998</v>
      </c>
      <c r="H355" s="3" t="n">
        <v>716.1355006874998</v>
      </c>
      <c r="I355" s="3" t="n">
        <v>719.7161781909372</v>
      </c>
      <c r="J355" s="3" t="n">
        <v>723.3147590818918</v>
      </c>
      <c r="K355" s="3" t="n">
        <v>726.9313328773012</v>
      </c>
      <c r="L355" s="3" t="n">
        <v>730.5659895416876</v>
      </c>
      <c r="M355" s="3" t="n">
        <v>734.218819489396</v>
      </c>
      <c r="N355" s="3" t="n">
        <v>737.8899135868428</v>
      </c>
      <c r="O355" s="3" t="n">
        <v>741.579363154777</v>
      </c>
      <c r="P355" s="3" t="n">
        <v>745.2872599705508</v>
      </c>
    </row>
    <row r="356">
      <c r="A356">
        <f>VLOOKUP($B356,Example0gross_NameIDRecon!$B:$C,2,0)</f>
        <v/>
      </c>
      <c r="B356" t="inlineStr">
        <is>
          <t>Eric 2H</t>
        </is>
      </c>
      <c r="C356" t="inlineStr">
        <is>
          <t>NGL Rev Deduct</t>
        </is>
      </c>
      <c r="D356">
        <f>IF(VLOOKUP($C356,Example0gross_LOSDesignation!$A:$B,2,0)=0,"",VLOOKUP($C356,Example0gross_LOSDesignation!$A:$B,2,0))</f>
        <v/>
      </c>
      <c r="E356" s="3" t="n">
        <v>304.3333333333333</v>
      </c>
      <c r="F356" s="3" t="n">
        <v>305.855</v>
      </c>
      <c r="G356" s="3" t="n">
        <v>307.3842749999999</v>
      </c>
      <c r="H356" s="3" t="n">
        <v>308.9211963749999</v>
      </c>
      <c r="I356" s="3" t="n">
        <v>310.4658023568747</v>
      </c>
      <c r="J356" s="3" t="n">
        <v>312.0181313686591</v>
      </c>
      <c r="K356" s="3" t="n">
        <v>313.5782220255024</v>
      </c>
      <c r="L356" s="3" t="n">
        <v>315.1461131356298</v>
      </c>
      <c r="M356" s="3" t="n">
        <v>316.721843701308</v>
      </c>
      <c r="N356" s="3" t="n">
        <v>318.3054529198145</v>
      </c>
      <c r="O356" s="3" t="n">
        <v>319.8969801844135</v>
      </c>
      <c r="P356" s="3" t="n">
        <v>321.4964650853355</v>
      </c>
    </row>
    <row r="357">
      <c r="A357">
        <f>VLOOKUP($B357,Example0gross_NameIDRecon!$B:$C,2,0)</f>
        <v/>
      </c>
      <c r="B357" t="inlineStr">
        <is>
          <t>Eric 2H</t>
        </is>
      </c>
      <c r="C357" t="inlineStr">
        <is>
          <t>Operating Expenses:</t>
        </is>
      </c>
      <c r="D357">
        <f>IF(VLOOKUP($C357,Example0gross_LOSDesignation!$A:$B,2,0)=0,"",VLOOKUP($C357,Example0gross_LOSDesignation!$A:$B,2,0))</f>
        <v/>
      </c>
    </row>
    <row r="358">
      <c r="A358">
        <f>VLOOKUP($B358,Example0gross_NameIDRecon!$B:$C,2,0)</f>
        <v/>
      </c>
      <c r="B358" t="inlineStr">
        <is>
          <t>Eric 2H</t>
        </is>
      </c>
      <c r="C358" t="inlineStr">
        <is>
          <t>Severance Taxes</t>
        </is>
      </c>
      <c r="D358">
        <f>IF(VLOOKUP($C358,Example0gross_LOSDesignation!$A:$B,2,0)=0,"",VLOOKUP($C358,Example0gross_LOSDesignation!$A:$B,2,0))</f>
        <v/>
      </c>
      <c r="E358" s="3" t="n">
        <v>4837.24</v>
      </c>
      <c r="F358" s="3" t="n">
        <v>4909.798599999999</v>
      </c>
      <c r="G358" s="3" t="n">
        <v>4983.445578999998</v>
      </c>
      <c r="H358" s="3" t="n">
        <v>5058.197262684998</v>
      </c>
      <c r="I358" s="3" t="n">
        <v>5134.070221625272</v>
      </c>
      <c r="J358" s="3" t="n">
        <v>5211.081274949651</v>
      </c>
      <c r="K358" s="3" t="n">
        <v>5289.247494073895</v>
      </c>
      <c r="L358" s="3" t="n">
        <v>5368.586206485003</v>
      </c>
      <c r="M358" s="3" t="n">
        <v>5449.114999582277</v>
      </c>
      <c r="N358" s="3" t="n">
        <v>5530.851724576011</v>
      </c>
      <c r="O358" s="3" t="n">
        <v>5613.814500444651</v>
      </c>
      <c r="P358" s="3" t="n">
        <v>5698.02171795132</v>
      </c>
    </row>
    <row r="359">
      <c r="A359">
        <f>VLOOKUP($B359,Example0gross_NameIDRecon!$B:$C,2,0)</f>
        <v/>
      </c>
      <c r="B359" t="inlineStr">
        <is>
          <t>Eric 2H</t>
        </is>
      </c>
      <c r="C359" t="inlineStr">
        <is>
          <t>Other Deductions</t>
        </is>
      </c>
      <c r="D359">
        <f>IF(VLOOKUP($C359,Example0gross_LOSDesignation!$A:$B,2,0)=0,"",VLOOKUP($C359,Example0gross_LOSDesignation!$A:$B,2,0))</f>
        <v/>
      </c>
      <c r="E359" s="3" t="n">
        <v>705.5</v>
      </c>
      <c r="F359" s="3" t="n">
        <v>733.7199999999999</v>
      </c>
      <c r="G359" s="3" t="n">
        <v>763.0688</v>
      </c>
      <c r="H359" s="3" t="n">
        <v>793.591552</v>
      </c>
      <c r="I359" s="3" t="n">
        <v>825.33521408</v>
      </c>
      <c r="J359" s="3" t="n">
        <v>858.3486226432001</v>
      </c>
      <c r="K359" s="3" t="n">
        <v>892.6825675489282</v>
      </c>
      <c r="L359" s="3" t="n">
        <v>928.3898702508853</v>
      </c>
      <c r="M359" s="3" t="n">
        <v>965.5254650609207</v>
      </c>
      <c r="N359" s="3" t="n">
        <v>1004.146483663358</v>
      </c>
      <c r="O359" s="3" t="n">
        <v>1044.312343009892</v>
      </c>
      <c r="P359" s="3" t="n">
        <v>1086.084836730288</v>
      </c>
    </row>
    <row r="360">
      <c r="A360">
        <f>VLOOKUP($B360,Example0gross_NameIDRecon!$B:$C,2,0)</f>
        <v/>
      </c>
      <c r="B360" t="inlineStr">
        <is>
          <t>Eric 2H</t>
        </is>
      </c>
      <c r="C360" t="inlineStr">
        <is>
          <t>Chemicals</t>
        </is>
      </c>
      <c r="D360">
        <f>IF(VLOOKUP($C360,Example0gross_LOSDesignation!$A:$B,2,0)=0,"",VLOOKUP($C360,Example0gross_LOSDesignation!$A:$B,2,0))</f>
        <v/>
      </c>
      <c r="E360" s="3" t="n">
        <v>1660</v>
      </c>
      <c r="F360" s="3" t="n">
        <v>1680.75</v>
      </c>
      <c r="G360" s="3" t="n">
        <v>1701.759375</v>
      </c>
      <c r="H360" s="3" t="n">
        <v>1723.0313671875</v>
      </c>
      <c r="I360" s="3" t="n">
        <v>1744.569259277343</v>
      </c>
      <c r="J360" s="3" t="n">
        <v>1766.37637501831</v>
      </c>
      <c r="K360" s="3" t="n">
        <v>1788.456079706039</v>
      </c>
      <c r="L360" s="3" t="n">
        <v>1810.811780702364</v>
      </c>
      <c r="M360" s="3" t="n">
        <v>1833.446927961144</v>
      </c>
      <c r="N360" s="3" t="n">
        <v>1856.365014560658</v>
      </c>
      <c r="O360" s="3" t="n">
        <v>1879.569577242667</v>
      </c>
      <c r="P360" s="3" t="n">
        <v>1903.0641969582</v>
      </c>
    </row>
    <row r="361">
      <c r="A361">
        <f>VLOOKUP($B361,Example0gross_NameIDRecon!$B:$C,2,0)</f>
        <v/>
      </c>
      <c r="B361" t="inlineStr">
        <is>
          <t>Eric 2H</t>
        </is>
      </c>
      <c r="C361" t="inlineStr">
        <is>
          <t>Communications</t>
        </is>
      </c>
      <c r="D361">
        <f>IF(VLOOKUP($C361,Example0gross_LOSDesignation!$A:$B,2,0)=0,"",VLOOKUP($C361,Example0gross_LOSDesignation!$A:$B,2,0))</f>
        <v/>
      </c>
      <c r="E361" s="3" t="n">
        <v>517.09</v>
      </c>
      <c r="F361" s="3" t="n">
        <v>523.553625</v>
      </c>
      <c r="G361" s="3" t="n">
        <v>530.0980453124999</v>
      </c>
      <c r="H361" s="3" t="n">
        <v>536.7242708789062</v>
      </c>
      <c r="I361" s="3" t="n">
        <v>543.4333242648925</v>
      </c>
      <c r="J361" s="3" t="n">
        <v>550.2262408182036</v>
      </c>
      <c r="K361" s="3" t="n">
        <v>557.1040688284311</v>
      </c>
      <c r="L361" s="3" t="n">
        <v>564.0678696887865</v>
      </c>
      <c r="M361" s="3" t="n">
        <v>571.1187180598962</v>
      </c>
      <c r="N361" s="3" t="n">
        <v>578.2577020356449</v>
      </c>
      <c r="O361" s="3" t="n">
        <v>585.4859233110905</v>
      </c>
      <c r="P361" s="3" t="n">
        <v>592.8044973524792</v>
      </c>
    </row>
    <row r="362">
      <c r="A362">
        <f>VLOOKUP($B362,Example0gross_NameIDRecon!$B:$C,2,0)</f>
        <v/>
      </c>
      <c r="B362" t="inlineStr">
        <is>
          <t>Eric 2H</t>
        </is>
      </c>
      <c r="C362" t="inlineStr">
        <is>
          <t>Consulting</t>
        </is>
      </c>
      <c r="D362">
        <f>IF(VLOOKUP($C362,Example0gross_LOSDesignation!$A:$B,2,0)=0,"",VLOOKUP($C362,Example0gross_LOSDesignation!$A:$B,2,0))</f>
        <v/>
      </c>
      <c r="E362" s="3" t="n">
        <v>344.45</v>
      </c>
      <c r="F362" s="3" t="n">
        <v>348.755625</v>
      </c>
      <c r="G362" s="3" t="n">
        <v>353.1150703124999</v>
      </c>
      <c r="H362" s="3" t="n">
        <v>357.5290086914062</v>
      </c>
      <c r="I362" s="3" t="n">
        <v>361.9981213000488</v>
      </c>
      <c r="J362" s="3" t="n">
        <v>366.5230978162994</v>
      </c>
      <c r="K362" s="3" t="n">
        <v>371.1046365390031</v>
      </c>
      <c r="L362" s="3" t="n">
        <v>375.7434444957406</v>
      </c>
      <c r="M362" s="3" t="n">
        <v>380.4402375519373</v>
      </c>
      <c r="N362" s="3" t="n">
        <v>385.1957405213365</v>
      </c>
      <c r="O362" s="3" t="n">
        <v>390.0106872778532</v>
      </c>
      <c r="P362" s="3" t="n">
        <v>394.8858208688263</v>
      </c>
    </row>
    <row r="363">
      <c r="A363">
        <f>VLOOKUP($B363,Example0gross_NameIDRecon!$B:$C,2,0)</f>
        <v/>
      </c>
      <c r="B363" t="inlineStr">
        <is>
          <t>Eric 2H</t>
        </is>
      </c>
      <c r="C363" t="inlineStr">
        <is>
          <t>Contract Labor</t>
        </is>
      </c>
      <c r="D363">
        <f>IF(VLOOKUP($C363,Example0gross_LOSDesignation!$A:$B,2,0)=0,"",VLOOKUP($C363,Example0gross_LOSDesignation!$A:$B,2,0))</f>
        <v/>
      </c>
      <c r="E363" s="3" t="n">
        <v>1568.7</v>
      </c>
      <c r="F363" s="3" t="n">
        <v>1588.30875</v>
      </c>
      <c r="G363" s="3" t="n">
        <v>1608.162609375</v>
      </c>
      <c r="H363" s="3" t="n">
        <v>1628.264641992187</v>
      </c>
      <c r="I363" s="3" t="n">
        <v>1648.617950017089</v>
      </c>
      <c r="J363" s="3" t="n">
        <v>1669.225674392303</v>
      </c>
      <c r="K363" s="3" t="n">
        <v>1690.090995322207</v>
      </c>
      <c r="L363" s="3" t="n">
        <v>1711.217132763734</v>
      </c>
      <c r="M363" s="3" t="n">
        <v>1732.60734692328</v>
      </c>
      <c r="N363" s="3" t="n">
        <v>1754.264938759821</v>
      </c>
      <c r="O363" s="3" t="n">
        <v>1776.193250494319</v>
      </c>
      <c r="P363" s="3" t="n">
        <v>1798.395666125498</v>
      </c>
    </row>
    <row r="364">
      <c r="A364">
        <f>VLOOKUP($B364,Example0gross_NameIDRecon!$B:$C,2,0)</f>
        <v/>
      </c>
      <c r="B364" t="inlineStr">
        <is>
          <t>Eric 2H</t>
        </is>
      </c>
      <c r="C364" t="inlineStr">
        <is>
          <t>Fuel &amp; Power</t>
        </is>
      </c>
      <c r="D364">
        <f>IF(VLOOKUP($C364,Example0gross_LOSDesignation!$A:$B,2,0)=0,"",VLOOKUP($C364,Example0gross_LOSDesignation!$A:$B,2,0))</f>
        <v/>
      </c>
      <c r="E364" s="3" t="n">
        <v>1328</v>
      </c>
      <c r="F364" s="3" t="n">
        <v>1344.6</v>
      </c>
      <c r="G364" s="3" t="n">
        <v>1361.4075</v>
      </c>
      <c r="H364" s="3" t="n">
        <v>1378.42509375</v>
      </c>
      <c r="I364" s="3" t="n">
        <v>1395.655407421875</v>
      </c>
      <c r="J364" s="3" t="n">
        <v>1413.101100014648</v>
      </c>
      <c r="K364" s="3" t="n">
        <v>1430.764863764831</v>
      </c>
      <c r="L364" s="3" t="n">
        <v>1448.649424561892</v>
      </c>
      <c r="M364" s="3" t="n">
        <v>1466.757542368915</v>
      </c>
      <c r="N364" s="3" t="n">
        <v>1485.092011648527</v>
      </c>
      <c r="O364" s="3" t="n">
        <v>1503.655661794133</v>
      </c>
      <c r="P364" s="3" t="n">
        <v>1522.45135756656</v>
      </c>
    </row>
    <row r="365">
      <c r="A365">
        <f>VLOOKUP($B365,Example0gross_NameIDRecon!$B:$C,2,0)</f>
        <v/>
      </c>
      <c r="B365" t="inlineStr">
        <is>
          <t>Eric 2H</t>
        </is>
      </c>
      <c r="C365" t="inlineStr">
        <is>
          <t>Hot Oil &amp; Other Treatments</t>
        </is>
      </c>
      <c r="D365">
        <f>IF(VLOOKUP($C365,Example0gross_LOSDesignation!$A:$B,2,0)=0,"",VLOOKUP($C365,Example0gross_LOSDesignation!$A:$B,2,0))</f>
        <v/>
      </c>
      <c r="E365" s="3" t="n">
        <v>559.42</v>
      </c>
      <c r="F365" s="3" t="n">
        <v>566.41275</v>
      </c>
      <c r="G365" s="3" t="n">
        <v>573.4929093749998</v>
      </c>
      <c r="H365" s="3" t="n">
        <v>580.6615707421873</v>
      </c>
      <c r="I365" s="3" t="n">
        <v>587.9198403764647</v>
      </c>
      <c r="J365" s="3" t="n">
        <v>595.2688383811706</v>
      </c>
      <c r="K365" s="3" t="n">
        <v>602.7096988609351</v>
      </c>
      <c r="L365" s="3" t="n">
        <v>610.2435700966968</v>
      </c>
      <c r="M365" s="3" t="n">
        <v>617.8716147229055</v>
      </c>
      <c r="N365" s="3" t="n">
        <v>625.5950099069418</v>
      </c>
      <c r="O365" s="3" t="n">
        <v>633.4149475307785</v>
      </c>
      <c r="P365" s="3" t="n">
        <v>641.3326343749131</v>
      </c>
    </row>
    <row r="366">
      <c r="A366">
        <f>VLOOKUP($B366,Example0gross_NameIDRecon!$B:$C,2,0)</f>
        <v/>
      </c>
      <c r="B366" t="inlineStr">
        <is>
          <t>Eric 2H</t>
        </is>
      </c>
      <c r="C366" t="inlineStr">
        <is>
          <t>Insurance</t>
        </is>
      </c>
      <c r="D366">
        <f>IF(VLOOKUP($C366,Example0gross_LOSDesignation!$A:$B,2,0)=0,"",VLOOKUP($C366,Example0gross_LOSDesignation!$A:$B,2,0))</f>
        <v/>
      </c>
      <c r="E366" s="3" t="n">
        <v>647.4</v>
      </c>
      <c r="F366" s="3" t="n">
        <v>655.4924999999999</v>
      </c>
      <c r="G366" s="3" t="n">
        <v>663.68615625</v>
      </c>
      <c r="H366" s="3" t="n">
        <v>671.9822332031248</v>
      </c>
      <c r="I366" s="3" t="n">
        <v>680.3820111181639</v>
      </c>
      <c r="J366" s="3" t="n">
        <v>688.8867862571409</v>
      </c>
      <c r="K366" s="3" t="n">
        <v>697.4978710853552</v>
      </c>
      <c r="L366" s="3" t="n">
        <v>706.2165944739221</v>
      </c>
      <c r="M366" s="3" t="n">
        <v>715.0443019048461</v>
      </c>
      <c r="N366" s="3" t="n">
        <v>723.9823556786566</v>
      </c>
      <c r="O366" s="3" t="n">
        <v>733.0321351246398</v>
      </c>
      <c r="P366" s="3" t="n">
        <v>742.1950368136978</v>
      </c>
    </row>
    <row r="367">
      <c r="A367">
        <f>VLOOKUP($B367,Example0gross_NameIDRecon!$B:$C,2,0)</f>
        <v/>
      </c>
      <c r="B367" t="inlineStr">
        <is>
          <t>Eric 2H</t>
        </is>
      </c>
      <c r="C367" t="inlineStr">
        <is>
          <t>Legal</t>
        </is>
      </c>
      <c r="D367">
        <f>IF(VLOOKUP($C367,Example0gross_LOSDesignation!$A:$B,2,0)=0,"",VLOOKUP($C367,Example0gross_LOSDesignation!$A:$B,2,0))</f>
        <v/>
      </c>
      <c r="E367" s="3" t="n">
        <v>850.75</v>
      </c>
      <c r="F367" s="3" t="n">
        <v>861.384375</v>
      </c>
      <c r="G367" s="3" t="n">
        <v>872.1516796874999</v>
      </c>
      <c r="H367" s="3" t="n">
        <v>883.0535756835937</v>
      </c>
      <c r="I367" s="3" t="n">
        <v>894.0917453796386</v>
      </c>
      <c r="J367" s="3" t="n">
        <v>905.267892196884</v>
      </c>
      <c r="K367" s="3" t="n">
        <v>916.5837408493451</v>
      </c>
      <c r="L367" s="3" t="n">
        <v>928.0410376099618</v>
      </c>
      <c r="M367" s="3" t="n">
        <v>939.6415505800862</v>
      </c>
      <c r="N367" s="3" t="n">
        <v>951.3870699623373</v>
      </c>
      <c r="O367" s="3" t="n">
        <v>963.2794083368665</v>
      </c>
      <c r="P367" s="3" t="n">
        <v>975.3204009410773</v>
      </c>
    </row>
    <row r="368">
      <c r="A368">
        <f>VLOOKUP($B368,Example0gross_NameIDRecon!$B:$C,2,0)</f>
        <v/>
      </c>
      <c r="B368" t="inlineStr">
        <is>
          <t>Eric 2H</t>
        </is>
      </c>
      <c r="C368" t="inlineStr">
        <is>
          <t>Marketing</t>
        </is>
      </c>
      <c r="D368">
        <f>IF(VLOOKUP($C368,Example0gross_LOSDesignation!$A:$B,2,0)=0,"",VLOOKUP($C368,Example0gross_LOSDesignation!$A:$B,2,0))</f>
        <v/>
      </c>
      <c r="E368" s="3" t="n">
        <v>212.48</v>
      </c>
      <c r="F368" s="3" t="n">
        <v>215.136</v>
      </c>
      <c r="G368" s="3" t="n">
        <v>217.8252</v>
      </c>
      <c r="H368" s="3" t="n">
        <v>220.548015</v>
      </c>
      <c r="I368" s="3" t="n">
        <v>223.3048651874999</v>
      </c>
      <c r="J368" s="3" t="n">
        <v>226.0961760023436</v>
      </c>
      <c r="K368" s="3" t="n">
        <v>228.922378202373</v>
      </c>
      <c r="L368" s="3" t="n">
        <v>231.7839079299026</v>
      </c>
      <c r="M368" s="3" t="n">
        <v>234.6812067790264</v>
      </c>
      <c r="N368" s="3" t="n">
        <v>237.6147218637642</v>
      </c>
      <c r="O368" s="3" t="n">
        <v>240.5849058870612</v>
      </c>
      <c r="P368" s="3" t="n">
        <v>243.5922172106495</v>
      </c>
    </row>
    <row r="369">
      <c r="A369">
        <f>VLOOKUP($B369,Example0gross_NameIDRecon!$B:$C,2,0)</f>
        <v/>
      </c>
      <c r="B369" t="inlineStr">
        <is>
          <t>Eric 2H</t>
        </is>
      </c>
      <c r="C369" t="inlineStr">
        <is>
          <t>Measurement/Metering</t>
        </is>
      </c>
      <c r="D369">
        <f>IF(VLOOKUP($C369,Example0gross_LOSDesignation!$A:$B,2,0)=0,"",VLOOKUP($C369,Example0gross_LOSDesignation!$A:$B,2,0))</f>
        <v/>
      </c>
      <c r="E369" s="3" t="n">
        <v>553.61</v>
      </c>
      <c r="F369" s="3" t="n">
        <v>560.530125</v>
      </c>
      <c r="G369" s="3" t="n">
        <v>567.5367515624999</v>
      </c>
      <c r="H369" s="3" t="n">
        <v>574.6309609570311</v>
      </c>
      <c r="I369" s="3" t="n">
        <v>581.813847968994</v>
      </c>
      <c r="J369" s="3" t="n">
        <v>589.0865210686063</v>
      </c>
      <c r="K369" s="3" t="n">
        <v>596.450102581964</v>
      </c>
      <c r="L369" s="3" t="n">
        <v>603.9057288642385</v>
      </c>
      <c r="M369" s="3" t="n">
        <v>611.4545504750414</v>
      </c>
      <c r="N369" s="3" t="n">
        <v>619.0977323559795</v>
      </c>
      <c r="O369" s="3" t="n">
        <v>626.8364540104292</v>
      </c>
      <c r="P369" s="3" t="n">
        <v>634.6719096855595</v>
      </c>
    </row>
    <row r="370">
      <c r="A370">
        <f>VLOOKUP($B370,Example0gross_NameIDRecon!$B:$C,2,0)</f>
        <v/>
      </c>
      <c r="B370" t="inlineStr">
        <is>
          <t>Eric 2H</t>
        </is>
      </c>
      <c r="C370" t="inlineStr">
        <is>
          <t>Miscellaneous</t>
        </is>
      </c>
      <c r="D370">
        <f>IF(VLOOKUP($C370,Example0gross_LOSDesignation!$A:$B,2,0)=0,"",VLOOKUP($C370,Example0gross_LOSDesignation!$A:$B,2,0))</f>
        <v/>
      </c>
      <c r="E370" s="3" t="n">
        <v>332</v>
      </c>
      <c r="F370" s="3" t="n">
        <v>336.15</v>
      </c>
      <c r="G370" s="3" t="n">
        <v>340.351875</v>
      </c>
      <c r="H370" s="3" t="n">
        <v>344.6062734375</v>
      </c>
      <c r="I370" s="3" t="n">
        <v>348.9138518554687</v>
      </c>
      <c r="J370" s="3" t="n">
        <v>353.275275003662</v>
      </c>
      <c r="K370" s="3" t="n">
        <v>357.6912159412078</v>
      </c>
      <c r="L370" s="3" t="n">
        <v>362.1623561404729</v>
      </c>
      <c r="M370" s="3" t="n">
        <v>366.6893855922288</v>
      </c>
      <c r="N370" s="3" t="n">
        <v>371.2730029121316</v>
      </c>
      <c r="O370" s="3" t="n">
        <v>375.9139154485333</v>
      </c>
      <c r="P370" s="3" t="n">
        <v>380.6128393916399</v>
      </c>
    </row>
    <row r="371">
      <c r="A371">
        <f>VLOOKUP($B371,Example0gross_NameIDRecon!$B:$C,2,0)</f>
        <v/>
      </c>
      <c r="B371" t="inlineStr">
        <is>
          <t>Eric 2H</t>
        </is>
      </c>
      <c r="C371" t="inlineStr">
        <is>
          <t>Overhead</t>
        </is>
      </c>
      <c r="D371">
        <f>IF(VLOOKUP($C371,Example0gross_LOSDesignation!$A:$B,2,0)=0,"",VLOOKUP($C371,Example0gross_LOSDesignation!$A:$B,2,0))</f>
        <v/>
      </c>
      <c r="E371" s="3" t="n">
        <v>913</v>
      </c>
      <c r="F371" s="3" t="n">
        <v>924.4124999999999</v>
      </c>
      <c r="G371" s="3" t="n">
        <v>935.96765625</v>
      </c>
      <c r="H371" s="3" t="n">
        <v>947.6672519531249</v>
      </c>
      <c r="I371" s="3" t="n">
        <v>959.5130926025389</v>
      </c>
      <c r="J371" s="3" t="n">
        <v>971.5070062600707</v>
      </c>
      <c r="K371" s="3" t="n">
        <v>983.6508438383215</v>
      </c>
      <c r="L371" s="3" t="n">
        <v>995.9464793863006</v>
      </c>
      <c r="M371" s="3" t="n">
        <v>1008.395810378629</v>
      </c>
      <c r="N371" s="3" t="n">
        <v>1021.000758008362</v>
      </c>
      <c r="O371" s="3" t="n">
        <v>1033.763267483467</v>
      </c>
      <c r="P371" s="3" t="n">
        <v>1046.68530832701</v>
      </c>
    </row>
    <row r="372">
      <c r="A372">
        <f>VLOOKUP($B372,Example0gross_NameIDRecon!$B:$C,2,0)</f>
        <v/>
      </c>
      <c r="B372" t="inlineStr">
        <is>
          <t>Eric 2H</t>
        </is>
      </c>
      <c r="C372" t="inlineStr">
        <is>
          <t>Professional Services</t>
        </is>
      </c>
      <c r="D372">
        <f>IF(VLOOKUP($C372,Example0gross_LOSDesignation!$A:$B,2,0)=0,"",VLOOKUP($C372,Example0gross_LOSDesignation!$A:$B,2,0))</f>
        <v/>
      </c>
      <c r="E372" s="3" t="n">
        <v>1436.73</v>
      </c>
      <c r="F372" s="3" t="n">
        <v>1454.689125</v>
      </c>
      <c r="G372" s="3" t="n">
        <v>1472.8727390625</v>
      </c>
      <c r="H372" s="3" t="n">
        <v>1491.283648300781</v>
      </c>
      <c r="I372" s="3" t="n">
        <v>1509.924693904541</v>
      </c>
      <c r="J372" s="3" t="n">
        <v>1528.798752578347</v>
      </c>
      <c r="K372" s="3" t="n">
        <v>1547.908736985577</v>
      </c>
      <c r="L372" s="3" t="n">
        <v>1567.257596197896</v>
      </c>
      <c r="M372" s="3" t="n">
        <v>1586.84831615037</v>
      </c>
      <c r="N372" s="3" t="n">
        <v>1606.68392010225</v>
      </c>
      <c r="O372" s="3" t="n">
        <v>1626.767469103528</v>
      </c>
      <c r="P372" s="3" t="n">
        <v>1647.102062467322</v>
      </c>
    </row>
    <row r="373">
      <c r="A373">
        <f>VLOOKUP($B373,Example0gross_NameIDRecon!$B:$C,2,0)</f>
        <v/>
      </c>
      <c r="B373" t="inlineStr">
        <is>
          <t>Eric 2H</t>
        </is>
      </c>
      <c r="C373" t="inlineStr">
        <is>
          <t>Pumping &amp; Gauging</t>
        </is>
      </c>
      <c r="D373">
        <f>IF(VLOOKUP($C373,Example0gross_LOSDesignation!$A:$B,2,0)=0,"",VLOOKUP($C373,Example0gross_LOSDesignation!$A:$B,2,0))</f>
        <v/>
      </c>
      <c r="E373" s="3" t="n">
        <v>913</v>
      </c>
      <c r="F373" s="3" t="n">
        <v>924.4124999999999</v>
      </c>
      <c r="G373" s="3" t="n">
        <v>935.96765625</v>
      </c>
      <c r="H373" s="3" t="n">
        <v>947.6672519531249</v>
      </c>
      <c r="I373" s="3" t="n">
        <v>959.5130926025389</v>
      </c>
      <c r="J373" s="3" t="n">
        <v>971.5070062600707</v>
      </c>
      <c r="K373" s="3" t="n">
        <v>983.6508438383215</v>
      </c>
      <c r="L373" s="3" t="n">
        <v>995.9464793863006</v>
      </c>
      <c r="M373" s="3" t="n">
        <v>1008.395810378629</v>
      </c>
      <c r="N373" s="3" t="n">
        <v>1021.000758008362</v>
      </c>
      <c r="O373" s="3" t="n">
        <v>1033.763267483467</v>
      </c>
      <c r="P373" s="3" t="n">
        <v>1046.68530832701</v>
      </c>
    </row>
    <row r="374">
      <c r="A374">
        <f>VLOOKUP($B374,Example0gross_NameIDRecon!$B:$C,2,0)</f>
        <v/>
      </c>
      <c r="B374" t="inlineStr">
        <is>
          <t>Eric 2H</t>
        </is>
      </c>
      <c r="C374" t="inlineStr">
        <is>
          <t>Rental Equipment</t>
        </is>
      </c>
      <c r="D374">
        <f>IF(VLOOKUP($C374,Example0gross_LOSDesignation!$A:$B,2,0)=0,"",VLOOKUP($C374,Example0gross_LOSDesignation!$A:$B,2,0))</f>
        <v/>
      </c>
      <c r="E374" s="3" t="n">
        <v>622.5</v>
      </c>
      <c r="F374" s="3" t="n">
        <v>630.28125</v>
      </c>
      <c r="G374" s="3" t="n">
        <v>638.159765625</v>
      </c>
      <c r="H374" s="3" t="n">
        <v>646.1367626953124</v>
      </c>
      <c r="I374" s="3" t="n">
        <v>654.2134722290039</v>
      </c>
      <c r="J374" s="3" t="n">
        <v>662.3911406318664</v>
      </c>
      <c r="K374" s="3" t="n">
        <v>670.6710298897647</v>
      </c>
      <c r="L374" s="3" t="n">
        <v>679.0544177633867</v>
      </c>
      <c r="M374" s="3" t="n">
        <v>687.542597985429</v>
      </c>
      <c r="N374" s="3" t="n">
        <v>696.1368804602467</v>
      </c>
      <c r="O374" s="3" t="n">
        <v>704.8385914659998</v>
      </c>
      <c r="P374" s="3" t="n">
        <v>713.6490738593247</v>
      </c>
    </row>
    <row r="375">
      <c r="A375">
        <f>VLOOKUP($B375,Example0gross_NameIDRecon!$B:$C,2,0)</f>
        <v/>
      </c>
      <c r="B375" t="inlineStr">
        <is>
          <t>Eric 2H</t>
        </is>
      </c>
      <c r="C375" t="inlineStr">
        <is>
          <t>Repairs &amp; Maintenance</t>
        </is>
      </c>
      <c r="D375">
        <f>IF(VLOOKUP($C375,Example0gross_LOSDesignation!$A:$B,2,0)=0,"",VLOOKUP($C375,Example0gross_LOSDesignation!$A:$B,2,0))</f>
        <v/>
      </c>
      <c r="E375" s="3" t="n">
        <v>3320</v>
      </c>
      <c r="F375" s="3" t="n">
        <v>3361.5</v>
      </c>
      <c r="G375" s="3" t="n">
        <v>3403.51875</v>
      </c>
      <c r="H375" s="3" t="n">
        <v>3446.062734375</v>
      </c>
      <c r="I375" s="3" t="n">
        <v>3489.138518554687</v>
      </c>
      <c r="J375" s="3" t="n">
        <v>3532.752750036621</v>
      </c>
      <c r="K375" s="3" t="n">
        <v>3576.912159412078</v>
      </c>
      <c r="L375" s="3" t="n">
        <v>3621.623561404729</v>
      </c>
      <c r="M375" s="3" t="n">
        <v>3666.893855922288</v>
      </c>
      <c r="N375" s="3" t="n">
        <v>3712.730029121316</v>
      </c>
      <c r="O375" s="3" t="n">
        <v>3759.139154485333</v>
      </c>
      <c r="P375" s="3" t="n">
        <v>3806.1283939164</v>
      </c>
    </row>
    <row r="376">
      <c r="A376">
        <f>VLOOKUP($B376,Example0gross_NameIDRecon!$B:$C,2,0)</f>
        <v/>
      </c>
      <c r="B376" t="inlineStr">
        <is>
          <t>Eric 2H</t>
        </is>
      </c>
      <c r="C376" t="inlineStr">
        <is>
          <t>Road &amp; Lease Maintenance</t>
        </is>
      </c>
      <c r="D376">
        <f>IF(VLOOKUP($C376,Example0gross_LOSDesignation!$A:$B,2,0)=0,"",VLOOKUP($C376,Example0gross_LOSDesignation!$A:$B,2,0))</f>
        <v/>
      </c>
      <c r="E376" s="3" t="n">
        <v>1099.75</v>
      </c>
      <c r="F376" s="3" t="n">
        <v>1113.496875</v>
      </c>
      <c r="G376" s="3" t="n">
        <v>1127.4155859375</v>
      </c>
      <c r="H376" s="3" t="n">
        <v>1141.508280761719</v>
      </c>
      <c r="I376" s="3" t="n">
        <v>1155.77713427124</v>
      </c>
      <c r="J376" s="3" t="n">
        <v>1170.224348449631</v>
      </c>
      <c r="K376" s="3" t="n">
        <v>1184.852152805251</v>
      </c>
      <c r="L376" s="3" t="n">
        <v>1199.662804715316</v>
      </c>
      <c r="M376" s="3" t="n">
        <v>1214.658589774258</v>
      </c>
      <c r="N376" s="3" t="n">
        <v>1229.841822146436</v>
      </c>
      <c r="O376" s="3" t="n">
        <v>1245.214844923266</v>
      </c>
      <c r="P376" s="3" t="n">
        <v>1260.780030484807</v>
      </c>
    </row>
    <row r="377">
      <c r="A377">
        <f>VLOOKUP($B377,Example0gross_NameIDRecon!$B:$C,2,0)</f>
        <v/>
      </c>
      <c r="B377" t="inlineStr">
        <is>
          <t>Eric 2H</t>
        </is>
      </c>
      <c r="C377" t="inlineStr">
        <is>
          <t>Salt Water Disposal</t>
        </is>
      </c>
      <c r="D377">
        <f>IF(VLOOKUP($C377,Example0gross_LOSDesignation!$A:$B,2,0)=0,"",VLOOKUP($C377,Example0gross_LOSDesignation!$A:$B,2,0))</f>
        <v/>
      </c>
      <c r="E377" s="3" t="n">
        <v>705.5</v>
      </c>
      <c r="F377" s="3" t="n">
        <v>714.3187499999999</v>
      </c>
      <c r="G377" s="3" t="n">
        <v>723.2477343749999</v>
      </c>
      <c r="H377" s="3" t="n">
        <v>732.2883310546874</v>
      </c>
      <c r="I377" s="3" t="n">
        <v>741.441935192871</v>
      </c>
      <c r="J377" s="3" t="n">
        <v>750.7099593827819</v>
      </c>
      <c r="K377" s="3" t="n">
        <v>760.0938338750667</v>
      </c>
      <c r="L377" s="3" t="n">
        <v>769.595006798505</v>
      </c>
      <c r="M377" s="3" t="n">
        <v>779.2149443834862</v>
      </c>
      <c r="N377" s="3" t="n">
        <v>788.9551311882798</v>
      </c>
      <c r="O377" s="3" t="n">
        <v>798.8170703281332</v>
      </c>
      <c r="P377" s="3" t="n">
        <v>808.8022837072349</v>
      </c>
    </row>
    <row r="378">
      <c r="A378">
        <f>VLOOKUP($B378,Example0gross_NameIDRecon!$B:$C,2,0)</f>
        <v/>
      </c>
      <c r="B378" t="inlineStr">
        <is>
          <t>Eric 2H</t>
        </is>
      </c>
      <c r="C378" t="inlineStr">
        <is>
          <t>Supervision</t>
        </is>
      </c>
      <c r="D378">
        <f>IF(VLOOKUP($C378,Example0gross_LOSDesignation!$A:$B,2,0)=0,"",VLOOKUP($C378,Example0gross_LOSDesignation!$A:$B,2,0))</f>
        <v/>
      </c>
      <c r="E378" s="3" t="n">
        <v>498</v>
      </c>
      <c r="F378" s="3" t="n">
        <v>504.225</v>
      </c>
      <c r="G378" s="3" t="n">
        <v>510.5278125</v>
      </c>
      <c r="H378" s="3" t="n">
        <v>516.9094101562499</v>
      </c>
      <c r="I378" s="3" t="n">
        <v>523.370777783203</v>
      </c>
      <c r="J378" s="3" t="n">
        <v>529.9129125054931</v>
      </c>
      <c r="K378" s="3" t="n">
        <v>536.5368239118117</v>
      </c>
      <c r="L378" s="3" t="n">
        <v>543.2435342107093</v>
      </c>
      <c r="M378" s="3" t="n">
        <v>550.0340783883431</v>
      </c>
      <c r="N378" s="3" t="n">
        <v>556.9095043681974</v>
      </c>
      <c r="O378" s="3" t="n">
        <v>563.8708731727999</v>
      </c>
      <c r="P378" s="3" t="n">
        <v>570.9192590874597</v>
      </c>
    </row>
    <row r="379">
      <c r="A379">
        <f>VLOOKUP($B379,Example0gross_NameIDRecon!$B:$C,2,0)</f>
        <v/>
      </c>
      <c r="B379" t="inlineStr">
        <is>
          <t>Eric 2H</t>
        </is>
      </c>
      <c r="C379" t="inlineStr">
        <is>
          <t>Supplies</t>
        </is>
      </c>
      <c r="D379">
        <f>IF(VLOOKUP($C379,Example0gross_LOSDesignation!$A:$B,2,0)=0,"",VLOOKUP($C379,Example0gross_LOSDesignation!$A:$B,2,0))</f>
        <v/>
      </c>
      <c r="E379" s="3" t="n">
        <v>3895.19</v>
      </c>
      <c r="F379" s="3" t="n">
        <v>3943.879874999999</v>
      </c>
      <c r="G379" s="3" t="n">
        <v>3993.178373437499</v>
      </c>
      <c r="H379" s="3" t="n">
        <v>4043.093103105467</v>
      </c>
      <c r="I379" s="3" t="n">
        <v>4093.631766894286</v>
      </c>
      <c r="J379" s="3" t="n">
        <v>4144.802163980464</v>
      </c>
      <c r="K379" s="3" t="n">
        <v>4196.61219103022</v>
      </c>
      <c r="L379" s="3" t="n">
        <v>4249.069843418098</v>
      </c>
      <c r="M379" s="3" t="n">
        <v>4302.183216460824</v>
      </c>
      <c r="N379" s="3" t="n">
        <v>4355.960506666584</v>
      </c>
      <c r="O379" s="3" t="n">
        <v>4410.410012999916</v>
      </c>
      <c r="P379" s="3" t="n">
        <v>4465.540138162414</v>
      </c>
    </row>
    <row r="380">
      <c r="A380">
        <f>VLOOKUP($B380,Example0gross_NameIDRecon!$B:$C,2,0)</f>
        <v/>
      </c>
      <c r="B380" t="inlineStr">
        <is>
          <t>Eric 2H</t>
        </is>
      </c>
      <c r="C380" t="inlineStr">
        <is>
          <t>Ad Valorem</t>
        </is>
      </c>
      <c r="D380">
        <f>IF(VLOOKUP($C380,Example0gross_LOSDesignation!$A:$B,2,0)=0,"",VLOOKUP($C380,Example0gross_LOSDesignation!$A:$B,2,0))</f>
        <v/>
      </c>
      <c r="E380" s="3" t="n">
        <v>2158</v>
      </c>
      <c r="F380" s="3" t="n">
        <v>2184.975</v>
      </c>
      <c r="G380" s="3" t="n">
        <v>2212.2871875</v>
      </c>
      <c r="H380" s="3" t="n">
        <v>2239.94077734375</v>
      </c>
      <c r="I380" s="3" t="n">
        <v>2267.940037060547</v>
      </c>
      <c r="J380" s="3" t="n">
        <v>2296.289287523803</v>
      </c>
      <c r="K380" s="3" t="n">
        <v>2324.992903617851</v>
      </c>
      <c r="L380" s="3" t="n">
        <v>2354.055314913074</v>
      </c>
      <c r="M380" s="3" t="n">
        <v>2383.481006349487</v>
      </c>
      <c r="N380" s="3" t="n">
        <v>2413.274518928856</v>
      </c>
      <c r="O380" s="3" t="n">
        <v>2443.440450415466</v>
      </c>
      <c r="P380" s="3" t="n">
        <v>2473.98345604566</v>
      </c>
    </row>
    <row r="381">
      <c r="A381">
        <f>VLOOKUP($B381,Example0gross_NameIDRecon!$B:$C,2,0)</f>
        <v/>
      </c>
      <c r="B381" t="inlineStr">
        <is>
          <t>Eric 2H</t>
        </is>
      </c>
      <c r="C381" t="inlineStr">
        <is>
          <t>Trucking &amp; Hauling</t>
        </is>
      </c>
      <c r="D381">
        <f>IF(VLOOKUP($C381,Example0gross_LOSDesignation!$A:$B,2,0)=0,"",VLOOKUP($C381,Example0gross_LOSDesignation!$A:$B,2,0))</f>
        <v/>
      </c>
      <c r="E381" s="3" t="n">
        <v>590.13</v>
      </c>
      <c r="F381" s="3" t="n">
        <v>597.5066249999999</v>
      </c>
      <c r="G381" s="3" t="n">
        <v>604.9754578124998</v>
      </c>
      <c r="H381" s="3" t="n">
        <v>612.537651035156</v>
      </c>
      <c r="I381" s="3" t="n">
        <v>620.1943716730955</v>
      </c>
      <c r="J381" s="3" t="n">
        <v>627.9468013190092</v>
      </c>
      <c r="K381" s="3" t="n">
        <v>635.7961363354967</v>
      </c>
      <c r="L381" s="3" t="n">
        <v>643.7435880396904</v>
      </c>
      <c r="M381" s="3" t="n">
        <v>651.7903828901865</v>
      </c>
      <c r="N381" s="3" t="n">
        <v>659.9377626763138</v>
      </c>
      <c r="O381" s="3" t="n">
        <v>668.1869847097677</v>
      </c>
      <c r="P381" s="3" t="n">
        <v>676.5393220186398</v>
      </c>
    </row>
    <row r="382">
      <c r="A382">
        <f>VLOOKUP($B382,Example0gross_NameIDRecon!$B:$C,2,0)</f>
        <v/>
      </c>
      <c r="B382" t="inlineStr">
        <is>
          <t>Eric 2H</t>
        </is>
      </c>
      <c r="C382" t="inlineStr">
        <is>
          <t>Vacuum Truck/Clean Up</t>
        </is>
      </c>
      <c r="D382">
        <f>IF(VLOOKUP($C382,Example0gross_LOSDesignation!$A:$B,2,0)=0,"",VLOOKUP($C382,Example0gross_LOSDesignation!$A:$B,2,0))</f>
        <v/>
      </c>
      <c r="E382" s="3" t="n">
        <v>270.58</v>
      </c>
      <c r="F382" s="3" t="n">
        <v>273.96225</v>
      </c>
      <c r="G382" s="3" t="n">
        <v>277.3867781249999</v>
      </c>
      <c r="H382" s="3" t="n">
        <v>280.8541128515624</v>
      </c>
      <c r="I382" s="3" t="n">
        <v>284.364789262207</v>
      </c>
      <c r="J382" s="3" t="n">
        <v>287.9193491279846</v>
      </c>
      <c r="K382" s="3" t="n">
        <v>291.5183409920843</v>
      </c>
      <c r="L382" s="3" t="n">
        <v>295.1623202544854</v>
      </c>
      <c r="M382" s="3" t="n">
        <v>298.8518492576665</v>
      </c>
      <c r="N382" s="3" t="n">
        <v>302.5874973733872</v>
      </c>
      <c r="O382" s="3" t="n">
        <v>306.3698410905545</v>
      </c>
      <c r="P382" s="3" t="n">
        <v>310.1994641041865</v>
      </c>
    </row>
    <row r="383">
      <c r="A383">
        <f>VLOOKUP($B383,Example0gross_NameIDRecon!$B:$C,2,0)</f>
        <v/>
      </c>
      <c r="B383" t="inlineStr">
        <is>
          <t>Eric 2H</t>
        </is>
      </c>
      <c r="C383" t="inlineStr">
        <is>
          <t>Well Servicing</t>
        </is>
      </c>
      <c r="D383">
        <f>IF(VLOOKUP($C383,Example0gross_LOSDesignation!$A:$B,2,0)=0,"",VLOOKUP($C383,Example0gross_LOSDesignation!$A:$B,2,0))</f>
        <v/>
      </c>
      <c r="E383" s="3" t="n">
        <v>788.5</v>
      </c>
      <c r="F383" s="3" t="n">
        <v>798.3562499999999</v>
      </c>
      <c r="G383" s="3" t="n">
        <v>808.335703125</v>
      </c>
      <c r="H383" s="3" t="n">
        <v>818.4398994140624</v>
      </c>
      <c r="I383" s="3" t="n">
        <v>828.6703981567382</v>
      </c>
      <c r="J383" s="3" t="n">
        <v>839.0287781336973</v>
      </c>
      <c r="K383" s="3" t="n">
        <v>849.5166378603685</v>
      </c>
      <c r="L383" s="3" t="n">
        <v>860.135595833623</v>
      </c>
      <c r="M383" s="3" t="n">
        <v>870.8872907815432</v>
      </c>
      <c r="N383" s="3" t="n">
        <v>881.7733819163126</v>
      </c>
      <c r="O383" s="3" t="n">
        <v>892.7955491902663</v>
      </c>
      <c r="P383" s="3" t="n">
        <v>903.9554935551447</v>
      </c>
    </row>
    <row r="384">
      <c r="A384">
        <f>VLOOKUP($B384,Example0gross_NameIDRecon!$B:$C,2,0)</f>
        <v/>
      </c>
      <c r="B384" t="inlineStr">
        <is>
          <t>Eric 2H</t>
        </is>
      </c>
      <c r="C384" t="inlineStr">
        <is>
          <t>Workover Rig</t>
        </is>
      </c>
      <c r="D384">
        <f>IF(VLOOKUP($C384,Example0gross_LOSDesignation!$A:$B,2,0)=0,"",VLOOKUP($C384,Example0gross_LOSDesignation!$A:$B,2,0))</f>
        <v/>
      </c>
      <c r="E384" s="3" t="n">
        <v>1025.88</v>
      </c>
      <c r="F384" s="3" t="n">
        <v>1038.7035</v>
      </c>
      <c r="G384" s="3" t="n">
        <v>1051.68729375</v>
      </c>
      <c r="H384" s="3" t="n">
        <v>1064.833384921875</v>
      </c>
      <c r="I384" s="3" t="n">
        <v>1078.143802233398</v>
      </c>
      <c r="J384" s="3" t="n">
        <v>1091.620599761316</v>
      </c>
      <c r="K384" s="3" t="n">
        <v>1105.265857258332</v>
      </c>
      <c r="L384" s="3" t="n">
        <v>1119.081680474061</v>
      </c>
      <c r="M384" s="3" t="n">
        <v>1133.070201479987</v>
      </c>
      <c r="N384" s="3" t="n">
        <v>1147.233578998487</v>
      </c>
      <c r="O384" s="3" t="n">
        <v>1161.573998735968</v>
      </c>
      <c r="P384" s="3" t="n">
        <v>1176.093673720168</v>
      </c>
    </row>
    <row r="385">
      <c r="A385">
        <f>VLOOKUP($B385,Example0gross_NameIDRecon!$B:$C,2,0)</f>
        <v/>
      </c>
      <c r="B385" t="inlineStr">
        <is>
          <t>Eric 2H</t>
        </is>
      </c>
      <c r="C385" t="inlineStr">
        <is>
          <t>Gathering &amp; Transport Chg</t>
        </is>
      </c>
      <c r="D385">
        <f>IF(VLOOKUP($C385,Example0gross_LOSDesignation!$A:$B,2,0)=0,"",VLOOKUP($C385,Example0gross_LOSDesignation!$A:$B,2,0))</f>
        <v/>
      </c>
      <c r="E385" s="3" t="n">
        <v>481.4</v>
      </c>
      <c r="F385" s="3" t="n">
        <v>487.4175</v>
      </c>
      <c r="G385" s="3" t="n">
        <v>493.5102187499999</v>
      </c>
      <c r="H385" s="3" t="n">
        <v>499.679096484375</v>
      </c>
      <c r="I385" s="3" t="n">
        <v>505.9250851904296</v>
      </c>
      <c r="J385" s="3" t="n">
        <v>512.2491487553099</v>
      </c>
      <c r="K385" s="3" t="n">
        <v>518.6522631147512</v>
      </c>
      <c r="L385" s="3" t="n">
        <v>525.1354164036856</v>
      </c>
      <c r="M385" s="3" t="n">
        <v>531.6996091087317</v>
      </c>
      <c r="N385" s="3" t="n">
        <v>538.3458542225908</v>
      </c>
      <c r="O385" s="3" t="n">
        <v>545.0751774003731</v>
      </c>
      <c r="P385" s="3" t="n">
        <v>551.8886171178779</v>
      </c>
    </row>
    <row r="386">
      <c r="A386">
        <f>VLOOKUP($B386,Example0gross_NameIDRecon!$B:$C,2,0)</f>
        <v/>
      </c>
      <c r="B386" t="inlineStr">
        <is>
          <t>Eric 2H</t>
        </is>
      </c>
      <c r="C386" t="inlineStr">
        <is>
          <t>Swd Disposal Chg</t>
        </is>
      </c>
      <c r="D386">
        <f>IF(VLOOKUP($C386,Example0gross_LOSDesignation!$A:$B,2,0)=0,"",VLOOKUP($C386,Example0gross_LOSDesignation!$A:$B,2,0))</f>
        <v/>
      </c>
      <c r="E386" s="3" t="n">
        <v>373.5</v>
      </c>
      <c r="F386" s="3" t="n">
        <v>378.16875</v>
      </c>
      <c r="G386" s="3" t="n">
        <v>382.895859375</v>
      </c>
      <c r="H386" s="3" t="n">
        <v>387.6820576171875</v>
      </c>
      <c r="I386" s="3" t="n">
        <v>392.5280833374023</v>
      </c>
      <c r="J386" s="3" t="n">
        <v>397.4346843791198</v>
      </c>
      <c r="K386" s="3" t="n">
        <v>402.4026179338588</v>
      </c>
      <c r="L386" s="3" t="n">
        <v>407.432650658032</v>
      </c>
      <c r="M386" s="3" t="n">
        <v>412.5255587912574</v>
      </c>
      <c r="N386" s="3" t="n">
        <v>417.6821282761481</v>
      </c>
      <c r="O386" s="3" t="n">
        <v>422.9031548795999</v>
      </c>
      <c r="P386" s="3" t="n">
        <v>428.1894443155949</v>
      </c>
    </row>
    <row r="387">
      <c r="A387">
        <f>VLOOKUP($B387,Example0gross_NameIDRecon!$B:$C,2,0)</f>
        <v/>
      </c>
      <c r="B387" t="inlineStr">
        <is>
          <t>Eric 2H</t>
        </is>
      </c>
      <c r="C387" t="inlineStr">
        <is>
          <t>Total Expenses</t>
        </is>
      </c>
      <c r="D387">
        <f>IF(VLOOKUP($C387,Example0gross_LOSDesignation!$A:$B,2,0)=0,"",VLOOKUP($C387,Example0gross_LOSDesignation!$A:$B,2,0))</f>
        <v/>
      </c>
      <c r="E387" s="3" t="n">
        <v>33208.3</v>
      </c>
      <c r="F387" s="3" t="n">
        <v>33654.89809999999</v>
      </c>
      <c r="G387" s="3" t="n">
        <v>34108.03612275</v>
      </c>
      <c r="H387" s="3" t="n">
        <v>34567.82958023187</v>
      </c>
      <c r="I387" s="3" t="n">
        <v>35034.39671082147</v>
      </c>
      <c r="J387" s="3" t="n">
        <v>35507.85856364801</v>
      </c>
      <c r="K387" s="3" t="n">
        <v>35988.33908600367</v>
      </c>
      <c r="L387" s="3" t="n">
        <v>36475.96521392148</v>
      </c>
      <c r="M387" s="3" t="n">
        <v>36970.86696604363</v>
      </c>
      <c r="N387" s="3" t="n">
        <v>37473.17754090729</v>
      </c>
      <c r="O387" s="3" t="n">
        <v>37983.03341778083</v>
      </c>
      <c r="P387" s="3" t="n">
        <v>38500.57446118696</v>
      </c>
    </row>
    <row r="388">
      <c r="A388">
        <f>VLOOKUP($B388,Example0gross_NameIDRecon!$B:$C,2,0)</f>
        <v/>
      </c>
      <c r="B388" t="inlineStr">
        <is>
          <t>Eric 2H</t>
        </is>
      </c>
      <c r="C388" t="inlineStr">
        <is>
          <t>Net Operating Profit</t>
        </is>
      </c>
      <c r="D388">
        <f>IF(VLOOKUP($C388,Example0gross_LOSDesignation!$A:$B,2,0)=0,"",VLOOKUP($C388,Example0gross_LOSDesignation!$A:$B,2,0))</f>
        <v/>
      </c>
      <c r="E388" s="3" t="n">
        <v>85799.86666666667</v>
      </c>
      <c r="F388" s="3" t="n">
        <v>87157.6194</v>
      </c>
      <c r="G388" s="3" t="n">
        <v>88535.99361474995</v>
      </c>
      <c r="H388" s="3" t="n">
        <v>89935.28170070559</v>
      </c>
      <c r="I388" s="3" t="n">
        <v>91355.77944219191</v>
      </c>
      <c r="J388" s="3" t="n">
        <v>92797.78602553674</v>
      </c>
      <c r="K388" s="3" t="n">
        <v>94261.60404486438</v>
      </c>
      <c r="L388" s="3" t="n">
        <v>95747.53950611938</v>
      </c>
      <c r="M388" s="3" t="n">
        <v>97255.90182921868</v>
      </c>
      <c r="N388" s="3" t="n">
        <v>98787.0038482269</v>
      </c>
      <c r="O388" s="3" t="n">
        <v>100341.161809443</v>
      </c>
      <c r="P388" s="3" t="n">
        <v>101918.6953672841</v>
      </c>
    </row>
    <row r="389">
      <c r="A389">
        <f>A388</f>
        <v/>
      </c>
      <c r="B389">
        <f>B388</f>
        <v/>
      </c>
    </row>
    <row r="390">
      <c r="A390">
        <f>A388</f>
        <v/>
      </c>
      <c r="B390">
        <f>B388</f>
        <v/>
      </c>
      <c r="D390" s="4" t="inlineStr">
        <is>
          <t>Vinci</t>
        </is>
      </c>
    </row>
    <row r="391">
      <c r="A391">
        <f>A388</f>
        <v/>
      </c>
      <c r="B391">
        <f>B388</f>
        <v/>
      </c>
    </row>
    <row r="392">
      <c r="A392">
        <f>A388</f>
        <v/>
      </c>
      <c r="B392">
        <f>B388</f>
        <v/>
      </c>
      <c r="D392" t="inlineStr">
        <is>
          <t>BTU</t>
        </is>
      </c>
      <c r="E392" s="9">
        <f>IFERROR(VLOOKUP($A392,Example0gross_BTU!$B:$C,2,0),"")</f>
        <v/>
      </c>
    </row>
    <row r="393">
      <c r="A393">
        <f>A388</f>
        <v/>
      </c>
      <c r="B393">
        <f>B388</f>
        <v/>
      </c>
    </row>
    <row r="394">
      <c r="A394">
        <f>A388</f>
        <v/>
      </c>
      <c r="B394">
        <f>B388</f>
        <v/>
      </c>
      <c r="D394" t="inlineStr">
        <is>
          <t>Oil Price ($/bbl)</t>
        </is>
      </c>
      <c r="E394" s="6">
        <f>IFERROR((SUMIF($D345:$D388,"Oil Sales Revenue ($)",E345:E388)-ABS(SUMIF($D345:$D388,"Oil Revenue Deductions ($)",E345:E388)))/SUMIF($D345:$D388,"Oil Sales Volumes (bbl)",E345:E388),"")</f>
        <v/>
      </c>
      <c r="F394" s="6">
        <f>IFERROR((SUMIF($D345:$D388,"Oil Sales Revenue ($)",F345:F388)-ABS(SUMIF($D345:$D388,"Oil Revenue Deductions ($)",F345:F388)))/SUMIF($D345:$D388,"Oil Sales Volumes (bbl)",F345:F388),"")</f>
        <v/>
      </c>
      <c r="G394" s="6">
        <f>IFERROR((SUMIF($D345:$D388,"Oil Sales Revenue ($)",G345:G388)-ABS(SUMIF($D345:$D388,"Oil Revenue Deductions ($)",G345:G388)))/SUMIF($D345:$D388,"Oil Sales Volumes (bbl)",G345:G388),"")</f>
        <v/>
      </c>
      <c r="H394" s="6">
        <f>IFERROR((SUMIF($D345:$D388,"Oil Sales Revenue ($)",H345:H388)-ABS(SUMIF($D345:$D388,"Oil Revenue Deductions ($)",H345:H388)))/SUMIF($D345:$D388,"Oil Sales Volumes (bbl)",H345:H388),"")</f>
        <v/>
      </c>
      <c r="I394" s="6">
        <f>IFERROR((SUMIF($D345:$D388,"Oil Sales Revenue ($)",I345:I388)-ABS(SUMIF($D345:$D388,"Oil Revenue Deductions ($)",I345:I388)))/SUMIF($D345:$D388,"Oil Sales Volumes (bbl)",I345:I388),"")</f>
        <v/>
      </c>
      <c r="J394" s="6">
        <f>IFERROR((SUMIF($D345:$D388,"Oil Sales Revenue ($)",J345:J388)-ABS(SUMIF($D345:$D388,"Oil Revenue Deductions ($)",J345:J388)))/SUMIF($D345:$D388,"Oil Sales Volumes (bbl)",J345:J388),"")</f>
        <v/>
      </c>
      <c r="K394" s="6">
        <f>IFERROR((SUMIF($D345:$D388,"Oil Sales Revenue ($)",K345:K388)-ABS(SUMIF($D345:$D388,"Oil Revenue Deductions ($)",K345:K388)))/SUMIF($D345:$D388,"Oil Sales Volumes (bbl)",K345:K388),"")</f>
        <v/>
      </c>
      <c r="L394" s="6">
        <f>IFERROR((SUMIF($D345:$D388,"Oil Sales Revenue ($)",L345:L388)-ABS(SUMIF($D345:$D388,"Oil Revenue Deductions ($)",L345:L388)))/SUMIF($D345:$D388,"Oil Sales Volumes (bbl)",L345:L388),"")</f>
        <v/>
      </c>
      <c r="M394" s="6">
        <f>IFERROR((SUMIF($D345:$D388,"Oil Sales Revenue ($)",M345:M388)-ABS(SUMIF($D345:$D388,"Oil Revenue Deductions ($)",M345:M388)))/SUMIF($D345:$D388,"Oil Sales Volumes (bbl)",M345:M388),"")</f>
        <v/>
      </c>
      <c r="N394" s="6">
        <f>IFERROR((SUMIF($D345:$D388,"Oil Sales Revenue ($)",N345:N388)-ABS(SUMIF($D345:$D388,"Oil Revenue Deductions ($)",N345:N388)))/SUMIF($D345:$D388,"Oil Sales Volumes (bbl)",N345:N388),"")</f>
        <v/>
      </c>
      <c r="O394" s="6">
        <f>IFERROR((SUMIF($D345:$D388,"Oil Sales Revenue ($)",O345:O388)-ABS(SUMIF($D345:$D388,"Oil Revenue Deductions ($)",O345:O388)))/SUMIF($D345:$D388,"Oil Sales Volumes (bbl)",O345:O388),"")</f>
        <v/>
      </c>
      <c r="P394" s="6">
        <f>IFERROR((SUMIF($D345:$D388,"Oil Sales Revenue ($)",P345:P388)-ABS(SUMIF($D345:$D388,"Oil Revenue Deductions ($)",P345:P388)))/SUMIF($D345:$D388,"Oil Sales Volumes (bbl)",P345:P388),"")</f>
        <v/>
      </c>
    </row>
    <row r="395">
      <c r="A395">
        <f>A388</f>
        <v/>
      </c>
      <c r="B395">
        <f>B388</f>
        <v/>
      </c>
      <c r="D395" t="inlineStr">
        <is>
          <t>Gas Price ($/mmbtu)</t>
        </is>
      </c>
      <c r="E395" s="6">
        <f>IFERROR(((SUMIF($D345:$D388,"Gas Sales Revenue ($)",E345:E388)-ABS(SUMIF($D345:$D388,"Gas Revenue Deductions ($)",E345:E388)))/SUMIF($D345:$D388,"Gas Sales Volumes (mcf)",E345:E388))/$E392,"")</f>
        <v/>
      </c>
      <c r="F395" s="6">
        <f>IFERROR(((SUMIF($D345:$D388,"Gas Sales Revenue ($)",F345:F388)-ABS(SUMIF($D345:$D388,"Gas Revenue Deductions ($)",F345:F388)))/SUMIF($D345:$D388,"Gas Sales Volumes (mcf)",F345:F388))/$E392,"")</f>
        <v/>
      </c>
      <c r="G395" s="6">
        <f>IFERROR(((SUMIF($D345:$D388,"Gas Sales Revenue ($)",G345:G388)-ABS(SUMIF($D345:$D388,"Gas Revenue Deductions ($)",G345:G388)))/SUMIF($D345:$D388,"Gas Sales Volumes (mcf)",G345:G388))/$E392,"")</f>
        <v/>
      </c>
      <c r="H395" s="6">
        <f>IFERROR(((SUMIF($D345:$D388,"Gas Sales Revenue ($)",H345:H388)-ABS(SUMIF($D345:$D388,"Gas Revenue Deductions ($)",H345:H388)))/SUMIF($D345:$D388,"Gas Sales Volumes (mcf)",H345:H388))/$E392,"")</f>
        <v/>
      </c>
      <c r="I395" s="6">
        <f>IFERROR(((SUMIF($D345:$D388,"Gas Sales Revenue ($)",I345:I388)-ABS(SUMIF($D345:$D388,"Gas Revenue Deductions ($)",I345:I388)))/SUMIF($D345:$D388,"Gas Sales Volumes (mcf)",I345:I388))/$E392,"")</f>
        <v/>
      </c>
      <c r="J395" s="6">
        <f>IFERROR(((SUMIF($D345:$D388,"Gas Sales Revenue ($)",J345:J388)-ABS(SUMIF($D345:$D388,"Gas Revenue Deductions ($)",J345:J388)))/SUMIF($D345:$D388,"Gas Sales Volumes (mcf)",J345:J388))/$E392,"")</f>
        <v/>
      </c>
      <c r="K395" s="6">
        <f>IFERROR(((SUMIF($D345:$D388,"Gas Sales Revenue ($)",K345:K388)-ABS(SUMIF($D345:$D388,"Gas Revenue Deductions ($)",K345:K388)))/SUMIF($D345:$D388,"Gas Sales Volumes (mcf)",K345:K388))/$E392,"")</f>
        <v/>
      </c>
      <c r="L395" s="6">
        <f>IFERROR(((SUMIF($D345:$D388,"Gas Sales Revenue ($)",L345:L388)-ABS(SUMIF($D345:$D388,"Gas Revenue Deductions ($)",L345:L388)))/SUMIF($D345:$D388,"Gas Sales Volumes (mcf)",L345:L388))/$E392,"")</f>
        <v/>
      </c>
      <c r="M395" s="6">
        <f>IFERROR(((SUMIF($D345:$D388,"Gas Sales Revenue ($)",M345:M388)-ABS(SUMIF($D345:$D388,"Gas Revenue Deductions ($)",M345:M388)))/SUMIF($D345:$D388,"Gas Sales Volumes (mcf)",M345:M388))/$E392,"")</f>
        <v/>
      </c>
      <c r="N395" s="6">
        <f>IFERROR(((SUMIF($D345:$D388,"Gas Sales Revenue ($)",N345:N388)-ABS(SUMIF($D345:$D388,"Gas Revenue Deductions ($)",N345:N388)))/SUMIF($D345:$D388,"Gas Sales Volumes (mcf)",N345:N388))/$E392,"")</f>
        <v/>
      </c>
      <c r="O395" s="6">
        <f>IFERROR(((SUMIF($D345:$D388,"Gas Sales Revenue ($)",O345:O388)-ABS(SUMIF($D345:$D388,"Gas Revenue Deductions ($)",O345:O388)))/SUMIF($D345:$D388,"Gas Sales Volumes (mcf)",O345:O388))/$E392,"")</f>
        <v/>
      </c>
      <c r="P395" s="6">
        <f>IFERROR(((SUMIF($D345:$D388,"Gas Sales Revenue ($)",P345:P388)-ABS(SUMIF($D345:$D388,"Gas Revenue Deductions ($)",P345:P388)))/SUMIF($D345:$D388,"Gas Sales Volumes (mcf)",P345:P388))/$E392,"")</f>
        <v/>
      </c>
    </row>
    <row r="396">
      <c r="A396">
        <f>A388</f>
        <v/>
      </c>
      <c r="B396">
        <f>B388</f>
        <v/>
      </c>
      <c r="D396" t="inlineStr">
        <is>
          <t>NGL Price ($/bbl)</t>
        </is>
      </c>
      <c r="E396" s="6">
        <f>IFERROR((SUMIF($D345:$D388,"NGL Sales Revenue ($)",E345:E388)-ABS(SUMIF($D345:$D388,"NGL Revenue Deductions ($)",E345:E388)))/(SUMIF($D345:$D388,"NGL Sales Volumes (bbl)",E345:E388)+(SUMIF($D345:$D388,"NGL Sales Volumes (gal)",E345:E388)/42)),"")</f>
        <v/>
      </c>
      <c r="F396" s="6">
        <f>IFERROR((SUMIF($D345:$D388,"NGL Sales Revenue ($)",F345:F388)-ABS(SUMIF($D345:$D388,"NGL Revenue Deductions ($)",F345:F388)))/(SUMIF($D345:$D388,"NGL Sales Volumes (bbl)",F345:F388)+(SUMIF($D345:$D388,"NGL Sales Volumes (gal)",F345:F388)/42)),"")</f>
        <v/>
      </c>
      <c r="G396" s="6">
        <f>IFERROR((SUMIF($D345:$D388,"NGL Sales Revenue ($)",G345:G388)-ABS(SUMIF($D345:$D388,"NGL Revenue Deductions ($)",G345:G388)))/(SUMIF($D345:$D388,"NGL Sales Volumes (bbl)",G345:G388)+(SUMIF($D345:$D388,"NGL Sales Volumes (gal)",G345:G388)/42)),"")</f>
        <v/>
      </c>
      <c r="H396" s="6">
        <f>IFERROR((SUMIF($D345:$D388,"NGL Sales Revenue ($)",H345:H388)-ABS(SUMIF($D345:$D388,"NGL Revenue Deductions ($)",H345:H388)))/(SUMIF($D345:$D388,"NGL Sales Volumes (bbl)",H345:H388)+(SUMIF($D345:$D388,"NGL Sales Volumes (gal)",H345:H388)/42)),"")</f>
        <v/>
      </c>
      <c r="I396" s="6">
        <f>IFERROR((SUMIF($D345:$D388,"NGL Sales Revenue ($)",I345:I388)-ABS(SUMIF($D345:$D388,"NGL Revenue Deductions ($)",I345:I388)))/(SUMIF($D345:$D388,"NGL Sales Volumes (bbl)",I345:I388)+(SUMIF($D345:$D388,"NGL Sales Volumes (gal)",I345:I388)/42)),"")</f>
        <v/>
      </c>
      <c r="J396" s="6">
        <f>IFERROR((SUMIF($D345:$D388,"NGL Sales Revenue ($)",J345:J388)-ABS(SUMIF($D345:$D388,"NGL Revenue Deductions ($)",J345:J388)))/(SUMIF($D345:$D388,"NGL Sales Volumes (bbl)",J345:J388)+(SUMIF($D345:$D388,"NGL Sales Volumes (gal)",J345:J388)/42)),"")</f>
        <v/>
      </c>
      <c r="K396" s="6">
        <f>IFERROR((SUMIF($D345:$D388,"NGL Sales Revenue ($)",K345:K388)-ABS(SUMIF($D345:$D388,"NGL Revenue Deductions ($)",K345:K388)))/(SUMIF($D345:$D388,"NGL Sales Volumes (bbl)",K345:K388)+(SUMIF($D345:$D388,"NGL Sales Volumes (gal)",K345:K388)/42)),"")</f>
        <v/>
      </c>
      <c r="L396" s="6">
        <f>IFERROR((SUMIF($D345:$D388,"NGL Sales Revenue ($)",L345:L388)-ABS(SUMIF($D345:$D388,"NGL Revenue Deductions ($)",L345:L388)))/(SUMIF($D345:$D388,"NGL Sales Volumes (bbl)",L345:L388)+(SUMIF($D345:$D388,"NGL Sales Volumes (gal)",L345:L388)/42)),"")</f>
        <v/>
      </c>
      <c r="M396" s="6">
        <f>IFERROR((SUMIF($D345:$D388,"NGL Sales Revenue ($)",M345:M388)-ABS(SUMIF($D345:$D388,"NGL Revenue Deductions ($)",M345:M388)))/(SUMIF($D345:$D388,"NGL Sales Volumes (bbl)",M345:M388)+(SUMIF($D345:$D388,"NGL Sales Volumes (gal)",M345:M388)/42)),"")</f>
        <v/>
      </c>
      <c r="N396" s="6">
        <f>IFERROR((SUMIF($D345:$D388,"NGL Sales Revenue ($)",N345:N388)-ABS(SUMIF($D345:$D388,"NGL Revenue Deductions ($)",N345:N388)))/(SUMIF($D345:$D388,"NGL Sales Volumes (bbl)",N345:N388)+(SUMIF($D345:$D388,"NGL Sales Volumes (gal)",N345:N388)/42)),"")</f>
        <v/>
      </c>
      <c r="O396" s="6">
        <f>IFERROR((SUMIF($D345:$D388,"NGL Sales Revenue ($)",O345:O388)-ABS(SUMIF($D345:$D388,"NGL Revenue Deductions ($)",O345:O388)))/(SUMIF($D345:$D388,"NGL Sales Volumes (bbl)",O345:O388)+(SUMIF($D345:$D388,"NGL Sales Volumes (gal)",O345:O388)/42)),"")</f>
        <v/>
      </c>
      <c r="P396" s="6">
        <f>IFERROR((SUMIF($D345:$D388,"NGL Sales Revenue ($)",P345:P388)-ABS(SUMIF($D345:$D388,"NGL Revenue Deductions ($)",P345:P388)))/(SUMIF($D345:$D388,"NGL Sales Volumes (bbl)",P345:P388)+(SUMIF($D345:$D388,"NGL Sales Volumes (gal)",P345:P388)/42)),"")</f>
        <v/>
      </c>
    </row>
    <row r="397">
      <c r="A397">
        <f>A388</f>
        <v/>
      </c>
      <c r="B397">
        <f>B388</f>
        <v/>
      </c>
    </row>
    <row r="398">
      <c r="A398">
        <f>A388</f>
        <v/>
      </c>
      <c r="B398">
        <f>B388</f>
        <v/>
      </c>
      <c r="D398" t="inlineStr">
        <is>
          <t>Oil Differential ($/bbl)</t>
        </is>
      </c>
      <c r="E398" s="10">
        <f>IFERROR(E394-E$1,"")</f>
        <v/>
      </c>
      <c r="F398" s="10">
        <f>IFERROR(F394-F$1,"")</f>
        <v/>
      </c>
      <c r="G398" s="10">
        <f>IFERROR(G394-G$1,"")</f>
        <v/>
      </c>
      <c r="H398" s="10">
        <f>IFERROR(H394-H$1,"")</f>
        <v/>
      </c>
      <c r="I398" s="10">
        <f>IFERROR(I394-I$1,"")</f>
        <v/>
      </c>
      <c r="J398" s="10">
        <f>IFERROR(J394-J$1,"")</f>
        <v/>
      </c>
      <c r="K398" s="10">
        <f>IFERROR(K394-K$1,"")</f>
        <v/>
      </c>
      <c r="L398" s="10">
        <f>IFERROR(L394-L$1,"")</f>
        <v/>
      </c>
      <c r="M398" s="10">
        <f>IFERROR(M394-M$1,"")</f>
        <v/>
      </c>
      <c r="N398" s="10">
        <f>IFERROR(N394-N$1,"")</f>
        <v/>
      </c>
      <c r="O398" s="10">
        <f>IFERROR(O394-O$1,"")</f>
        <v/>
      </c>
      <c r="P398" s="10">
        <f>IFERROR(P394-P$1,"")</f>
        <v/>
      </c>
      <c r="Q398" s="10">
        <f>IFERROR(AVERAGE(N398:P398),"")</f>
        <v/>
      </c>
      <c r="R398" s="10">
        <f>IFERROR(AVERAGE(K398:P398),"")</f>
        <v/>
      </c>
      <c r="S398" s="10">
        <f>IFERROR(AVERAGE(H398:P398),"")</f>
        <v/>
      </c>
      <c r="T398" s="10">
        <f>IFERROR(AVERAGE(E398:P398),"")</f>
        <v/>
      </c>
    </row>
    <row r="399">
      <c r="A399">
        <f>A388</f>
        <v/>
      </c>
      <c r="B399">
        <f>B388</f>
        <v/>
      </c>
      <c r="D399" t="inlineStr">
        <is>
          <t>Gas Differential ($/mmbtu)</t>
        </is>
      </c>
      <c r="E399" s="10">
        <f>IFERROR(E395-E$2,"")</f>
        <v/>
      </c>
      <c r="F399" s="10">
        <f>IFERROR(F395-F$2,"")</f>
        <v/>
      </c>
      <c r="G399" s="10">
        <f>IFERROR(G395-G$2,"")</f>
        <v/>
      </c>
      <c r="H399" s="10">
        <f>IFERROR(H395-H$2,"")</f>
        <v/>
      </c>
      <c r="I399" s="10">
        <f>IFERROR(I395-I$2,"")</f>
        <v/>
      </c>
      <c r="J399" s="10">
        <f>IFERROR(J395-J$2,"")</f>
        <v/>
      </c>
      <c r="K399" s="10">
        <f>IFERROR(K395-K$2,"")</f>
        <v/>
      </c>
      <c r="L399" s="10">
        <f>IFERROR(L395-L$2,"")</f>
        <v/>
      </c>
      <c r="M399" s="10">
        <f>IFERROR(M395-M$2,"")</f>
        <v/>
      </c>
      <c r="N399" s="10">
        <f>IFERROR(N395-N$2,"")</f>
        <v/>
      </c>
      <c r="O399" s="10">
        <f>IFERROR(O395-O$2,"")</f>
        <v/>
      </c>
      <c r="P399" s="10">
        <f>IFERROR(P395-P$2,"")</f>
        <v/>
      </c>
      <c r="Q399" s="10">
        <f>IFERROR(AVERAGE(N399:P399),"")</f>
        <v/>
      </c>
      <c r="R399" s="10">
        <f>IFERROR(AVERAGE(K399:P399),"")</f>
        <v/>
      </c>
      <c r="S399" s="10">
        <f>IFERROR(AVERAGE(H399:P399),"")</f>
        <v/>
      </c>
      <c r="T399" s="10">
        <f>IFERROR(AVERAGE(E399:P399),"")</f>
        <v/>
      </c>
    </row>
    <row r="400">
      <c r="A400">
        <f>A388</f>
        <v/>
      </c>
      <c r="B400">
        <f>B388</f>
        <v/>
      </c>
      <c r="D400" t="inlineStr">
        <is>
          <t>NGL Differential ($/bbl)</t>
        </is>
      </c>
      <c r="E400" s="10">
        <f>IFERROR(E396-E$1,"")</f>
        <v/>
      </c>
      <c r="F400" s="10">
        <f>IFERROR(F396-F$1,"")</f>
        <v/>
      </c>
      <c r="G400" s="10">
        <f>IFERROR(G396-G$1,"")</f>
        <v/>
      </c>
      <c r="H400" s="10">
        <f>IFERROR(H396-H$1,"")</f>
        <v/>
      </c>
      <c r="I400" s="10">
        <f>IFERROR(I396-I$1,"")</f>
        <v/>
      </c>
      <c r="J400" s="10">
        <f>IFERROR(J396-J$1,"")</f>
        <v/>
      </c>
      <c r="K400" s="10">
        <f>IFERROR(K396-K$1,"")</f>
        <v/>
      </c>
      <c r="L400" s="10">
        <f>IFERROR(L396-L$1,"")</f>
        <v/>
      </c>
      <c r="M400" s="10">
        <f>IFERROR(M396-M$1,"")</f>
        <v/>
      </c>
      <c r="N400" s="10">
        <f>IFERROR(N396-N$1,"")</f>
        <v/>
      </c>
      <c r="O400" s="10">
        <f>IFERROR(O396-O$1,"")</f>
        <v/>
      </c>
      <c r="P400" s="10">
        <f>IFERROR(P396-P$1,"")</f>
        <v/>
      </c>
      <c r="Q400" s="10">
        <f>IFERROR(AVERAGE(N400:P400),"")</f>
        <v/>
      </c>
      <c r="R400" s="10">
        <f>IFERROR(AVERAGE(K400:P400),"")</f>
        <v/>
      </c>
      <c r="S400" s="10">
        <f>IFERROR(AVERAGE(H400:P400),"")</f>
        <v/>
      </c>
      <c r="T400" s="10">
        <f>IFERROR(AVERAGE(E400:P400),"")</f>
        <v/>
      </c>
    </row>
    <row r="401">
      <c r="A401">
        <f>A388</f>
        <v/>
      </c>
      <c r="B401">
        <f>B388</f>
        <v/>
      </c>
    </row>
    <row r="402">
      <c r="A402">
        <f>A388</f>
        <v/>
      </c>
      <c r="B402">
        <f>B388</f>
        <v/>
      </c>
      <c r="D402" t="inlineStr">
        <is>
          <t>Oil Differential (%)</t>
        </is>
      </c>
    </row>
    <row r="403">
      <c r="A403">
        <f>A388</f>
        <v/>
      </c>
      <c r="B403">
        <f>B388</f>
        <v/>
      </c>
      <c r="D403" t="inlineStr">
        <is>
          <t>Gas Differential (%)</t>
        </is>
      </c>
    </row>
    <row r="404">
      <c r="A404">
        <f>A388</f>
        <v/>
      </c>
      <c r="B404">
        <f>B388</f>
        <v/>
      </c>
      <c r="D404" t="inlineStr">
        <is>
          <t>NGL Differential (%)</t>
        </is>
      </c>
    </row>
    <row r="405">
      <c r="A405">
        <f>A388</f>
        <v/>
      </c>
      <c r="B405">
        <f>B388</f>
        <v/>
      </c>
    </row>
    <row r="406">
      <c r="A406">
        <f>A388</f>
        <v/>
      </c>
      <c r="B406">
        <f>B388</f>
        <v/>
      </c>
      <c r="D406" t="inlineStr">
        <is>
          <t>Gross Historical Gas Production (mcf)</t>
        </is>
      </c>
    </row>
    <row r="407">
      <c r="A407">
        <f>A388</f>
        <v/>
      </c>
      <c r="B407">
        <f>B388</f>
        <v/>
      </c>
      <c r="D407" t="inlineStr">
        <is>
          <t>Shrink (% remaining)</t>
        </is>
      </c>
    </row>
    <row r="408">
      <c r="A408">
        <f>A388</f>
        <v/>
      </c>
      <c r="B408">
        <f>B388</f>
        <v/>
      </c>
    </row>
    <row r="409">
      <c r="A409">
        <f>A388</f>
        <v/>
      </c>
      <c r="B409">
        <f>B388</f>
        <v/>
      </c>
      <c r="D409" t="inlineStr">
        <is>
          <t>NGL Yield (bbl/mmcf)</t>
        </is>
      </c>
    </row>
    <row r="410">
      <c r="A410">
        <f>A388</f>
        <v/>
      </c>
      <c r="B410">
        <f>B388</f>
        <v/>
      </c>
      <c r="D410" t="inlineStr">
        <is>
          <t>NGL Yield (bbl/mcf)</t>
        </is>
      </c>
    </row>
    <row r="411">
      <c r="A411">
        <f>A388</f>
        <v/>
      </c>
      <c r="B411">
        <f>B388</f>
        <v/>
      </c>
    </row>
    <row r="412">
      <c r="A412">
        <f>A388</f>
        <v/>
      </c>
      <c r="B412">
        <f>B388</f>
        <v/>
      </c>
      <c r="D412" t="inlineStr">
        <is>
          <t>Total Expenses ($/mo)</t>
        </is>
      </c>
    </row>
    <row r="413">
      <c r="A413">
        <f>A388</f>
        <v/>
      </c>
      <c r="B413">
        <f>B388</f>
        <v/>
      </c>
    </row>
    <row r="414">
      <c r="A414">
        <f>A388</f>
        <v/>
      </c>
      <c r="B414">
        <f>B388</f>
        <v/>
      </c>
      <c r="D414" t="inlineStr">
        <is>
          <t>Fixed Expense (%)</t>
        </is>
      </c>
    </row>
    <row r="415">
      <c r="A415">
        <f>A388</f>
        <v/>
      </c>
      <c r="B415">
        <f>B388</f>
        <v/>
      </c>
      <c r="D415" t="inlineStr">
        <is>
          <t>Oil Variable Expense (%)</t>
        </is>
      </c>
    </row>
    <row r="416">
      <c r="A416">
        <f>A388</f>
        <v/>
      </c>
      <c r="B416">
        <f>B388</f>
        <v/>
      </c>
      <c r="D416" t="inlineStr">
        <is>
          <t>Gas Variable Expense (%)</t>
        </is>
      </c>
    </row>
    <row r="417">
      <c r="A417">
        <f>A388</f>
        <v/>
      </c>
      <c r="B417">
        <f>B388</f>
        <v/>
      </c>
    </row>
    <row r="418">
      <c r="A418">
        <f>A388</f>
        <v/>
      </c>
      <c r="B418">
        <f>B388</f>
        <v/>
      </c>
      <c r="D418" t="inlineStr">
        <is>
          <t>Fixed Expenses ($/mo)</t>
        </is>
      </c>
    </row>
    <row r="419">
      <c r="A419">
        <f>A388</f>
        <v/>
      </c>
      <c r="B419">
        <f>B388</f>
        <v/>
      </c>
      <c r="D419" t="inlineStr">
        <is>
          <t>Well Count</t>
        </is>
      </c>
    </row>
    <row r="420">
      <c r="A420">
        <f>A388</f>
        <v/>
      </c>
      <c r="B420">
        <f>B388</f>
        <v/>
      </c>
      <c r="D420" t="inlineStr">
        <is>
          <t>Fixed Expense ($/well/mo)</t>
        </is>
      </c>
    </row>
    <row r="421">
      <c r="A421">
        <f>A388</f>
        <v/>
      </c>
      <c r="B421">
        <f>B388</f>
        <v/>
      </c>
    </row>
    <row r="422">
      <c r="A422">
        <f>A388</f>
        <v/>
      </c>
      <c r="B422">
        <f>B388</f>
        <v/>
      </c>
      <c r="D422" t="inlineStr">
        <is>
          <t>Oil Variable Expenses ($/mo)</t>
        </is>
      </c>
    </row>
    <row r="423">
      <c r="A423">
        <f>A388</f>
        <v/>
      </c>
      <c r="B423">
        <f>B388</f>
        <v/>
      </c>
      <c r="D423" t="inlineStr">
        <is>
          <t>Gross Oil Sales Volumes (bbl)</t>
        </is>
      </c>
    </row>
    <row r="424">
      <c r="A424">
        <f>A388</f>
        <v/>
      </c>
      <c r="B424">
        <f>B388</f>
        <v/>
      </c>
      <c r="D424" t="inlineStr">
        <is>
          <t>Oil Variable Expense ($/bbl)</t>
        </is>
      </c>
    </row>
    <row r="425">
      <c r="A425">
        <f>A388</f>
        <v/>
      </c>
      <c r="B425">
        <f>B388</f>
        <v/>
      </c>
    </row>
    <row r="426">
      <c r="A426">
        <f>A388</f>
        <v/>
      </c>
      <c r="B426">
        <f>B388</f>
        <v/>
      </c>
      <c r="D426" t="inlineStr">
        <is>
          <t>Gas Variable Expenses ($/mo)</t>
        </is>
      </c>
    </row>
    <row r="427">
      <c r="A427">
        <f>A388</f>
        <v/>
      </c>
      <c r="B427">
        <f>B388</f>
        <v/>
      </c>
      <c r="D427" t="inlineStr">
        <is>
          <t>Gross Gas Sales Volumes (mcf)</t>
        </is>
      </c>
    </row>
    <row r="428">
      <c r="A428">
        <f>A388</f>
        <v/>
      </c>
      <c r="B428">
        <f>B388</f>
        <v/>
      </c>
      <c r="D428" t="inlineStr">
        <is>
          <t>Gas Variable Expense ($/mcf)</t>
        </is>
      </c>
    </row>
    <row r="429">
      <c r="A429">
        <f>A388</f>
        <v/>
      </c>
      <c r="B429">
        <f>B388</f>
        <v/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s="8" t="n">
        <v>3.93</v>
      </c>
    </row>
    <row r="3">
      <c r="A3" s="7" t="n">
        <v>42767</v>
      </c>
      <c r="B3" s="8" t="n">
        <v>53.46</v>
      </c>
      <c r="C3" s="8" t="n">
        <v>3.391</v>
      </c>
    </row>
    <row r="4">
      <c r="A4" s="7" t="n">
        <v>42795</v>
      </c>
      <c r="B4" s="8" t="n">
        <v>49.67</v>
      </c>
      <c r="C4" s="8" t="n">
        <v>2.627</v>
      </c>
    </row>
    <row r="5">
      <c r="A5" s="7" t="n">
        <v>42826</v>
      </c>
      <c r="B5" s="8" t="n">
        <v>51.12</v>
      </c>
      <c r="C5" s="8" t="n">
        <v>3.175</v>
      </c>
    </row>
    <row r="6">
      <c r="A6" s="7" t="n">
        <v>42856</v>
      </c>
      <c r="B6" s="8" t="n">
        <v>48.54</v>
      </c>
      <c r="C6" s="8" t="n">
        <v>3.142</v>
      </c>
    </row>
    <row r="7">
      <c r="A7" s="7" t="n">
        <v>42887</v>
      </c>
      <c r="B7" s="8" t="n">
        <v>45.2</v>
      </c>
      <c r="C7" s="8" t="n">
        <v>3.236</v>
      </c>
    </row>
    <row r="8">
      <c r="A8" s="7" t="n">
        <v>42917</v>
      </c>
      <c r="B8" s="8" t="n">
        <v>46.68</v>
      </c>
      <c r="C8" s="8" t="n">
        <v>3.067</v>
      </c>
    </row>
    <row r="9">
      <c r="A9" s="7" t="n">
        <v>42948</v>
      </c>
      <c r="B9" s="8" t="n">
        <v>48.06</v>
      </c>
      <c r="C9" s="8" t="n">
        <v>2.969</v>
      </c>
    </row>
    <row r="10">
      <c r="A10" s="7" t="n">
        <v>42979</v>
      </c>
      <c r="B10" s="8" t="n">
        <v>49.88</v>
      </c>
      <c r="C10" s="8" t="n">
        <v>2.961</v>
      </c>
    </row>
    <row r="11">
      <c r="A11" s="7" t="n">
        <v>43009</v>
      </c>
      <c r="B11" s="8" t="n">
        <v>51.6</v>
      </c>
      <c r="C11" s="8" t="n">
        <v>2.974</v>
      </c>
    </row>
    <row r="12">
      <c r="A12" s="7" t="n">
        <v>43040</v>
      </c>
      <c r="B12" s="8" t="n">
        <v>56.66</v>
      </c>
      <c r="C12" s="8" t="n">
        <v>2.752</v>
      </c>
    </row>
    <row r="13">
      <c r="A13" s="7" t="n">
        <v>43070</v>
      </c>
      <c r="B13" s="8" t="n">
        <v>57.95</v>
      </c>
      <c r="C13" s="8" t="n">
        <v>3.074</v>
      </c>
    </row>
    <row r="14">
      <c r="A14" s="7" t="n">
        <v>43101</v>
      </c>
      <c r="B14" s="8" t="n">
        <v>63.66</v>
      </c>
      <c r="C14" s="8" t="n">
        <v>2.738</v>
      </c>
    </row>
    <row r="15">
      <c r="A15" s="7" t="n">
        <v>43132</v>
      </c>
      <c r="B15" s="8" t="n">
        <v>62.18</v>
      </c>
      <c r="C15" s="8" t="n">
        <v>3.631</v>
      </c>
    </row>
    <row r="16">
      <c r="A16" s="7" t="n">
        <v>43160</v>
      </c>
      <c r="B16" s="8" t="n">
        <v>62.77</v>
      </c>
      <c r="C16" s="8" t="n">
        <v>2.639</v>
      </c>
    </row>
    <row r="17">
      <c r="A17" s="7" t="n">
        <v>43191</v>
      </c>
      <c r="B17" s="8" t="n">
        <v>66.33</v>
      </c>
      <c r="C17" s="8" t="n">
        <v>2.691</v>
      </c>
    </row>
    <row r="18">
      <c r="A18" s="7" t="n">
        <v>43221</v>
      </c>
      <c r="B18" s="8" t="n">
        <v>69.98</v>
      </c>
      <c r="C18" s="8" t="n">
        <v>2.821</v>
      </c>
    </row>
    <row r="19">
      <c r="A19" s="7" t="n">
        <v>43252</v>
      </c>
      <c r="B19" s="8" t="n">
        <v>67.31999999999999</v>
      </c>
      <c r="C19" s="8" t="n">
        <v>2.875</v>
      </c>
    </row>
    <row r="20">
      <c r="A20" s="7" t="n">
        <v>43282</v>
      </c>
      <c r="B20" s="8" t="n">
        <v>70.58</v>
      </c>
      <c r="C20" s="8" t="n">
        <v>2.996</v>
      </c>
    </row>
    <row r="21">
      <c r="A21" s="7" t="n">
        <v>43313</v>
      </c>
      <c r="B21" s="8" t="n">
        <v>67.84999999999999</v>
      </c>
      <c r="C21" s="8" t="n">
        <v>2.822</v>
      </c>
    </row>
    <row r="22">
      <c r="A22" s="7" t="n">
        <v>43344</v>
      </c>
      <c r="B22" s="8" t="n">
        <v>70.09</v>
      </c>
      <c r="C22" s="8" t="n">
        <v>2.895</v>
      </c>
    </row>
    <row r="23">
      <c r="A23" s="7" t="n">
        <v>43374</v>
      </c>
      <c r="B23" s="8" t="n">
        <v>70.76000000000001</v>
      </c>
      <c r="C23" s="8" t="n">
        <v>3.021</v>
      </c>
    </row>
    <row r="24">
      <c r="A24" s="7" t="n">
        <v>43405</v>
      </c>
      <c r="B24" s="8" t="n">
        <v>56.69</v>
      </c>
      <c r="C24" s="8" t="n">
        <v>3.185</v>
      </c>
    </row>
    <row r="25">
      <c r="A25" s="7" t="n">
        <v>43435</v>
      </c>
      <c r="B25" s="8" t="n">
        <v>48.98</v>
      </c>
      <c r="C25" s="8" t="n">
        <v>4.715</v>
      </c>
    </row>
    <row r="26">
      <c r="A26" s="7" t="n">
        <v>43466</v>
      </c>
      <c r="B26" s="8" t="n">
        <v>51.55</v>
      </c>
      <c r="C26" s="8" t="n">
        <v>3.642</v>
      </c>
    </row>
    <row r="27">
      <c r="A27" s="7" t="n">
        <v>43497</v>
      </c>
      <c r="B27" s="8" t="n">
        <v>54.98</v>
      </c>
      <c r="C27" s="8" t="n">
        <v>2.95</v>
      </c>
    </row>
    <row r="28">
      <c r="A28" s="7" t="n">
        <v>43525</v>
      </c>
      <c r="B28" s="8" t="n">
        <v>58.17</v>
      </c>
      <c r="C28" s="8" t="n">
        <v>2.855</v>
      </c>
    </row>
    <row r="29">
      <c r="A29" s="7" t="n">
        <v>43556</v>
      </c>
      <c r="B29" s="8" t="n">
        <v>63.87</v>
      </c>
      <c r="C29" s="8" t="n">
        <v>2.713</v>
      </c>
    </row>
    <row r="30">
      <c r="A30" s="7" t="n">
        <v>43586</v>
      </c>
      <c r="B30" s="8" t="n">
        <v>60.87</v>
      </c>
      <c r="C30" s="8" t="n">
        <v>2.566</v>
      </c>
    </row>
    <row r="31">
      <c r="A31" s="7" t="n">
        <v>43617</v>
      </c>
      <c r="B31" s="8" t="n">
        <v>54.71</v>
      </c>
      <c r="C31" s="8" t="n">
        <v>2.633</v>
      </c>
    </row>
    <row r="32">
      <c r="A32" s="7" t="n">
        <v>43647</v>
      </c>
      <c r="B32" s="8" t="n">
        <v>57.55</v>
      </c>
      <c r="C32" s="8" t="n">
        <v>2.291</v>
      </c>
    </row>
    <row r="33">
      <c r="A33" s="7" t="n">
        <v>43678</v>
      </c>
      <c r="B33" s="8" t="n">
        <v>54.84</v>
      </c>
      <c r="C33" s="8" t="n">
        <v>2.141</v>
      </c>
    </row>
    <row r="34">
      <c r="A34" s="7" t="n">
        <v>43709</v>
      </c>
      <c r="B34" s="8" t="n">
        <v>56.97</v>
      </c>
      <c r="C34" s="8" t="n">
        <v>2.251</v>
      </c>
    </row>
    <row r="35">
      <c r="A35" s="7" t="n">
        <v>43739</v>
      </c>
      <c r="B35" s="8" t="n">
        <v>54.01</v>
      </c>
      <c r="C35" s="8" t="n">
        <v>2.428</v>
      </c>
    </row>
    <row r="36">
      <c r="A36" s="7" t="n">
        <v>43770</v>
      </c>
      <c r="B36" s="8" t="n">
        <v>57.07</v>
      </c>
      <c r="C36" s="8" t="n">
        <v>2.597</v>
      </c>
    </row>
    <row r="37">
      <c r="A37" s="7" t="n">
        <v>43800</v>
      </c>
      <c r="B37" s="8" t="n">
        <v>59.81</v>
      </c>
      <c r="C37" s="8" t="n">
        <v>2.47</v>
      </c>
    </row>
    <row r="38">
      <c r="A38" s="7" t="n">
        <v>43831</v>
      </c>
      <c r="B38" s="8" t="n">
        <v>57.53</v>
      </c>
      <c r="C38" s="8" t="n">
        <v>2.158</v>
      </c>
    </row>
    <row r="39">
      <c r="A39" s="7" t="n">
        <v>43862</v>
      </c>
      <c r="B39" s="8" t="n">
        <v>50.54</v>
      </c>
      <c r="C39" s="8" t="n">
        <v>1.877</v>
      </c>
    </row>
    <row r="40">
      <c r="A40" s="7" t="n">
        <v>43891</v>
      </c>
      <c r="B40" s="8" t="n">
        <v>30.45</v>
      </c>
      <c r="C40" s="8" t="n">
        <v>1.821</v>
      </c>
    </row>
    <row r="41">
      <c r="A41" s="7" t="n">
        <v>43922</v>
      </c>
      <c r="B41" s="8" t="n">
        <v>16.7</v>
      </c>
      <c r="C41" s="8" t="n">
        <v>1.634</v>
      </c>
    </row>
    <row r="42">
      <c r="A42" s="7" t="n">
        <v>43952</v>
      </c>
      <c r="B42" s="8" t="n">
        <v>28.53</v>
      </c>
      <c r="C42" s="8" t="n">
        <v>1.794</v>
      </c>
    </row>
    <row r="43">
      <c r="A43" s="7" t="n">
        <v>43983</v>
      </c>
      <c r="B43" s="8" t="n">
        <v>38.31</v>
      </c>
      <c r="C43" s="8" t="n">
        <v>1.722</v>
      </c>
    </row>
    <row r="44">
      <c r="A44" s="7" t="n">
        <v>44013</v>
      </c>
      <c r="B44" s="8" t="n">
        <v>40.77</v>
      </c>
      <c r="C44" s="8" t="n">
        <v>1.495</v>
      </c>
    </row>
    <row r="45">
      <c r="A45" s="7" t="n">
        <v>44044</v>
      </c>
      <c r="B45" s="8" t="n">
        <v>42.39</v>
      </c>
      <c r="C45" s="8" t="n">
        <v>1.854</v>
      </c>
    </row>
    <row r="46">
      <c r="A46" s="7" t="n">
        <v>44075</v>
      </c>
      <c r="B46" s="8" t="n">
        <v>39.63</v>
      </c>
      <c r="C46" s="8" t="n">
        <v>2.579</v>
      </c>
    </row>
    <row r="47">
      <c r="A47" s="7" t="n">
        <v>44105</v>
      </c>
      <c r="B47" s="8" t="n">
        <v>39.56</v>
      </c>
      <c r="C47" s="8" t="n">
        <v>2.101</v>
      </c>
    </row>
    <row r="48">
      <c r="A48" s="7" t="n">
        <v>44136</v>
      </c>
      <c r="B48" s="8" t="n">
        <v>41.35</v>
      </c>
      <c r="C48" s="8" t="n">
        <v>2.996</v>
      </c>
    </row>
    <row r="49">
      <c r="A49" s="7" t="n">
        <v>44166</v>
      </c>
      <c r="B49" s="8" t="n">
        <v>47.07</v>
      </c>
      <c r="C49" s="8" t="n">
        <v>2.896</v>
      </c>
    </row>
    <row r="50">
      <c r="A50" s="7" t="n">
        <v>44197</v>
      </c>
      <c r="B50" s="8" t="n">
        <v>52.1</v>
      </c>
      <c r="C50" s="8" t="n">
        <v>2.467</v>
      </c>
    </row>
    <row r="51">
      <c r="A51" s="7" t="n">
        <v>44228</v>
      </c>
      <c r="B51" s="8" t="n">
        <v>59.06</v>
      </c>
      <c r="C51" s="8" t="n">
        <v>2.76</v>
      </c>
    </row>
    <row r="52">
      <c r="A52" s="7" t="n">
        <v>44256</v>
      </c>
      <c r="B52" s="8" t="n">
        <v>62.36</v>
      </c>
      <c r="C52" s="8" t="n">
        <v>2.854</v>
      </c>
    </row>
    <row r="53">
      <c r="A53" s="7" t="n">
        <v>44287</v>
      </c>
      <c r="B53" s="8" t="n">
        <v>61.7</v>
      </c>
      <c r="C53" s="8" t="n">
        <v>2.586</v>
      </c>
    </row>
    <row r="54">
      <c r="A54" s="7" t="n">
        <v>44317</v>
      </c>
      <c r="B54" s="8" t="n">
        <v>65.16</v>
      </c>
      <c r="C54" s="8" t="n">
        <v>2.925</v>
      </c>
    </row>
    <row r="55">
      <c r="A55" s="7" t="n">
        <v>44348</v>
      </c>
      <c r="B55" s="8" t="n">
        <v>71.34999999999999</v>
      </c>
      <c r="C55" s="8" t="n">
        <v>2.984</v>
      </c>
    </row>
    <row r="56">
      <c r="A56" s="7" t="n">
        <v>44378</v>
      </c>
      <c r="B56" s="8" t="n">
        <v>72.43000000000001</v>
      </c>
      <c r="C56" s="8" t="n">
        <v>3.617</v>
      </c>
    </row>
    <row r="57">
      <c r="A57" s="7" t="n">
        <v>44409</v>
      </c>
      <c r="B57" s="8" t="n">
        <v>67.70999999999999</v>
      </c>
      <c r="C57" s="8" t="n">
        <v>4.044</v>
      </c>
    </row>
    <row r="58">
      <c r="A58" s="7" t="n">
        <v>44440</v>
      </c>
      <c r="B58" s="8" t="n">
        <v>71.55</v>
      </c>
      <c r="C58" s="8" t="n">
        <v>4.37</v>
      </c>
    </row>
    <row r="59">
      <c r="A59" s="7" t="n">
        <v>44470</v>
      </c>
      <c r="B59" s="8" t="n">
        <v>81.22</v>
      </c>
      <c r="C59" s="8" t="n">
        <v>5.841</v>
      </c>
    </row>
    <row r="60">
      <c r="A60" s="7" t="n">
        <v>44501</v>
      </c>
      <c r="B60" s="8" t="n">
        <v>78.65000000000001</v>
      </c>
      <c r="C60" s="8" t="n">
        <v>6.202</v>
      </c>
    </row>
    <row r="61">
      <c r="A61" s="7" t="n">
        <v>44531</v>
      </c>
      <c r="B61" s="8" t="n">
        <v>71.69</v>
      </c>
      <c r="C61" s="8" t="n">
        <v>5.447</v>
      </c>
    </row>
    <row r="62">
      <c r="A62" s="7" t="n">
        <v>44562</v>
      </c>
      <c r="B62" s="8" t="n">
        <v>82.98</v>
      </c>
      <c r="C62" s="8" t="n">
        <v>4.024</v>
      </c>
    </row>
    <row r="63">
      <c r="A63" s="7" t="n">
        <v>44593</v>
      </c>
      <c r="B63" s="8" t="n">
        <v>91.63</v>
      </c>
      <c r="C63" s="8" t="n">
        <v>6.265</v>
      </c>
    </row>
    <row r="64">
      <c r="A64" s="7" t="n">
        <v>44621</v>
      </c>
      <c r="B64" s="8" t="n">
        <v>108.26</v>
      </c>
      <c r="C64" s="8" t="n">
        <v>4.568</v>
      </c>
    </row>
    <row r="65">
      <c r="A65" s="7" t="n">
        <v>44652</v>
      </c>
      <c r="B65" s="8" t="n">
        <v>101.64</v>
      </c>
      <c r="C65" s="8" t="n">
        <v>5.336</v>
      </c>
    </row>
    <row r="66">
      <c r="A66" s="7" t="n">
        <v>44682</v>
      </c>
      <c r="B66" s="8" t="n">
        <v>109.26</v>
      </c>
      <c r="C66" s="8" t="n">
        <v>7.267</v>
      </c>
    </row>
    <row r="67">
      <c r="A67" s="7" t="n">
        <v>44713</v>
      </c>
      <c r="B67" s="8" t="n">
        <v>114.34</v>
      </c>
      <c r="C67" s="8" t="n">
        <v>8.907999999999999</v>
      </c>
    </row>
    <row r="68">
      <c r="A68" s="7" t="n">
        <v>44743</v>
      </c>
      <c r="B68" s="8" t="n">
        <v>99.39</v>
      </c>
      <c r="C68" s="8" t="n">
        <v>6.551</v>
      </c>
    </row>
    <row r="69">
      <c r="A69" s="7" t="n">
        <v>44774</v>
      </c>
      <c r="B69" s="8" t="n">
        <v>91.48</v>
      </c>
      <c r="C69" s="8" t="n">
        <v>8.686999999999999</v>
      </c>
    </row>
    <row r="70">
      <c r="A70" s="7" t="n">
        <v>44805</v>
      </c>
      <c r="B70" s="8" t="n">
        <v>83.8</v>
      </c>
      <c r="C70" s="8" t="n">
        <v>9.353</v>
      </c>
    </row>
    <row r="71">
      <c r="A71" s="7" t="n">
        <v>44835</v>
      </c>
      <c r="B71" s="8" t="n">
        <v>87.03</v>
      </c>
      <c r="C71" s="8" t="n">
        <v>6.868</v>
      </c>
    </row>
    <row r="72">
      <c r="A72" s="7" t="n">
        <v>44866</v>
      </c>
      <c r="B72" s="8" t="n">
        <v>84.39</v>
      </c>
      <c r="C72" s="8" t="n">
        <v>5.186</v>
      </c>
    </row>
    <row r="73">
      <c r="A73" s="7" t="n">
        <v>44896</v>
      </c>
      <c r="B73" s="8" t="n">
        <v>76.52</v>
      </c>
      <c r="C73" s="8" t="n">
        <v>6.712</v>
      </c>
    </row>
    <row r="74">
      <c r="A74" s="7" t="n">
        <v>44927</v>
      </c>
      <c r="B74" s="8" t="n">
        <v>78.16</v>
      </c>
      <c r="C74" s="8" t="n">
        <v>4.709</v>
      </c>
    </row>
    <row r="75">
      <c r="A75" s="7" t="n">
        <v>44958</v>
      </c>
      <c r="B75" s="8" t="n">
        <v>76.86</v>
      </c>
      <c r="C75" s="8" t="n">
        <v>3.109</v>
      </c>
    </row>
    <row r="76">
      <c r="A76" s="7" t="n">
        <v>44986</v>
      </c>
      <c r="B76" s="8" t="n">
        <v>73.37</v>
      </c>
      <c r="C76" s="8" t="n">
        <v>2.451</v>
      </c>
    </row>
    <row r="77">
      <c r="A77" s="7" t="n">
        <v>45017</v>
      </c>
      <c r="B77" s="8" t="n">
        <v>79.44</v>
      </c>
      <c r="C77" s="8" t="n">
        <v>1.991</v>
      </c>
    </row>
    <row r="78">
      <c r="A78" s="7" t="n">
        <v>45047</v>
      </c>
      <c r="B78" s="8" t="n">
        <v>71.62</v>
      </c>
      <c r="C78" s="8" t="n">
        <v>2.117</v>
      </c>
    </row>
    <row r="79">
      <c r="A79" s="7" t="n">
        <v>45078</v>
      </c>
      <c r="B79" s="8" t="n">
        <v>70.27</v>
      </c>
      <c r="C79" s="8" t="n">
        <v>2.181</v>
      </c>
    </row>
    <row r="80">
      <c r="A80" s="7" t="n">
        <v>45108</v>
      </c>
      <c r="B80" s="8" t="n">
        <v>76.04000000000001</v>
      </c>
      <c r="C80" s="8" t="n">
        <v>2.603</v>
      </c>
    </row>
    <row r="81">
      <c r="A81" s="7" t="n">
        <v>45139</v>
      </c>
      <c r="B81" s="8" t="n">
        <v>81.31999999999999</v>
      </c>
      <c r="C81" s="8" t="n">
        <v>2.492</v>
      </c>
    </row>
    <row r="82">
      <c r="A82" s="7" t="n">
        <v>45170</v>
      </c>
      <c r="B82" s="8" t="n">
        <v>89.43000000000001</v>
      </c>
      <c r="C82" s="8" t="n">
        <v>2.556</v>
      </c>
    </row>
    <row r="83">
      <c r="A83" s="7" t="n">
        <v>45200</v>
      </c>
      <c r="B83" s="8" t="n">
        <v>85.47</v>
      </c>
      <c r="C83" s="8" t="n">
        <v>2.764</v>
      </c>
    </row>
    <row r="84">
      <c r="A84" s="7" t="n">
        <v>45231</v>
      </c>
      <c r="B84" s="8" t="n">
        <v>77.38</v>
      </c>
      <c r="C84" s="8" t="n">
        <v>3.164</v>
      </c>
    </row>
    <row r="85">
      <c r="A85" s="7" t="n">
        <v>45261</v>
      </c>
      <c r="B85" s="8" t="n">
        <v>72.12</v>
      </c>
      <c r="C85" s="8" t="n">
        <v>2.706</v>
      </c>
    </row>
    <row r="86">
      <c r="A86" s="7" t="n">
        <v>45292</v>
      </c>
      <c r="B86" s="8" t="n">
        <v>73.86</v>
      </c>
      <c r="C86" s="8" t="n">
        <v>2.619</v>
      </c>
    </row>
    <row r="87">
      <c r="A87" s="7" t="n">
        <v>45323</v>
      </c>
      <c r="B87" s="8" t="n">
        <v>76.61</v>
      </c>
      <c r="C87" s="8" t="n">
        <v>2.49</v>
      </c>
    </row>
    <row r="88">
      <c r="A88" s="7" t="n">
        <v>45352</v>
      </c>
      <c r="B88" s="8" t="n">
        <v>80.41</v>
      </c>
      <c r="C88" s="8" t="n">
        <v>1.615</v>
      </c>
    </row>
    <row r="89">
      <c r="A89" s="7" t="n">
        <v>45383</v>
      </c>
      <c r="B89" s="8" t="n">
        <v>84.39</v>
      </c>
      <c r="C89" s="8" t="n">
        <v>1.575</v>
      </c>
    </row>
    <row r="90">
      <c r="A90" s="7" t="n">
        <v>45413</v>
      </c>
      <c r="B90" s="8" t="n">
        <v>78.62</v>
      </c>
      <c r="C90" s="8" t="n">
        <v>1.614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Case Name</t>
        </is>
      </c>
      <c r="B1" s="4" t="inlineStr">
        <is>
          <t>PHDWIN Id</t>
        </is>
      </c>
      <c r="C1" s="4" t="inlineStr">
        <is>
          <t>BTU Factor</t>
        </is>
      </c>
    </row>
    <row r="2">
      <c r="A2" t="inlineStr">
        <is>
          <t>Jimmy 1-H</t>
        </is>
      </c>
      <c r="B2" t="n">
        <v>103</v>
      </c>
      <c r="C2" t="n">
        <v>1.1</v>
      </c>
    </row>
    <row r="3">
      <c r="A3" t="inlineStr">
        <is>
          <t>Bobby 3-H</t>
        </is>
      </c>
      <c r="B3" t="n">
        <v>104</v>
      </c>
      <c r="C3" t="n">
        <v>1.15</v>
      </c>
    </row>
    <row r="4">
      <c r="A4" t="inlineStr">
        <is>
          <t>Annie 7-H</t>
        </is>
      </c>
      <c r="B4" t="n">
        <v>105</v>
      </c>
      <c r="C4" t="n">
        <v>1.27</v>
      </c>
    </row>
    <row r="5">
      <c r="A5" t="inlineStr">
        <is>
          <t>Kyle 2-H</t>
        </is>
      </c>
      <c r="B5" t="n">
        <v>106</v>
      </c>
      <c r="C5" t="n">
        <v>1</v>
      </c>
    </row>
    <row r="6">
      <c r="A6" t="inlineStr">
        <is>
          <t>Eric 2-H</t>
        </is>
      </c>
      <c r="B6" t="n">
        <v>107</v>
      </c>
      <c r="C6" t="n">
        <v>1.055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Case Name</t>
        </is>
      </c>
      <c r="B1" s="4" t="inlineStr">
        <is>
          <t>PHDWIN Id</t>
        </is>
      </c>
      <c r="C1" s="4" t="inlineStr">
        <is>
          <t>Date</t>
        </is>
      </c>
      <c r="D1" s="4" t="inlineStr">
        <is>
          <t>Historical Gas Production</t>
        </is>
      </c>
      <c r="E1" s="4" t="inlineStr">
        <is>
          <t>Historical Oil Production</t>
        </is>
      </c>
      <c r="F1" s="4" t="inlineStr">
        <is>
          <t>Historical Water Production</t>
        </is>
      </c>
      <c r="G1" s="4" t="inlineStr">
        <is>
          <t>Historical Well Count</t>
        </is>
      </c>
    </row>
    <row r="2">
      <c r="A2" t="inlineStr">
        <is>
          <t>Jimmy 1-H</t>
        </is>
      </c>
      <c r="B2" t="n">
        <v>103</v>
      </c>
      <c r="C2" t="inlineStr">
        <is>
          <t>Jan-23</t>
        </is>
      </c>
      <c r="D2" t="n">
        <v>8250</v>
      </c>
      <c r="E2" t="n">
        <v>1200</v>
      </c>
      <c r="F2" t="n">
        <v>1200</v>
      </c>
      <c r="G2" t="n">
        <v>1</v>
      </c>
    </row>
    <row r="3">
      <c r="A3" t="inlineStr">
        <is>
          <t>Jimmy 1-H</t>
        </is>
      </c>
      <c r="B3" t="n">
        <v>103</v>
      </c>
      <c r="C3" t="inlineStr">
        <is>
          <t>Feb-23</t>
        </is>
      </c>
      <c r="D3" t="n">
        <v>8456</v>
      </c>
      <c r="E3" t="n">
        <v>1230</v>
      </c>
      <c r="F3" t="n">
        <v>1230</v>
      </c>
      <c r="G3" t="n">
        <v>1</v>
      </c>
    </row>
    <row r="4">
      <c r="A4" t="inlineStr">
        <is>
          <t>Jimmy 1-H</t>
        </is>
      </c>
      <c r="B4" t="n">
        <v>103</v>
      </c>
      <c r="C4" t="inlineStr">
        <is>
          <t>Mar-23</t>
        </is>
      </c>
      <c r="D4" t="n">
        <v>8668</v>
      </c>
      <c r="E4" t="n">
        <v>1260.75</v>
      </c>
      <c r="F4" t="n">
        <v>1260.75</v>
      </c>
      <c r="G4" t="n">
        <v>1</v>
      </c>
    </row>
    <row r="5">
      <c r="A5" t="inlineStr">
        <is>
          <t>Jimmy 1-H</t>
        </is>
      </c>
      <c r="B5" t="n">
        <v>103</v>
      </c>
      <c r="C5" t="inlineStr">
        <is>
          <t>Apr-23</t>
        </is>
      </c>
      <c r="D5" t="n">
        <v>8884</v>
      </c>
      <c r="E5" t="n">
        <v>1292.26875</v>
      </c>
      <c r="F5" t="n">
        <v>1292.26875</v>
      </c>
      <c r="G5" t="n">
        <v>1</v>
      </c>
    </row>
    <row r="6">
      <c r="A6" t="inlineStr">
        <is>
          <t>Jimmy 1-H</t>
        </is>
      </c>
      <c r="B6" t="n">
        <v>103</v>
      </c>
      <c r="C6" t="inlineStr">
        <is>
          <t>May-23</t>
        </is>
      </c>
      <c r="D6" t="n">
        <v>9106</v>
      </c>
      <c r="E6" t="n">
        <v>1324.57546875</v>
      </c>
      <c r="F6" t="n">
        <v>1324.57546875</v>
      </c>
      <c r="G6" t="n">
        <v>1</v>
      </c>
    </row>
    <row r="7">
      <c r="A7" t="inlineStr">
        <is>
          <t>Jimmy 1-H</t>
        </is>
      </c>
      <c r="B7" t="n">
        <v>103</v>
      </c>
      <c r="C7" t="inlineStr">
        <is>
          <t>Jun-23</t>
        </is>
      </c>
      <c r="D7" t="n">
        <v>9334</v>
      </c>
      <c r="E7" t="n">
        <v>1357.68985546875</v>
      </c>
      <c r="F7" t="n">
        <v>1357.68985546875</v>
      </c>
      <c r="G7" t="n">
        <v>1</v>
      </c>
    </row>
    <row r="8">
      <c r="A8" t="inlineStr">
        <is>
          <t>Jimmy 1-H</t>
        </is>
      </c>
      <c r="B8" t="n">
        <v>103</v>
      </c>
      <c r="C8" t="inlineStr">
        <is>
          <t>Jul-23</t>
        </is>
      </c>
      <c r="D8" t="n">
        <v>9567</v>
      </c>
      <c r="E8" t="n">
        <v>1391.632101855468</v>
      </c>
      <c r="F8" t="n">
        <v>1391.632101855468</v>
      </c>
      <c r="G8" t="n">
        <v>1</v>
      </c>
    </row>
    <row r="9">
      <c r="A9" t="inlineStr">
        <is>
          <t>Jimmy 1-H</t>
        </is>
      </c>
      <c r="B9" t="n">
        <v>103</v>
      </c>
      <c r="C9" t="inlineStr">
        <is>
          <t>Aug-23</t>
        </is>
      </c>
      <c r="D9" t="n">
        <v>9807</v>
      </c>
      <c r="E9" t="n">
        <v>1426.422904401855</v>
      </c>
      <c r="F9" t="n">
        <v>1426.422904401855</v>
      </c>
      <c r="G9" t="n">
        <v>1</v>
      </c>
    </row>
    <row r="10">
      <c r="A10" t="inlineStr">
        <is>
          <t>Jimmy 1-H</t>
        </is>
      </c>
      <c r="B10" t="n">
        <v>103</v>
      </c>
      <c r="C10" t="inlineStr">
        <is>
          <t>Sep-23</t>
        </is>
      </c>
      <c r="D10" t="n">
        <v>10052</v>
      </c>
      <c r="E10" t="n">
        <v>1462.083477011901</v>
      </c>
      <c r="F10" t="n">
        <v>1462.083477011901</v>
      </c>
      <c r="G10" t="n">
        <v>1</v>
      </c>
    </row>
    <row r="11">
      <c r="A11" t="inlineStr">
        <is>
          <t>Jimmy 1-H</t>
        </is>
      </c>
      <c r="B11" t="n">
        <v>103</v>
      </c>
      <c r="C11" t="inlineStr">
        <is>
          <t>Oct-23</t>
        </is>
      </c>
      <c r="D11" t="n">
        <v>10303</v>
      </c>
      <c r="E11" t="n">
        <v>1498.635563937199</v>
      </c>
      <c r="F11" t="n">
        <v>1498.635563937199</v>
      </c>
      <c r="G11" t="n">
        <v>1</v>
      </c>
    </row>
    <row r="12">
      <c r="A12" t="inlineStr">
        <is>
          <t>Jimmy 1-H</t>
        </is>
      </c>
      <c r="B12" t="n">
        <v>103</v>
      </c>
      <c r="C12" t="inlineStr">
        <is>
          <t>Nov-23</t>
        </is>
      </c>
      <c r="D12" t="n">
        <v>10561</v>
      </c>
      <c r="E12" t="n">
        <v>1536.101453035629</v>
      </c>
      <c r="F12" t="n">
        <v>1536.101453035629</v>
      </c>
      <c r="G12" t="n">
        <v>1</v>
      </c>
    </row>
    <row r="13">
      <c r="A13" t="inlineStr">
        <is>
          <t>Jimmy 1-H</t>
        </is>
      </c>
      <c r="B13" t="n">
        <v>103</v>
      </c>
      <c r="C13" t="inlineStr">
        <is>
          <t>Dec-23</t>
        </is>
      </c>
      <c r="D13" t="n">
        <v>10825</v>
      </c>
      <c r="E13" t="n">
        <v>1574.503989361519</v>
      </c>
      <c r="F13" t="n">
        <v>1574.503989361519</v>
      </c>
      <c r="G13" t="n">
        <v>1</v>
      </c>
    </row>
    <row r="14">
      <c r="A14" t="inlineStr">
        <is>
          <t>Bobby 3-H</t>
        </is>
      </c>
      <c r="B14" t="n">
        <v>104</v>
      </c>
      <c r="C14" t="inlineStr">
        <is>
          <t>Jan-23</t>
        </is>
      </c>
      <c r="D14" t="n">
        <v>7838</v>
      </c>
      <c r="E14" t="n">
        <v>1140</v>
      </c>
      <c r="F14" t="n">
        <v>1140</v>
      </c>
      <c r="G14" t="n">
        <v>1</v>
      </c>
    </row>
    <row r="15">
      <c r="A15" t="inlineStr">
        <is>
          <t>Bobby 3-H</t>
        </is>
      </c>
      <c r="B15" t="n">
        <v>104</v>
      </c>
      <c r="C15" t="inlineStr">
        <is>
          <t>Feb-23</t>
        </is>
      </c>
      <c r="D15" t="n">
        <v>8033</v>
      </c>
      <c r="E15" t="n">
        <v>1168.5</v>
      </c>
      <c r="F15" t="n">
        <v>1168.5</v>
      </c>
      <c r="G15" t="n">
        <v>1</v>
      </c>
    </row>
    <row r="16">
      <c r="A16" t="inlineStr">
        <is>
          <t>Bobby 3-H</t>
        </is>
      </c>
      <c r="B16" t="n">
        <v>104</v>
      </c>
      <c r="C16" t="inlineStr">
        <is>
          <t>Mar-23</t>
        </is>
      </c>
      <c r="D16" t="n">
        <v>8234</v>
      </c>
      <c r="E16" t="n">
        <v>1197.7125</v>
      </c>
      <c r="F16" t="n">
        <v>1197.7125</v>
      </c>
      <c r="G16" t="n">
        <v>1</v>
      </c>
    </row>
    <row r="17">
      <c r="A17" t="inlineStr">
        <is>
          <t>Bobby 3-H</t>
        </is>
      </c>
      <c r="B17" t="n">
        <v>104</v>
      </c>
      <c r="C17" t="inlineStr">
        <is>
          <t>Apr-23</t>
        </is>
      </c>
      <c r="D17" t="n">
        <v>8440</v>
      </c>
      <c r="E17" t="n">
        <v>1227.6553125</v>
      </c>
      <c r="F17" t="n">
        <v>1227.6553125</v>
      </c>
      <c r="G17" t="n">
        <v>1</v>
      </c>
    </row>
    <row r="18">
      <c r="A18" t="inlineStr">
        <is>
          <t>Bobby 3-H</t>
        </is>
      </c>
      <c r="B18" t="n">
        <v>104</v>
      </c>
      <c r="C18" t="inlineStr">
        <is>
          <t>May-23</t>
        </is>
      </c>
      <c r="D18" t="n">
        <v>8651</v>
      </c>
      <c r="E18" t="n">
        <v>1258.3466953125</v>
      </c>
      <c r="F18" t="n">
        <v>1258.3466953125</v>
      </c>
      <c r="G18" t="n">
        <v>1</v>
      </c>
    </row>
    <row r="19">
      <c r="A19" t="inlineStr">
        <is>
          <t>Bobby 3-H</t>
        </is>
      </c>
      <c r="B19" t="n">
        <v>104</v>
      </c>
      <c r="C19" t="inlineStr">
        <is>
          <t>Jun-23</t>
        </is>
      </c>
      <c r="D19" t="n">
        <v>8867</v>
      </c>
      <c r="E19" t="n">
        <v>1289.805362695312</v>
      </c>
      <c r="F19" t="n">
        <v>1289.805362695312</v>
      </c>
      <c r="G19" t="n">
        <v>1</v>
      </c>
    </row>
    <row r="20">
      <c r="A20" t="inlineStr">
        <is>
          <t>Bobby 3-H</t>
        </is>
      </c>
      <c r="B20" t="n">
        <v>104</v>
      </c>
      <c r="C20" t="inlineStr">
        <is>
          <t>Jul-23</t>
        </is>
      </c>
      <c r="D20" t="n">
        <v>9089</v>
      </c>
      <c r="E20" t="n">
        <v>1322.050496762695</v>
      </c>
      <c r="F20" t="n">
        <v>1322.050496762695</v>
      </c>
      <c r="G20" t="n">
        <v>1</v>
      </c>
    </row>
    <row r="21">
      <c r="A21" t="inlineStr">
        <is>
          <t>Bobby 3-H</t>
        </is>
      </c>
      <c r="B21" t="n">
        <v>104</v>
      </c>
      <c r="C21" t="inlineStr">
        <is>
          <t>Aug-23</t>
        </is>
      </c>
      <c r="D21" t="n">
        <v>9316</v>
      </c>
      <c r="E21" t="n">
        <v>1355.101759181762</v>
      </c>
      <c r="F21" t="n">
        <v>1355.101759181762</v>
      </c>
      <c r="G21" t="n">
        <v>1</v>
      </c>
    </row>
    <row r="22">
      <c r="A22" t="inlineStr">
        <is>
          <t>Bobby 3-H</t>
        </is>
      </c>
      <c r="B22" t="n">
        <v>104</v>
      </c>
      <c r="C22" t="inlineStr">
        <is>
          <t>Sep-23</t>
        </is>
      </c>
      <c r="D22" t="n">
        <v>9549</v>
      </c>
      <c r="E22" t="n">
        <v>1388.979303161306</v>
      </c>
      <c r="F22" t="n">
        <v>1388.979303161306</v>
      </c>
      <c r="G22" t="n">
        <v>1</v>
      </c>
    </row>
    <row r="23">
      <c r="A23" t="inlineStr">
        <is>
          <t>Bobby 3-H</t>
        </is>
      </c>
      <c r="B23" t="n">
        <v>104</v>
      </c>
      <c r="C23" t="inlineStr">
        <is>
          <t>Oct-23</t>
        </is>
      </c>
      <c r="D23" t="n">
        <v>9788</v>
      </c>
      <c r="E23" t="n">
        <v>1423.703785740339</v>
      </c>
      <c r="F23" t="n">
        <v>1423.703785740339</v>
      </c>
      <c r="G23" t="n">
        <v>1</v>
      </c>
    </row>
    <row r="24">
      <c r="A24" t="inlineStr">
        <is>
          <t>Bobby 3-H</t>
        </is>
      </c>
      <c r="B24" t="n">
        <v>104</v>
      </c>
      <c r="C24" t="inlineStr">
        <is>
          <t>Nov-23</t>
        </is>
      </c>
      <c r="D24" t="n">
        <v>10033</v>
      </c>
      <c r="E24" t="n">
        <v>1459.296380383847</v>
      </c>
      <c r="F24" t="n">
        <v>1459.296380383847</v>
      </c>
      <c r="G24" t="n">
        <v>1</v>
      </c>
    </row>
    <row r="25">
      <c r="A25" t="inlineStr">
        <is>
          <t>Bobby 3-H</t>
        </is>
      </c>
      <c r="B25" t="n">
        <v>104</v>
      </c>
      <c r="C25" t="inlineStr">
        <is>
          <t>Dec-23</t>
        </is>
      </c>
      <c r="D25" t="n">
        <v>10283</v>
      </c>
      <c r="E25" t="n">
        <v>1495.778789893443</v>
      </c>
      <c r="F25" t="n">
        <v>1495.778789893443</v>
      </c>
      <c r="G25" t="n">
        <v>1</v>
      </c>
    </row>
    <row r="26">
      <c r="A26" t="inlineStr">
        <is>
          <t>Annie 7-H</t>
        </is>
      </c>
      <c r="B26" t="n">
        <v>105</v>
      </c>
      <c r="C26" t="inlineStr">
        <is>
          <t>Jan-23</t>
        </is>
      </c>
      <c r="D26" t="n">
        <v>6555</v>
      </c>
      <c r="E26" t="n">
        <v>912</v>
      </c>
      <c r="F26" t="n">
        <v>912</v>
      </c>
      <c r="G26" t="n">
        <v>1</v>
      </c>
    </row>
    <row r="27">
      <c r="A27" t="inlineStr">
        <is>
          <t>Annie 7-H</t>
        </is>
      </c>
      <c r="B27" t="n">
        <v>105</v>
      </c>
      <c r="C27" t="inlineStr">
        <is>
          <t>Feb-23</t>
        </is>
      </c>
      <c r="D27" t="n">
        <v>6719</v>
      </c>
      <c r="E27" t="n">
        <v>934.8000000000001</v>
      </c>
      <c r="F27" t="n">
        <v>934.8000000000001</v>
      </c>
      <c r="G27" t="n">
        <v>1</v>
      </c>
    </row>
    <row r="28">
      <c r="A28" t="inlineStr">
        <is>
          <t>Annie 7-H</t>
        </is>
      </c>
      <c r="B28" t="n">
        <v>105</v>
      </c>
      <c r="C28" t="inlineStr">
        <is>
          <t>Mar-23</t>
        </is>
      </c>
      <c r="D28" t="n">
        <v>6887</v>
      </c>
      <c r="E28" t="n">
        <v>958.17</v>
      </c>
      <c r="F28" t="n">
        <v>958.17</v>
      </c>
      <c r="G28" t="n">
        <v>1</v>
      </c>
    </row>
    <row r="29">
      <c r="A29" t="inlineStr">
        <is>
          <t>Annie 7-H</t>
        </is>
      </c>
      <c r="B29" t="n">
        <v>105</v>
      </c>
      <c r="C29" t="inlineStr">
        <is>
          <t>Apr-23</t>
        </is>
      </c>
      <c r="D29" t="n">
        <v>7059</v>
      </c>
      <c r="E29" t="n">
        <v>982.1242499999998</v>
      </c>
      <c r="F29" t="n">
        <v>982.1242499999998</v>
      </c>
      <c r="G29" t="n">
        <v>1</v>
      </c>
    </row>
    <row r="30">
      <c r="A30" t="inlineStr">
        <is>
          <t>Annie 7-H</t>
        </is>
      </c>
      <c r="B30" t="n">
        <v>105</v>
      </c>
      <c r="C30" t="inlineStr">
        <is>
          <t>May-23</t>
        </is>
      </c>
      <c r="D30" t="n">
        <v>7235</v>
      </c>
      <c r="E30" t="n">
        <v>1006.67735625</v>
      </c>
      <c r="F30" t="n">
        <v>1006.67735625</v>
      </c>
      <c r="G30" t="n">
        <v>1</v>
      </c>
    </row>
    <row r="31">
      <c r="A31" t="inlineStr">
        <is>
          <t>Annie 7-H</t>
        </is>
      </c>
      <c r="B31" t="n">
        <v>105</v>
      </c>
      <c r="C31" t="inlineStr">
        <is>
          <t>Jun-23</t>
        </is>
      </c>
      <c r="D31" t="n">
        <v>7416</v>
      </c>
      <c r="E31" t="n">
        <v>1031.84429015625</v>
      </c>
      <c r="F31" t="n">
        <v>1031.84429015625</v>
      </c>
      <c r="G31" t="n">
        <v>1</v>
      </c>
    </row>
    <row r="32">
      <c r="A32" t="inlineStr">
        <is>
          <t>Annie 7-H</t>
        </is>
      </c>
      <c r="B32" t="n">
        <v>105</v>
      </c>
      <c r="C32" t="inlineStr">
        <is>
          <t>Jul-23</t>
        </is>
      </c>
      <c r="D32" t="n">
        <v>7602</v>
      </c>
      <c r="E32" t="n">
        <v>1057.640397410156</v>
      </c>
      <c r="F32" t="n">
        <v>1057.640397410156</v>
      </c>
      <c r="G32" t="n">
        <v>1</v>
      </c>
    </row>
    <row r="33">
      <c r="A33" t="inlineStr">
        <is>
          <t>Annie 7-H</t>
        </is>
      </c>
      <c r="B33" t="n">
        <v>105</v>
      </c>
      <c r="C33" t="inlineStr">
        <is>
          <t>Aug-23</t>
        </is>
      </c>
      <c r="D33" t="n">
        <v>7792</v>
      </c>
      <c r="E33" t="n">
        <v>1084.08140734541</v>
      </c>
      <c r="F33" t="n">
        <v>1084.08140734541</v>
      </c>
      <c r="G33" t="n">
        <v>1</v>
      </c>
    </row>
    <row r="34">
      <c r="A34" t="inlineStr">
        <is>
          <t>Annie 7-H</t>
        </is>
      </c>
      <c r="B34" t="n">
        <v>105</v>
      </c>
      <c r="C34" t="inlineStr">
        <is>
          <t>Sep-23</t>
        </is>
      </c>
      <c r="D34" t="n">
        <v>7987</v>
      </c>
      <c r="E34" t="n">
        <v>1111.183442529045</v>
      </c>
      <c r="F34" t="n">
        <v>1111.183442529045</v>
      </c>
      <c r="G34" t="n">
        <v>1</v>
      </c>
    </row>
    <row r="35">
      <c r="A35" t="inlineStr">
        <is>
          <t>Annie 7-H</t>
        </is>
      </c>
      <c r="B35" t="n">
        <v>105</v>
      </c>
      <c r="C35" t="inlineStr">
        <is>
          <t>Oct-23</t>
        </is>
      </c>
      <c r="D35" t="n">
        <v>8186</v>
      </c>
      <c r="E35" t="n">
        <v>1138.963028592271</v>
      </c>
      <c r="F35" t="n">
        <v>1138.963028592271</v>
      </c>
      <c r="G35" t="n">
        <v>1</v>
      </c>
    </row>
    <row r="36">
      <c r="A36" t="inlineStr">
        <is>
          <t>Annie 7-H</t>
        </is>
      </c>
      <c r="B36" t="n">
        <v>105</v>
      </c>
      <c r="C36" t="inlineStr">
        <is>
          <t>Nov-23</t>
        </is>
      </c>
      <c r="D36" t="n">
        <v>8391</v>
      </c>
      <c r="E36" t="n">
        <v>1167.437104307078</v>
      </c>
      <c r="F36" t="n">
        <v>1167.437104307078</v>
      </c>
      <c r="G36" t="n">
        <v>1</v>
      </c>
    </row>
    <row r="37">
      <c r="A37" t="inlineStr">
        <is>
          <t>Annie 7-H</t>
        </is>
      </c>
      <c r="B37" t="n">
        <v>105</v>
      </c>
      <c r="C37" t="inlineStr">
        <is>
          <t>Dec-23</t>
        </is>
      </c>
      <c r="D37" t="n">
        <v>8601</v>
      </c>
      <c r="E37" t="n">
        <v>1196.623031914755</v>
      </c>
      <c r="F37" t="n">
        <v>1196.623031914755</v>
      </c>
      <c r="G37" t="n">
        <v>1</v>
      </c>
    </row>
    <row r="38">
      <c r="A38" t="inlineStr">
        <is>
          <t>Kyle 2-H</t>
        </is>
      </c>
      <c r="B38" t="n">
        <v>106</v>
      </c>
      <c r="C38" t="inlineStr">
        <is>
          <t>Jan-23</t>
        </is>
      </c>
      <c r="D38" t="n">
        <v>0</v>
      </c>
      <c r="E38" t="n">
        <v>612</v>
      </c>
      <c r="F38" t="n">
        <v>612</v>
      </c>
      <c r="G38" t="n">
        <v>1</v>
      </c>
    </row>
    <row r="39">
      <c r="A39" t="inlineStr">
        <is>
          <t>Kyle 2-H</t>
        </is>
      </c>
      <c r="B39" t="n">
        <v>106</v>
      </c>
      <c r="C39" t="inlineStr">
        <is>
          <t>Feb-23</t>
        </is>
      </c>
      <c r="D39" t="n">
        <v>0</v>
      </c>
      <c r="E39" t="n">
        <v>627.3</v>
      </c>
      <c r="F39" t="n">
        <v>627.3</v>
      </c>
      <c r="G39" t="n">
        <v>1</v>
      </c>
    </row>
    <row r="40">
      <c r="A40" t="inlineStr">
        <is>
          <t>Kyle 2-H</t>
        </is>
      </c>
      <c r="B40" t="n">
        <v>106</v>
      </c>
      <c r="C40" t="inlineStr">
        <is>
          <t>Mar-23</t>
        </is>
      </c>
      <c r="D40" t="n">
        <v>0</v>
      </c>
      <c r="E40" t="n">
        <v>642.9825</v>
      </c>
      <c r="F40" t="n">
        <v>642.9825</v>
      </c>
      <c r="G40" t="n">
        <v>1</v>
      </c>
    </row>
    <row r="41">
      <c r="A41" t="inlineStr">
        <is>
          <t>Kyle 2-H</t>
        </is>
      </c>
      <c r="B41" t="n">
        <v>106</v>
      </c>
      <c r="C41" t="inlineStr">
        <is>
          <t>Apr-23</t>
        </is>
      </c>
      <c r="D41" t="n">
        <v>0</v>
      </c>
      <c r="E41" t="n">
        <v>659.0570625</v>
      </c>
      <c r="F41" t="n">
        <v>659.0570625</v>
      </c>
      <c r="G41" t="n">
        <v>1</v>
      </c>
    </row>
    <row r="42">
      <c r="A42" t="inlineStr">
        <is>
          <t>Kyle 2-H</t>
        </is>
      </c>
      <c r="B42" t="n">
        <v>106</v>
      </c>
      <c r="C42" t="inlineStr">
        <is>
          <t>May-23</t>
        </is>
      </c>
      <c r="D42" t="n">
        <v>0</v>
      </c>
      <c r="E42" t="n">
        <v>675.5334890624999</v>
      </c>
      <c r="F42" t="n">
        <v>675.5334890624999</v>
      </c>
      <c r="G42" t="n">
        <v>1</v>
      </c>
    </row>
    <row r="43">
      <c r="A43" t="inlineStr">
        <is>
          <t>Kyle 2-H</t>
        </is>
      </c>
      <c r="B43" t="n">
        <v>106</v>
      </c>
      <c r="C43" t="inlineStr">
        <is>
          <t>Jun-23</t>
        </is>
      </c>
      <c r="D43" t="n">
        <v>0</v>
      </c>
      <c r="E43" t="n">
        <v>692.4218262890624</v>
      </c>
      <c r="F43" t="n">
        <v>692.4218262890624</v>
      </c>
      <c r="G43" t="n">
        <v>1</v>
      </c>
    </row>
    <row r="44">
      <c r="A44" t="inlineStr">
        <is>
          <t>Kyle 2-H</t>
        </is>
      </c>
      <c r="B44" t="n">
        <v>106</v>
      </c>
      <c r="C44" t="inlineStr">
        <is>
          <t>Jul-23</t>
        </is>
      </c>
      <c r="D44" t="n">
        <v>0</v>
      </c>
      <c r="E44" t="n">
        <v>709.7323719462888</v>
      </c>
      <c r="F44" t="n">
        <v>709.7323719462888</v>
      </c>
      <c r="G44" t="n">
        <v>1</v>
      </c>
    </row>
    <row r="45">
      <c r="A45" t="inlineStr">
        <is>
          <t>Kyle 2-H</t>
        </is>
      </c>
      <c r="B45" t="n">
        <v>106</v>
      </c>
      <c r="C45" t="inlineStr">
        <is>
          <t>Aug-23</t>
        </is>
      </c>
      <c r="D45" t="n">
        <v>0</v>
      </c>
      <c r="E45" t="n">
        <v>727.475681244946</v>
      </c>
      <c r="F45" t="n">
        <v>727.475681244946</v>
      </c>
      <c r="G45" t="n">
        <v>1</v>
      </c>
    </row>
    <row r="46">
      <c r="A46" t="inlineStr">
        <is>
          <t>Kyle 2-H</t>
        </is>
      </c>
      <c r="B46" t="n">
        <v>106</v>
      </c>
      <c r="C46" t="inlineStr">
        <is>
          <t>Sep-23</t>
        </is>
      </c>
      <c r="D46" t="n">
        <v>0</v>
      </c>
      <c r="E46" t="n">
        <v>745.6625732760697</v>
      </c>
      <c r="F46" t="n">
        <v>745.6625732760697</v>
      </c>
      <c r="G46" t="n">
        <v>1</v>
      </c>
    </row>
    <row r="47">
      <c r="A47" t="inlineStr">
        <is>
          <t>Kyle 2-H</t>
        </is>
      </c>
      <c r="B47" t="n">
        <v>106</v>
      </c>
      <c r="C47" t="inlineStr">
        <is>
          <t>Oct-23</t>
        </is>
      </c>
      <c r="D47" t="n">
        <v>0</v>
      </c>
      <c r="E47" t="n">
        <v>764.3041376079714</v>
      </c>
      <c r="F47" t="n">
        <v>764.3041376079714</v>
      </c>
      <c r="G47" t="n">
        <v>1</v>
      </c>
    </row>
    <row r="48">
      <c r="A48" t="inlineStr">
        <is>
          <t>Kyle 2-H</t>
        </is>
      </c>
      <c r="B48" t="n">
        <v>106</v>
      </c>
      <c r="C48" t="inlineStr">
        <is>
          <t>Nov-23</t>
        </is>
      </c>
      <c r="D48" t="n">
        <v>0</v>
      </c>
      <c r="E48" t="n">
        <v>783.4117410481706</v>
      </c>
      <c r="F48" t="n">
        <v>783.4117410481706</v>
      </c>
      <c r="G48" t="n">
        <v>1</v>
      </c>
    </row>
    <row r="49">
      <c r="A49" t="inlineStr">
        <is>
          <t>Kyle 2-H</t>
        </is>
      </c>
      <c r="B49" t="n">
        <v>106</v>
      </c>
      <c r="C49" t="inlineStr">
        <is>
          <t>Dec-23</t>
        </is>
      </c>
      <c r="D49" t="n">
        <v>0</v>
      </c>
      <c r="E49" t="n">
        <v>802.9970345743748</v>
      </c>
      <c r="F49" t="n">
        <v>802.9970345743748</v>
      </c>
      <c r="G49" t="n">
        <v>1</v>
      </c>
    </row>
    <row r="50">
      <c r="A50" t="inlineStr">
        <is>
          <t>Eric 2-H</t>
        </is>
      </c>
      <c r="B50" t="n">
        <v>107</v>
      </c>
      <c r="C50" t="inlineStr">
        <is>
          <t>Jan-23</t>
        </is>
      </c>
      <c r="D50" t="n">
        <v>7595</v>
      </c>
      <c r="E50" t="n">
        <v>996</v>
      </c>
      <c r="F50" t="n">
        <v>996</v>
      </c>
      <c r="G50" t="n">
        <v>1</v>
      </c>
    </row>
    <row r="51">
      <c r="A51" t="inlineStr">
        <is>
          <t>Eric 2-H</t>
        </is>
      </c>
      <c r="B51" t="n">
        <v>107</v>
      </c>
      <c r="C51" t="inlineStr">
        <is>
          <t>Feb-23</t>
        </is>
      </c>
      <c r="D51" t="n">
        <v>7784</v>
      </c>
      <c r="E51" t="n">
        <v>1020.9</v>
      </c>
      <c r="F51" t="n">
        <v>1020.9</v>
      </c>
      <c r="G51" t="n">
        <v>1</v>
      </c>
    </row>
    <row r="52">
      <c r="A52" t="inlineStr">
        <is>
          <t>Eric 2-H</t>
        </is>
      </c>
      <c r="B52" t="n">
        <v>107</v>
      </c>
      <c r="C52" t="inlineStr">
        <is>
          <t>Mar-23</t>
        </is>
      </c>
      <c r="D52" t="n">
        <v>7979</v>
      </c>
      <c r="E52" t="n">
        <v>1046.4225</v>
      </c>
      <c r="F52" t="n">
        <v>1046.4225</v>
      </c>
      <c r="G52" t="n">
        <v>1</v>
      </c>
    </row>
    <row r="53">
      <c r="A53" t="inlineStr">
        <is>
          <t>Eric 2-H</t>
        </is>
      </c>
      <c r="B53" t="n">
        <v>107</v>
      </c>
      <c r="C53" t="inlineStr">
        <is>
          <t>Apr-23</t>
        </is>
      </c>
      <c r="D53" t="n">
        <v>8178</v>
      </c>
      <c r="E53" t="n">
        <v>1072.5830625</v>
      </c>
      <c r="F53" t="n">
        <v>1072.5830625</v>
      </c>
      <c r="G53" t="n">
        <v>1</v>
      </c>
    </row>
    <row r="54">
      <c r="A54" t="inlineStr">
        <is>
          <t>Eric 2-H</t>
        </is>
      </c>
      <c r="B54" t="n">
        <v>107</v>
      </c>
      <c r="C54" t="inlineStr">
        <is>
          <t>May-23</t>
        </is>
      </c>
      <c r="D54" t="n">
        <v>8383</v>
      </c>
      <c r="E54" t="n">
        <v>1099.3976390625</v>
      </c>
      <c r="F54" t="n">
        <v>1099.3976390625</v>
      </c>
      <c r="G54" t="n">
        <v>1</v>
      </c>
    </row>
    <row r="55">
      <c r="A55" t="inlineStr">
        <is>
          <t>Eric 2-H</t>
        </is>
      </c>
      <c r="B55" t="n">
        <v>107</v>
      </c>
      <c r="C55" t="inlineStr">
        <is>
          <t>Jun-23</t>
        </is>
      </c>
      <c r="D55" t="n">
        <v>8592</v>
      </c>
      <c r="E55" t="n">
        <v>1126.882580039062</v>
      </c>
      <c r="F55" t="n">
        <v>1126.882580039062</v>
      </c>
      <c r="G55" t="n">
        <v>1</v>
      </c>
    </row>
    <row r="56">
      <c r="A56" t="inlineStr">
        <is>
          <t>Eric 2-H</t>
        </is>
      </c>
      <c r="B56" t="n">
        <v>107</v>
      </c>
      <c r="C56" t="inlineStr">
        <is>
          <t>Jul-23</t>
        </is>
      </c>
      <c r="D56" t="n">
        <v>8807</v>
      </c>
      <c r="E56" t="n">
        <v>1155.054644540039</v>
      </c>
      <c r="F56" t="n">
        <v>1155.054644540039</v>
      </c>
      <c r="G56" t="n">
        <v>1</v>
      </c>
    </row>
    <row r="57">
      <c r="A57" t="inlineStr">
        <is>
          <t>Eric 2-H</t>
        </is>
      </c>
      <c r="B57" t="n">
        <v>107</v>
      </c>
      <c r="C57" t="inlineStr">
        <is>
          <t>Aug-23</t>
        </is>
      </c>
      <c r="D57" t="n">
        <v>9027</v>
      </c>
      <c r="E57" t="n">
        <v>1183.93101065354</v>
      </c>
      <c r="F57" t="n">
        <v>1183.93101065354</v>
      </c>
      <c r="G57" t="n">
        <v>1</v>
      </c>
    </row>
    <row r="58">
      <c r="A58" t="inlineStr">
        <is>
          <t>Eric 2-H</t>
        </is>
      </c>
      <c r="B58" t="n">
        <v>107</v>
      </c>
      <c r="C58" t="inlineStr">
        <is>
          <t>Sep-23</t>
        </is>
      </c>
      <c r="D58" t="n">
        <v>9253</v>
      </c>
      <c r="E58" t="n">
        <v>1213.529285919878</v>
      </c>
      <c r="F58" t="n">
        <v>1213.529285919878</v>
      </c>
      <c r="G58" t="n">
        <v>1</v>
      </c>
    </row>
    <row r="59">
      <c r="A59" t="inlineStr">
        <is>
          <t>Eric 2-H</t>
        </is>
      </c>
      <c r="B59" t="n">
        <v>107</v>
      </c>
      <c r="C59" t="inlineStr">
        <is>
          <t>Oct-23</t>
        </is>
      </c>
      <c r="D59" t="n">
        <v>9484</v>
      </c>
      <c r="E59" t="n">
        <v>1243.867518067875</v>
      </c>
      <c r="F59" t="n">
        <v>1243.867518067875</v>
      </c>
      <c r="G59" t="n">
        <v>1</v>
      </c>
    </row>
    <row r="60">
      <c r="A60" t="inlineStr">
        <is>
          <t>Eric 2-H</t>
        </is>
      </c>
      <c r="B60" t="n">
        <v>107</v>
      </c>
      <c r="C60" t="inlineStr">
        <is>
          <t>Nov-23</t>
        </is>
      </c>
      <c r="D60" t="n">
        <v>9722</v>
      </c>
      <c r="E60" t="n">
        <v>1274.964206019572</v>
      </c>
      <c r="F60" t="n">
        <v>1274.964206019572</v>
      </c>
      <c r="G60" t="n">
        <v>1</v>
      </c>
    </row>
    <row r="61">
      <c r="A61" t="inlineStr">
        <is>
          <t>Eric 2-H</t>
        </is>
      </c>
      <c r="B61" t="n">
        <v>107</v>
      </c>
      <c r="C61" t="inlineStr">
        <is>
          <t>Dec-23</t>
        </is>
      </c>
      <c r="D61" t="n">
        <v>9965</v>
      </c>
      <c r="E61" t="n">
        <v>1306.838311170061</v>
      </c>
      <c r="F61" t="n">
        <v>1306.838311170061</v>
      </c>
      <c r="G61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2024-08-05T18:20:31Z</dcterms:modified>
</cp:coreProperties>
</file>