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anko\Dropbox\00 Programacion\00_portafolio\proyectos\05_proyecto_deteccion_de_fraudes\"/>
    </mc:Choice>
  </mc:AlternateContent>
  <xr:revisionPtr revIDLastSave="0" documentId="13_ncr:1_{8516FE02-1119-4C6D-B121-D3D1AD8E72C7}" xr6:coauthVersionLast="47" xr6:coauthVersionMax="47" xr10:uidLastSave="{00000000-0000-0000-0000-000000000000}"/>
  <bookViews>
    <workbookView xWindow="-120" yWindow="-120" windowWidth="20730" windowHeight="11160" xr2:uid="{5877D7B0-0020-4757-93A9-D7C66F338D9E}"/>
  </bookViews>
  <sheets>
    <sheet name="Hoja1 (2)" sheetId="2" r:id="rId1"/>
    <sheet name="Hoja1" sheetId="1" r:id="rId2"/>
  </sheets>
  <definedNames>
    <definedName name="_xlcn.WorksheetConnection_deteccion_de_fraudes_votaciones.xlsxTabla21" hidden="1">Tabla2[]</definedName>
    <definedName name="DatosExternos_1" localSheetId="0" hidden="1">'Hoja1 (2)'!$A$1:$L$19</definedName>
  </definedNames>
  <calcPr calcId="191029"/>
  <pivotCaches>
    <pivotCache cacheId="38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2" name="Tabla2" connection="WorksheetConnection_deteccion_de_fraudes_votaciones.xlsx!Tabla2"/>
        </x15:modelTables>
      </x15:dataModel>
    </ext>
  </extLst>
</workbook>
</file>

<file path=xl/calcChain.xml><?xml version="1.0" encoding="utf-8"?>
<calcChain xmlns="http://schemas.openxmlformats.org/spreadsheetml/2006/main">
  <c r="Q2" i="2" l="1"/>
  <c r="M2" i="2"/>
  <c r="P10" i="2" s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Q3" i="2"/>
  <c r="Q4" i="2"/>
  <c r="Q5" i="2"/>
  <c r="Q6" i="2"/>
  <c r="Q7" i="2"/>
  <c r="Q8" i="2"/>
  <c r="Q9" i="2"/>
  <c r="Q10" i="2"/>
  <c r="M4" i="1"/>
  <c r="P2" i="2" l="1"/>
  <c r="R7" i="2" s="1"/>
  <c r="P4" i="2"/>
  <c r="P5" i="2"/>
  <c r="P6" i="2"/>
  <c r="P7" i="2"/>
  <c r="P8" i="2"/>
  <c r="P9" i="2"/>
  <c r="P3" i="2"/>
  <c r="R4" i="2" l="1"/>
  <c r="R9" i="2"/>
  <c r="R10" i="2"/>
  <c r="R8" i="2"/>
  <c r="R6" i="2"/>
  <c r="R3" i="2"/>
  <c r="R5" i="2"/>
  <c r="R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4B666E-CCB4-4F4E-A770-F6864D0BA6F1}" keepAlive="1" name="Consulta - Hoja1" description="Conexión a la consulta 'Hoja1' en el libro." type="5" refreshedVersion="8" background="1" saveData="1">
    <dbPr connection="Provider=Microsoft.Mashup.OleDb.1;Data Source=$Workbook$;Location=Hoja1;Extended Properties=&quot;&quot;" command="SELECT * FROM [Hoja1]"/>
  </connection>
  <connection id="2" xr16:uid="{0CAD7EEF-6FE8-4A7A-BB68-9B9B4E3945C4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9FCF81AA-327F-4632-A222-30FE354811CB}" name="WorksheetConnection_deteccion_de_fraudes_votaciones.xlsx!Tabla2" type="102" refreshedVersion="8" minRefreshableVersion="5">
    <extLst>
      <ext xmlns:x15="http://schemas.microsoft.com/office/spreadsheetml/2010/11/main" uri="{DE250136-89BD-433C-8126-D09CA5730AF9}">
        <x15:connection id="Tabla2" autoDelete="1">
          <x15:rangePr sourceName="_xlcn.WorksheetConnection_deteccion_de_fraudes_votaciones.xlsxTabla21"/>
        </x15:connection>
      </ext>
    </extLst>
  </connection>
</connections>
</file>

<file path=xl/sharedStrings.xml><?xml version="1.0" encoding="utf-8"?>
<sst xmlns="http://schemas.openxmlformats.org/spreadsheetml/2006/main" count="406" uniqueCount="195">
  <si>
    <t>Regiones</t>
  </si>
  <si>
    <t>Válidos</t>
  </si>
  <si>
    <t>Nulos</t>
  </si>
  <si>
    <t>Blancos</t>
  </si>
  <si>
    <t>Emitidos</t>
  </si>
  <si>
    <t>Votos</t>
  </si>
  <si>
    <t>%</t>
  </si>
  <si>
    <t>Arica y Parinacota</t>
  </si>
  <si>
    <t>44 233</t>
  </si>
  <si>
    <t>50.61</t>
  </si>
  <si>
    <t>43 171</t>
  </si>
  <si>
    <t>49.39</t>
  </si>
  <si>
    <t>87 404</t>
  </si>
  <si>
    <t>98.75</t>
  </si>
  <si>
    <t>0.96</t>
  </si>
  <si>
    <t>0.29</t>
  </si>
  <si>
    <t>Tarapacá</t>
  </si>
  <si>
    <r>
      <t>55</t>
    </r>
    <r>
      <rPr>
        <b/>
        <sz val="11"/>
        <color rgb="FF202122"/>
        <rFont val="Arial"/>
        <family val="2"/>
      </rPr>
      <t> </t>
    </r>
    <r>
      <rPr>
        <sz val="11"/>
        <color rgb="FF202122"/>
        <rFont val="Arial"/>
        <family val="2"/>
      </rPr>
      <t>528</t>
    </r>
  </si>
  <si>
    <t>48.71</t>
  </si>
  <si>
    <t>58 477</t>
  </si>
  <si>
    <t>51.29</t>
  </si>
  <si>
    <t>114 005</t>
  </si>
  <si>
    <t>98.76</t>
  </si>
  <si>
    <t>0.28</t>
  </si>
  <si>
    <t>115 442</t>
  </si>
  <si>
    <t>Antofagasta</t>
  </si>
  <si>
    <t>128 004</t>
  </si>
  <si>
    <t>59.76</t>
  </si>
  <si>
    <t>86 195</t>
  </si>
  <si>
    <t>40.24</t>
  </si>
  <si>
    <t>214 199</t>
  </si>
  <si>
    <t>98.47</t>
  </si>
  <si>
    <t>1.24</t>
  </si>
  <si>
    <t>217 532</t>
  </si>
  <si>
    <t>Atacama</t>
  </si>
  <si>
    <t>76 251</t>
  </si>
  <si>
    <t>65.47</t>
  </si>
  <si>
    <t>40 223</t>
  </si>
  <si>
    <t>34.53</t>
  </si>
  <si>
    <t>116 474</t>
  </si>
  <si>
    <t>98.91</t>
  </si>
  <si>
    <t>0.84</t>
  </si>
  <si>
    <t>0.25</t>
  </si>
  <si>
    <t>117 759</t>
  </si>
  <si>
    <t>Coquimbo</t>
  </si>
  <si>
    <t>199 180</t>
  </si>
  <si>
    <t>63.28</t>
  </si>
  <si>
    <t>115 598</t>
  </si>
  <si>
    <t>36.72</t>
  </si>
  <si>
    <t>314 778</t>
  </si>
  <si>
    <t>98.96</t>
  </si>
  <si>
    <t>0.31</t>
  </si>
  <si>
    <t>318 414</t>
  </si>
  <si>
    <t>Valparaíso</t>
  </si>
  <si>
    <t>545 054</t>
  </si>
  <si>
    <t>59.31</t>
  </si>
  <si>
    <t>373 916</t>
  </si>
  <si>
    <t>40.69</t>
  </si>
  <si>
    <t>918 970</t>
  </si>
  <si>
    <t>98.86</t>
  </si>
  <si>
    <t>0.88</t>
  </si>
  <si>
    <t>0.26</t>
  </si>
  <si>
    <t>929 562</t>
  </si>
  <si>
    <t>Metropolitana</t>
  </si>
  <si>
    <t>2 063 327</t>
  </si>
  <si>
    <t>60.33</t>
  </si>
  <si>
    <t>1 356 555</t>
  </si>
  <si>
    <t>39.67</t>
  </si>
  <si>
    <t>3 419 882</t>
  </si>
  <si>
    <t>98.87</t>
  </si>
  <si>
    <t>28 646</t>
  </si>
  <si>
    <t>0.83</t>
  </si>
  <si>
    <t>10 348</t>
  </si>
  <si>
    <t>0.30</t>
  </si>
  <si>
    <t>3 458 876</t>
  </si>
  <si>
    <t>O'Higgins</t>
  </si>
  <si>
    <t>251 566</t>
  </si>
  <si>
    <t>57.33</t>
  </si>
  <si>
    <t>187 215</t>
  </si>
  <si>
    <t>42.67</t>
  </si>
  <si>
    <t>438 781</t>
  </si>
  <si>
    <t>99.04</t>
  </si>
  <si>
    <t>0.72</t>
  </si>
  <si>
    <t>443 052</t>
  </si>
  <si>
    <t>Maule</t>
  </si>
  <si>
    <t>240 102</t>
  </si>
  <si>
    <t>48.95</t>
  </si>
  <si>
    <t>250 416</t>
  </si>
  <si>
    <t>51.05</t>
  </si>
  <si>
    <t>490 518</t>
  </si>
  <si>
    <t>0.79</t>
  </si>
  <si>
    <t>495 696</t>
  </si>
  <si>
    <t>Ñuble</t>
  </si>
  <si>
    <r>
      <t>96</t>
    </r>
    <r>
      <rPr>
        <b/>
        <sz val="11"/>
        <color rgb="FF202122"/>
        <rFont val="Arial"/>
        <family val="2"/>
      </rPr>
      <t> </t>
    </r>
    <r>
      <rPr>
        <sz val="11"/>
        <color rgb="FF202122"/>
        <rFont val="Arial"/>
        <family val="2"/>
      </rPr>
      <t>782</t>
    </r>
  </si>
  <si>
    <t>41.47</t>
  </si>
  <si>
    <t>136 610</t>
  </si>
  <si>
    <t>58.53</t>
  </si>
  <si>
    <t>233 392</t>
  </si>
  <si>
    <t>0.80</t>
  </si>
  <si>
    <t>0.24</t>
  </si>
  <si>
    <t>235 852</t>
  </si>
  <si>
    <t>Biobío</t>
  </si>
  <si>
    <r>
      <t>350</t>
    </r>
    <r>
      <rPr>
        <b/>
        <sz val="11"/>
        <color rgb="FF202122"/>
        <rFont val="Arial"/>
        <family val="2"/>
      </rPr>
      <t> </t>
    </r>
    <r>
      <rPr>
        <sz val="11"/>
        <color rgb="FF202122"/>
        <rFont val="Arial"/>
        <family val="2"/>
      </rPr>
      <t>751</t>
    </r>
  </si>
  <si>
    <t>48.16</t>
  </si>
  <si>
    <t>377 541</t>
  </si>
  <si>
    <t>51.84</t>
  </si>
  <si>
    <t>728 292</t>
  </si>
  <si>
    <t>98.84</t>
  </si>
  <si>
    <t>0.87</t>
  </si>
  <si>
    <t>736 834</t>
  </si>
  <si>
    <t>La Araucanía</t>
  </si>
  <si>
    <t>184 417</t>
  </si>
  <si>
    <t>39.86</t>
  </si>
  <si>
    <t>278 288</t>
  </si>
  <si>
    <t>60.14</t>
  </si>
  <si>
    <t>462 705</t>
  </si>
  <si>
    <t>98.88</t>
  </si>
  <si>
    <t>0.85</t>
  </si>
  <si>
    <t>0.27</t>
  </si>
  <si>
    <t>467 944</t>
  </si>
  <si>
    <t>Los Ríos</t>
  </si>
  <si>
    <t>95 285</t>
  </si>
  <si>
    <t>50.47</t>
  </si>
  <si>
    <t>93 511</t>
  </si>
  <si>
    <t>49.53</t>
  </si>
  <si>
    <t>188 796</t>
  </si>
  <si>
    <t>98.94</t>
  </si>
  <si>
    <t>0.75</t>
  </si>
  <si>
    <t>190 818</t>
  </si>
  <si>
    <t>Los Lagos</t>
  </si>
  <si>
    <t>191 777</t>
  </si>
  <si>
    <t>50.03</t>
  </si>
  <si>
    <t>191 558</t>
  </si>
  <si>
    <t>49.97</t>
  </si>
  <si>
    <t>383 335</t>
  </si>
  <si>
    <t>98.89</t>
  </si>
  <si>
    <t>0.32</t>
  </si>
  <si>
    <t>387 628</t>
  </si>
  <si>
    <t>Aisén</t>
  </si>
  <si>
    <t>25 297</t>
  </si>
  <si>
    <t>56.32</t>
  </si>
  <si>
    <t>20 112</t>
  </si>
  <si>
    <t>43.68</t>
  </si>
  <si>
    <t>46 039</t>
  </si>
  <si>
    <t>0.76</t>
  </si>
  <si>
    <t>0.33</t>
  </si>
  <si>
    <t>46 548</t>
  </si>
  <si>
    <t>Magallanes</t>
  </si>
  <si>
    <t>47 835</t>
  </si>
  <si>
    <t>61.30</t>
  </si>
  <si>
    <t>30 205</t>
  </si>
  <si>
    <t>38.70</t>
  </si>
  <si>
    <t>78 040</t>
  </si>
  <si>
    <t>78 924</t>
  </si>
  <si>
    <t>Voto del exterior</t>
  </si>
  <si>
    <t>24 652</t>
  </si>
  <si>
    <t>71.03</t>
  </si>
  <si>
    <t>10 056</t>
  </si>
  <si>
    <t>28.97</t>
  </si>
  <si>
    <t>34 708</t>
  </si>
  <si>
    <t>0.81</t>
  </si>
  <si>
    <t>0.44</t>
  </si>
  <si>
    <t>35 149</t>
  </si>
  <si>
    <t>Total</t>
  </si>
  <si>
    <t>4 620 671</t>
  </si>
  <si>
    <t>55.87</t>
  </si>
  <si>
    <t>3 649 647</t>
  </si>
  <si>
    <t>44.13</t>
  </si>
  <si>
    <t>8 270 318</t>
  </si>
  <si>
    <t>70 272</t>
  </si>
  <si>
    <t>23 944</t>
  </si>
  <si>
    <t>8 364 534</t>
  </si>
  <si>
    <t>GabrielBoric</t>
  </si>
  <si>
    <t>JoséAntonioKast</t>
  </si>
  <si>
    <t>Votos Gabriel Boric</t>
  </si>
  <si>
    <t>Votos % Gabriel Boric</t>
  </si>
  <si>
    <t>Votos José Antonio Kast</t>
  </si>
  <si>
    <t>Votos % José Antonio Kast</t>
  </si>
  <si>
    <t>Válidos %</t>
  </si>
  <si>
    <t>Nulos %</t>
  </si>
  <si>
    <t>Blancos %</t>
  </si>
  <si>
    <t>55 528</t>
  </si>
  <si>
    <t>96 782</t>
  </si>
  <si>
    <t>350 751</t>
  </si>
  <si>
    <t>digitos</t>
  </si>
  <si>
    <t>digito</t>
  </si>
  <si>
    <t>conteo real</t>
  </si>
  <si>
    <t>frecuencia esperada</t>
  </si>
  <si>
    <t>Etiquetas de fila</t>
  </si>
  <si>
    <t>Total general</t>
  </si>
  <si>
    <t>Suma de conteo real</t>
  </si>
  <si>
    <t>conteo esperado</t>
  </si>
  <si>
    <t>CONTEO</t>
  </si>
  <si>
    <t>Suma de conteo esperado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</si>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</sst>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202122"/>
      <name val="Arial"/>
      <family val="2"/>
    </font>
    <font>
      <sz val="11"/>
      <color rgb="FF202122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AECF0"/>
        <bgColor indexed="64"/>
      </patternFill>
    </fill>
    <fill>
      <patternFill patternType="solid">
        <fgColor rgb="FFFC415C"/>
        <bgColor indexed="64"/>
      </patternFill>
    </fill>
    <fill>
      <patternFill patternType="solid">
        <fgColor rgb="FF31446C"/>
        <bgColor indexed="64"/>
      </patternFill>
    </fill>
    <fill>
      <patternFill patternType="solid">
        <fgColor rgb="FFFDA0AD"/>
        <bgColor indexed="64"/>
      </patternFill>
    </fill>
    <fill>
      <patternFill patternType="solid">
        <fgColor rgb="FF97A1B5"/>
        <bgColor indexed="64"/>
      </patternFill>
    </fill>
    <fill>
      <patternFill patternType="solid">
        <fgColor rgb="FFA2A9B1"/>
        <bgColor indexed="64"/>
      </patternFill>
    </fill>
  </fills>
  <borders count="11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/>
      <top style="medium">
        <color rgb="FFA2A9B1"/>
      </top>
      <bottom style="medium">
        <color rgb="FFA2A9B1"/>
      </bottom>
      <diagonal/>
    </border>
    <border>
      <left/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/>
      <top style="medium">
        <color rgb="FFA2A9B1"/>
      </top>
      <bottom/>
      <diagonal/>
    </border>
    <border>
      <left/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/>
      <top/>
      <bottom style="medium">
        <color rgb="FFA2A9B1"/>
      </bottom>
      <diagonal/>
    </border>
    <border>
      <left/>
      <right style="medium">
        <color rgb="FFA2A9B1"/>
      </right>
      <top/>
      <bottom style="medium">
        <color rgb="FFA2A9B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5" borderId="1" xfId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right" vertical="center" wrapText="1"/>
    </xf>
    <xf numFmtId="0" fontId="2" fillId="5" borderId="1" xfId="0" applyFont="1" applyFill="1" applyBorder="1" applyAlignment="1">
      <alignment horizontal="right" vertical="center" wrapText="1"/>
    </xf>
    <xf numFmtId="0" fontId="3" fillId="6" borderId="1" xfId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right" vertical="center" wrapText="1"/>
    </xf>
    <xf numFmtId="0" fontId="1" fillId="6" borderId="1" xfId="0" applyFont="1" applyFill="1" applyBorder="1" applyAlignment="1">
      <alignment horizontal="righ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2" fillId="7" borderId="1" xfId="0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2" borderId="5" xfId="1" applyFill="1" applyBorder="1" applyAlignment="1">
      <alignment horizontal="center" vertical="center" wrapText="1"/>
    </xf>
    <xf numFmtId="0" fontId="3" fillId="2" borderId="6" xfId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right" vertical="center" wrapText="1"/>
    </xf>
    <xf numFmtId="0" fontId="2" fillId="4" borderId="6" xfId="0" applyFont="1" applyFill="1" applyBorder="1" applyAlignment="1">
      <alignment horizontal="right" vertical="center" wrapText="1"/>
    </xf>
    <xf numFmtId="1" fontId="0" fillId="0" borderId="0" xfId="0" applyNumberFormat="1"/>
    <xf numFmtId="0" fontId="0" fillId="0" borderId="0" xfId="0" applyNumberFormat="1"/>
    <xf numFmtId="1" fontId="0" fillId="0" borderId="0" xfId="0" applyNumberFormat="1" applyAlignmen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</cellXfs>
  <cellStyles count="2">
    <cellStyle name="Hipervínculo" xfId="1" builtinId="8"/>
    <cellStyle name="Normal" xfId="0" builtinId="0"/>
  </cellStyles>
  <dxfs count="15"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relativeIndent="-1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[deteccion_de_fraudes_votaciones.xlsx]Hoja1 (2)!TablaDinámica13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'Hoja1 (2)'!$P$12</c:f>
              <c:strCache>
                <c:ptCount val="1"/>
                <c:pt idx="0">
                  <c:v>Suma de conteo esperado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'Hoja1 (2)'!$O$13:$O$22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'Hoja1 (2)'!$P$13:$P$22</c:f>
              <c:numCache>
                <c:formatCode>General</c:formatCode>
                <c:ptCount val="9"/>
                <c:pt idx="0">
                  <c:v>5.1175099262876804</c:v>
                </c:pt>
                <c:pt idx="1">
                  <c:v>2.9935514039465811</c:v>
                </c:pt>
                <c:pt idx="2">
                  <c:v>2.1239585223410993</c:v>
                </c:pt>
                <c:pt idx="3">
                  <c:v>1.6474702211369598</c:v>
                </c:pt>
                <c:pt idx="4">
                  <c:v>1.3460811828096211</c:v>
                </c:pt>
                <c:pt idx="5">
                  <c:v>1.1380954237204239</c:v>
                </c:pt>
                <c:pt idx="6">
                  <c:v>0.98586309862067434</c:v>
                </c:pt>
                <c:pt idx="7">
                  <c:v>0.86959288160548265</c:v>
                </c:pt>
                <c:pt idx="8">
                  <c:v>0.7778773395314772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2-4E02-B5CF-D5D806119E0A}"/>
            </c:ext>
          </c:extLst>
        </c:ser>
        <c:ser>
          <c:idx val="1"/>
          <c:order val="1"/>
          <c:tx>
            <c:strRef>
              <c:f>'Hoja1 (2)'!$Q$12</c:f>
              <c:strCache>
                <c:ptCount val="1"/>
                <c:pt idx="0">
                  <c:v>Suma de conteo real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'Hoja1 (2)'!$O$13:$O$22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'Hoja1 (2)'!$Q$13:$Q$22</c:f>
              <c:numCache>
                <c:formatCode>General</c:formatCode>
                <c:ptCount val="9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32-4E02-B5CF-D5D806119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884015"/>
        <c:axId val="451884847"/>
      </c:barChart>
      <c:catAx>
        <c:axId val="45188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1884847"/>
        <c:crosses val="autoZero"/>
        <c:auto val="1"/>
        <c:lblAlgn val="ctr"/>
        <c:lblOffset val="100"/>
        <c:noMultiLvlLbl val="0"/>
      </c:catAx>
      <c:valAx>
        <c:axId val="45188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188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238124</xdr:colOff>
      <xdr:row>0</xdr:row>
      <xdr:rowOff>0</xdr:rowOff>
    </xdr:from>
    <xdr:to>
      <xdr:col>25</xdr:col>
      <xdr:colOff>266699</xdr:colOff>
      <xdr:row>22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6FDAE69-2D77-9C21-5907-448F5A355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ko" refreshedDate="44974.046004976852" backgroundQuery="1" createdVersion="8" refreshedVersion="8" minRefreshableVersion="3" recordCount="0" supportSubquery="1" supportAdvancedDrill="1" xr:uid="{584580BD-CF44-4CCF-885B-D0580ED623F7}">
  <cacheSource type="external" connectionId="2"/>
  <cacheFields count="3">
    <cacheField name="[Tabla2].[digito].[digito]" caption="digito" numFmtId="0" level="1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  <extLst>
        <ext xmlns:x15="http://schemas.microsoft.com/office/spreadsheetml/2010/11/main" uri="{4F2E5C28-24EA-4eb8-9CBF-B6C8F9C3D259}">
          <x15:cachedUniqueNames>
            <x15:cachedUniqueName index="0" name="[Tabla2].[digito].&amp;[1]"/>
            <x15:cachedUniqueName index="1" name="[Tabla2].[digito].&amp;[2]"/>
            <x15:cachedUniqueName index="2" name="[Tabla2].[digito].&amp;[3]"/>
            <x15:cachedUniqueName index="3" name="[Tabla2].[digito].&amp;[4]"/>
            <x15:cachedUniqueName index="4" name="[Tabla2].[digito].&amp;[5]"/>
            <x15:cachedUniqueName index="5" name="[Tabla2].[digito].&amp;[6]"/>
            <x15:cachedUniqueName index="6" name="[Tabla2].[digito].&amp;[7]"/>
            <x15:cachedUniqueName index="7" name="[Tabla2].[digito].&amp;[8]"/>
            <x15:cachedUniqueName index="8" name="[Tabla2].[digito].&amp;[9]"/>
          </x15:cachedUniqueNames>
        </ext>
      </extLst>
    </cacheField>
    <cacheField name="[Measures].[Suma de conteo real]" caption="Suma de conteo real" numFmtId="0" hierarchy="7" level="32767"/>
    <cacheField name="[Measures].[Suma de conteo esperado]" caption="Suma de conteo esperado" numFmtId="0" hierarchy="8" level="32767"/>
  </cacheFields>
  <cacheHierarchies count="9">
    <cacheHierarchy uniqueName="[Tabla2].[digito]" caption="digito" attribute="1" defaultMemberUniqueName="[Tabla2].[digito].[All]" allUniqueName="[Tabla2].[digito].[All]" dimensionUniqueName="[Tabla2]" displayFolder="" count="2" memberValueDatatype="20" unbalanced="0">
      <fieldsUsage count="2">
        <fieldUsage x="-1"/>
        <fieldUsage x="0"/>
      </fieldsUsage>
    </cacheHierarchy>
    <cacheHierarchy uniqueName="[Tabla2].[conteo real]" caption="conteo real" attribute="1" defaultMemberUniqueName="[Tabla2].[conteo real].[All]" allUniqueName="[Tabla2].[conteo real].[All]" dimensionUniqueName="[Tabla2]" displayFolder="" count="0" memberValueDatatype="20" unbalanced="0"/>
    <cacheHierarchy uniqueName="[Tabla2].[frecuencia esperada]" caption="frecuencia esperada" attribute="1" defaultMemberUniqueName="[Tabla2].[frecuencia esperada].[All]" allUniqueName="[Tabla2].[frecuencia esperada].[All]" dimensionUniqueName="[Tabla2]" displayFolder="" count="0" memberValueDatatype="5" unbalanced="0"/>
    <cacheHierarchy uniqueName="[Tabla2].[conteo esperado]" caption="conteo esperado" attribute="1" defaultMemberUniqueName="[Tabla2].[conteo esperado].[All]" allUniqueName="[Tabla2].[conteo esperado].[All]" dimensionUniqueName="[Tabla2]" displayFolder="" count="0" memberValueDatatype="5" unbalanced="0"/>
    <cacheHierarchy uniqueName="[Tabla2].[CONTEO]" caption="CONTEO" attribute="1" defaultMemberUniqueName="[Tabla2].[CONTEO].[All]" allUniqueName="[Tabla2].[CONTEO].[All]" dimensionUniqueName="[Tabla2]" displayFolder="" count="0" memberValueDatatype="20" unbalanced="0"/>
    <cacheHierarchy uniqueName="[Measures].[__XL_Count Tabla2]" caption="__XL_Count Tabla2" measure="1" displayFolder="" measureGroup="Tabla2" count="0" hidden="1"/>
    <cacheHierarchy uniqueName="[Measures].[__No measures defined]" caption="__No measures defined" measure="1" displayFolder="" count="0" hidden="1"/>
    <cacheHierarchy uniqueName="[Measures].[Suma de conteo real]" caption="Suma de conteo real" measure="1" displayFolder="" measureGroup="Tabla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conteo esperado]" caption="Suma de conteo esperado" measure="1" displayFolder="" measureGroup="Tabla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Tabla2" uniqueName="[Tabla2]" caption="Tabla2"/>
  </dimensions>
  <measureGroups count="1">
    <measureGroup name="Tabla2" caption="Tabla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11BBCC-D880-4AC0-9A6A-3CB78486DD1F}" name="TablaDinámica13" cacheId="3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O12:Q22" firstHeaderRow="0" firstDataRow="1" firstDataCol="1"/>
  <pivotFields count="3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conteo esperado" fld="2" baseField="0" baseItem="0"/>
    <dataField name="Suma de conteo real" fld="1" baseField="0" baseItem="0"/>
  </dataFields>
  <chartFormats count="2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9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eteccion_de_fraudes_votaciones.xlsx!Tabla2">
        <x15:activeTabTopLevelEntity name="[Tabla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F60AA566-B10B-442B-B485-1C48C03A718B}" autoFormatId="16" applyNumberFormats="0" applyBorderFormats="0" applyFontFormats="0" applyPatternFormats="0" applyAlignmentFormats="0" applyWidthHeightFormats="0">
  <queryTableRefresh nextId="15" unboundColumnsRight="1">
    <queryTableFields count="13">
      <queryTableField id="1" name="Regiones" tableColumnId="1"/>
      <queryTableField id="2" name="Votos Gabriel Boric" tableColumnId="2"/>
      <queryTableField id="3" name="Votos % Gabriel Boric" tableColumnId="3"/>
      <queryTableField id="4" name="Votos José Antonio Kast" tableColumnId="4"/>
      <queryTableField id="5" name="Votos % José Antonio Kast" tableColumnId="5"/>
      <queryTableField id="6" name="Válidos" tableColumnId="6"/>
      <queryTableField id="7" name="Válidos %" tableColumnId="7"/>
      <queryTableField id="8" name="Nulos" tableColumnId="8"/>
      <queryTableField id="9" name="Nulos %" tableColumnId="9"/>
      <queryTableField id="10" name="Blancos" tableColumnId="10"/>
      <queryTableField id="11" name="Blancos %" tableColumnId="11"/>
      <queryTableField id="12" name="Emitidos" tableColumnId="12"/>
      <queryTableField id="14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77D043-123B-4769-A036-636485DCDBE0}" name="Hoja1" displayName="Hoja1" ref="A1:M19" tableType="queryTable" totalsRowShown="0">
  <tableColumns count="13">
    <tableColumn id="1" xr3:uid="{8686BBD4-A546-41FF-A497-EFDDC87C8FEE}" uniqueName="1" name="Regiones" queryTableFieldId="1" dataDxfId="13"/>
    <tableColumn id="2" xr3:uid="{A74BAF94-690A-4AD3-9733-AFA684C375F9}" uniqueName="2" name="Votos Gabriel Boric" queryTableFieldId="2" dataDxfId="12"/>
    <tableColumn id="3" xr3:uid="{F1E0EE0E-D94B-48DF-BC97-2B8CDD823B21}" uniqueName="3" name="Votos % Gabriel Boric" queryTableFieldId="3" dataDxfId="11"/>
    <tableColumn id="4" xr3:uid="{A832BE6B-C3A0-4BE3-97C2-E244068E5483}" uniqueName="4" name="Votos José Antonio Kast" queryTableFieldId="4" dataDxfId="10"/>
    <tableColumn id="5" xr3:uid="{0B93756B-3B4F-43C4-AE18-60598A27CE27}" uniqueName="5" name="Votos % José Antonio Kast" queryTableFieldId="5" dataDxfId="9"/>
    <tableColumn id="6" xr3:uid="{4EC0A202-133B-4C56-BFF1-3889FFB2B5BF}" uniqueName="6" name="Válidos" queryTableFieldId="6" dataDxfId="8"/>
    <tableColumn id="7" xr3:uid="{1628588E-2488-4B2E-88C2-5D2C21C2CBCC}" uniqueName="7" name="Válidos %" queryTableFieldId="7" dataDxfId="7"/>
    <tableColumn id="8" xr3:uid="{CC88BC25-7E8F-4ABD-AADD-A632D1EFF8B1}" uniqueName="8" name="Nulos" queryTableFieldId="8"/>
    <tableColumn id="9" xr3:uid="{664E5C3C-0AF1-40C6-BDCB-CA7AA5CB36DF}" uniqueName="9" name="Nulos %" queryTableFieldId="9" dataDxfId="6"/>
    <tableColumn id="10" xr3:uid="{0547BE32-A0F3-4B53-A114-672C0FB73A2C}" uniqueName="10" name="Blancos" queryTableFieldId="10"/>
    <tableColumn id="11" xr3:uid="{E15B9D55-2D63-4FDD-A77E-1759182561C9}" uniqueName="11" name="Blancos %" queryTableFieldId="11" dataDxfId="5"/>
    <tableColumn id="12" xr3:uid="{355A383E-B89E-40A1-B6CA-971E5F2683D8}" uniqueName="12" name="Emitidos" queryTableFieldId="12"/>
    <tableColumn id="14" xr3:uid="{D65F6C45-959F-472A-9887-C9E5A7CCD5C9}" uniqueName="14" name="digitos" queryTableFieldId="14" dataDxfId="14">
      <calculatedColumnFormula>LEFT(Hoja1[[#This Row],[Emitidos]])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A71E49-AA39-444F-BA5C-659E8C49CD84}" name="Tabla2" displayName="Tabla2" ref="O1:S10">
  <autoFilter ref="O1:S10" xr:uid="{A5A71E49-AA39-444F-BA5C-659E8C49CD84}"/>
  <tableColumns count="5">
    <tableColumn id="1" xr3:uid="{59CB5A70-21CD-4DF0-8C95-60AF2F425FF1}" name="digito" totalsRowLabel="Total"/>
    <tableColumn id="2" xr3:uid="{F6758824-D352-45EB-B322-DF403077AB73}" name="conteo real" totalsRowFunction="sum" dataDxfId="4">
      <calculatedColumnFormula>COUNTIF(M1:M17,Tabla2[[#This Row],[digito]])</calculatedColumnFormula>
    </tableColumn>
    <tableColumn id="3" xr3:uid="{013CDE96-DB11-4DA3-A0A6-5AD9E3C932EB}" name="frecuencia esperada" totalsRowFunction="sum" dataDxfId="3" totalsRowDxfId="1">
      <calculatedColumnFormula>LOG10(Tabla2[[#This Row],[digito]]+1)-LOG10(Tabla2[[#This Row],[digito]])</calculatedColumnFormula>
    </tableColumn>
    <tableColumn id="4" xr3:uid="{87774AF3-FCE6-45DB-AC25-F0A2DD6C3FD6}" name="conteo esperado" totalsRowFunction="sum" dataDxfId="0" totalsRowDxfId="2">
      <calculatedColumnFormula>Tabla2[[#This Row],[frecuencia esperada]]*(SUM(Tabla2[conteo real]))</calculatedColumnFormula>
    </tableColumn>
    <tableColumn id="5" xr3:uid="{4F9A1027-8BC4-4C72-826F-ADE0CED71565}" name="CONTEO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s.wikipedia.org/wiki/Regi%C3%B3n_de_Valpara%C3%ADso" TargetMode="External"/><Relationship Id="rId13" Type="http://schemas.openxmlformats.org/officeDocument/2006/relationships/hyperlink" Target="https://es.wikipedia.org/wiki/Regi%C3%B3n_del_Biob%C3%ADo" TargetMode="External"/><Relationship Id="rId18" Type="http://schemas.openxmlformats.org/officeDocument/2006/relationships/hyperlink" Target="https://es.wikipedia.org/wiki/Regi%C3%B3n_de_Magallanes_y_de_la_Ant%C3%A1rtica_Chilena" TargetMode="External"/><Relationship Id="rId3" Type="http://schemas.openxmlformats.org/officeDocument/2006/relationships/hyperlink" Target="https://es.wikipedia.org/wiki/Regi%C3%B3n_de_Arica_y_Parinacota" TargetMode="External"/><Relationship Id="rId7" Type="http://schemas.openxmlformats.org/officeDocument/2006/relationships/hyperlink" Target="https://es.wikipedia.org/wiki/Regi%C3%B3n_de_Coquimbo" TargetMode="External"/><Relationship Id="rId12" Type="http://schemas.openxmlformats.org/officeDocument/2006/relationships/hyperlink" Target="https://es.wikipedia.org/wiki/Regi%C3%B3n_de_%C3%91uble" TargetMode="External"/><Relationship Id="rId17" Type="http://schemas.openxmlformats.org/officeDocument/2006/relationships/hyperlink" Target="https://es.wikipedia.org/wiki/Regi%C3%B3n_de_Ais%C3%A9n_del_General_Carlos_Ib%C3%A1%C3%B1ez_del_Campo" TargetMode="External"/><Relationship Id="rId2" Type="http://schemas.openxmlformats.org/officeDocument/2006/relationships/hyperlink" Target="https://es.wikipedia.org/wiki/Jos%C3%A9_Antonio_Kast" TargetMode="External"/><Relationship Id="rId16" Type="http://schemas.openxmlformats.org/officeDocument/2006/relationships/hyperlink" Target="https://es.wikipedia.org/wiki/Regi%C3%B3n_de_Los_Lagos" TargetMode="External"/><Relationship Id="rId1" Type="http://schemas.openxmlformats.org/officeDocument/2006/relationships/hyperlink" Target="https://es.wikipedia.org/wiki/Gabriel_Boric" TargetMode="External"/><Relationship Id="rId6" Type="http://schemas.openxmlformats.org/officeDocument/2006/relationships/hyperlink" Target="https://es.wikipedia.org/wiki/Regi%C3%B3n_de_Atacama" TargetMode="External"/><Relationship Id="rId11" Type="http://schemas.openxmlformats.org/officeDocument/2006/relationships/hyperlink" Target="https://es.wikipedia.org/wiki/Regi%C3%B3n_del_Maule" TargetMode="External"/><Relationship Id="rId5" Type="http://schemas.openxmlformats.org/officeDocument/2006/relationships/hyperlink" Target="https://es.wikipedia.org/wiki/Regi%C3%B3n_de_Antofagasta" TargetMode="External"/><Relationship Id="rId15" Type="http://schemas.openxmlformats.org/officeDocument/2006/relationships/hyperlink" Target="https://es.wikipedia.org/wiki/Regi%C3%B3n_de_Los_R%C3%ADos" TargetMode="External"/><Relationship Id="rId10" Type="http://schemas.openxmlformats.org/officeDocument/2006/relationships/hyperlink" Target="https://es.wikipedia.org/wiki/Regi%C3%B3n_del_Libertador_General_Bernardo_O%27Higgins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es.wikipedia.org/wiki/Regi%C3%B3n_de_Tarapac%C3%A1" TargetMode="External"/><Relationship Id="rId9" Type="http://schemas.openxmlformats.org/officeDocument/2006/relationships/hyperlink" Target="https://es.wikipedia.org/wiki/Regi%C3%B3n_Metropolitana_de_Santiago" TargetMode="External"/><Relationship Id="rId14" Type="http://schemas.openxmlformats.org/officeDocument/2006/relationships/hyperlink" Target="https://es.wikipedia.org/wiki/Regi%C3%B3n_de_La_Araucan%C3%AD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13B95-7377-482A-87DA-34CEE8D0984F}">
  <dimension ref="A1:S29"/>
  <sheetViews>
    <sheetView tabSelected="1" topLeftCell="N1" workbookViewId="0">
      <selection activeCell="R16" sqref="R16"/>
    </sheetView>
  </sheetViews>
  <sheetFormatPr baseColWidth="10" defaultRowHeight="15" x14ac:dyDescent="0.25"/>
  <cols>
    <col min="1" max="1" width="16.7109375" bestFit="1" customWidth="1"/>
    <col min="2" max="2" width="18.140625" bestFit="1" customWidth="1"/>
    <col min="3" max="3" width="20.140625" style="28" bestFit="1" customWidth="1"/>
    <col min="4" max="4" width="22.42578125" bestFit="1" customWidth="1"/>
    <col min="5" max="5" width="24.42578125" bestFit="1" customWidth="1"/>
    <col min="6" max="6" width="8.85546875" bestFit="1" customWidth="1"/>
    <col min="7" max="7" width="9.5703125" bestFit="1" customWidth="1"/>
    <col min="8" max="8" width="6.42578125" bestFit="1" customWidth="1"/>
    <col min="9" max="9" width="8.140625" bestFit="1" customWidth="1"/>
    <col min="10" max="10" width="7.7109375" bestFit="1" customWidth="1"/>
    <col min="11" max="11" width="9.7109375" bestFit="1" customWidth="1"/>
    <col min="12" max="12" width="8.85546875" bestFit="1" customWidth="1"/>
    <col min="13" max="13" width="7" bestFit="1" customWidth="1"/>
    <col min="15" max="15" width="17.5703125" bestFit="1" customWidth="1"/>
    <col min="16" max="16" width="24.140625" bestFit="1" customWidth="1"/>
    <col min="17" max="17" width="19.140625" style="30" bestFit="1" customWidth="1"/>
    <col min="18" max="18" width="17.5703125" style="30" customWidth="1"/>
    <col min="20" max="20" width="17.5703125" bestFit="1" customWidth="1"/>
    <col min="21" max="21" width="19.140625" bestFit="1" customWidth="1"/>
    <col min="22" max="22" width="27.28515625" bestFit="1" customWidth="1"/>
  </cols>
  <sheetData>
    <row r="1" spans="1:19" x14ac:dyDescent="0.25">
      <c r="A1" t="s">
        <v>0</v>
      </c>
      <c r="B1" t="s">
        <v>174</v>
      </c>
      <c r="C1" s="28" t="s">
        <v>175</v>
      </c>
      <c r="D1" t="s">
        <v>176</v>
      </c>
      <c r="E1" t="s">
        <v>177</v>
      </c>
      <c r="F1" t="s">
        <v>1</v>
      </c>
      <c r="G1" t="s">
        <v>178</v>
      </c>
      <c r="H1" t="s">
        <v>2</v>
      </c>
      <c r="I1" t="s">
        <v>179</v>
      </c>
      <c r="J1" t="s">
        <v>3</v>
      </c>
      <c r="K1" t="s">
        <v>180</v>
      </c>
      <c r="L1" t="s">
        <v>4</v>
      </c>
      <c r="M1" t="s">
        <v>184</v>
      </c>
      <c r="O1" t="s">
        <v>185</v>
      </c>
      <c r="P1" t="s">
        <v>186</v>
      </c>
      <c r="Q1" s="30" t="s">
        <v>187</v>
      </c>
      <c r="R1" s="30" t="s">
        <v>191</v>
      </c>
      <c r="S1" t="s">
        <v>192</v>
      </c>
    </row>
    <row r="2" spans="1:19" x14ac:dyDescent="0.25">
      <c r="A2" s="26" t="s">
        <v>7</v>
      </c>
      <c r="B2" s="27" t="s">
        <v>8</v>
      </c>
      <c r="C2" s="25" t="s">
        <v>9</v>
      </c>
      <c r="D2" s="26" t="s">
        <v>10</v>
      </c>
      <c r="E2" s="26" t="s">
        <v>11</v>
      </c>
      <c r="F2" s="26" t="s">
        <v>12</v>
      </c>
      <c r="G2" s="26" t="s">
        <v>13</v>
      </c>
      <c r="H2">
        <v>846</v>
      </c>
      <c r="I2" s="26" t="s">
        <v>14</v>
      </c>
      <c r="J2">
        <v>254</v>
      </c>
      <c r="K2" s="26" t="s">
        <v>15</v>
      </c>
      <c r="L2">
        <v>88504</v>
      </c>
      <c r="M2" t="str">
        <f>LEFT(Hoja1[[#This Row],[Emitidos]])</f>
        <v>8</v>
      </c>
      <c r="O2">
        <v>1</v>
      </c>
      <c r="P2">
        <f>COUNTIF(M1:M17,Tabla2[[#This Row],[digito]])</f>
        <v>3</v>
      </c>
      <c r="Q2" s="31">
        <f>LOG10(Tabla2[[#This Row],[digito]]+1)-LOG10(Tabla2[[#This Row],[digito]])</f>
        <v>0.3010299956639812</v>
      </c>
      <c r="R2" s="31">
        <f>Tabla2[[#This Row],[frecuencia esperada]]*(SUM(Tabla2[conteo real]))</f>
        <v>5.1175099262876804</v>
      </c>
      <c r="S2">
        <v>4</v>
      </c>
    </row>
    <row r="3" spans="1:19" x14ac:dyDescent="0.25">
      <c r="A3" s="26" t="s">
        <v>16</v>
      </c>
      <c r="B3" s="27" t="s">
        <v>181</v>
      </c>
      <c r="C3" s="25" t="s">
        <v>18</v>
      </c>
      <c r="D3" s="26" t="s">
        <v>19</v>
      </c>
      <c r="E3" s="26" t="s">
        <v>20</v>
      </c>
      <c r="F3" s="26" t="s">
        <v>21</v>
      </c>
      <c r="G3" s="26" t="s">
        <v>22</v>
      </c>
      <c r="H3">
        <v>1108</v>
      </c>
      <c r="I3" s="26" t="s">
        <v>14</v>
      </c>
      <c r="J3">
        <v>329</v>
      </c>
      <c r="K3" s="26" t="s">
        <v>23</v>
      </c>
      <c r="L3" t="s">
        <v>24</v>
      </c>
      <c r="M3" t="str">
        <f>LEFT(Hoja1[[#This Row],[Emitidos]])</f>
        <v>1</v>
      </c>
      <c r="O3">
        <v>2</v>
      </c>
      <c r="P3">
        <f>COUNTIF(M2:M18,Tabla2[[#This Row],[digito]])</f>
        <v>2</v>
      </c>
      <c r="Q3" s="31">
        <f>LOG10(Tabla2[[#This Row],[digito]]+1)-LOG10(Tabla2[[#This Row],[digito]])</f>
        <v>0.17609125905568124</v>
      </c>
      <c r="R3" s="31">
        <f>Tabla2[[#This Row],[frecuencia esperada]]*(SUM(Tabla2[conteo real]))</f>
        <v>2.9935514039465811</v>
      </c>
      <c r="S3">
        <v>3</v>
      </c>
    </row>
    <row r="4" spans="1:19" x14ac:dyDescent="0.25">
      <c r="A4" s="26" t="s">
        <v>25</v>
      </c>
      <c r="B4" s="27" t="s">
        <v>26</v>
      </c>
      <c r="C4" s="25" t="s">
        <v>27</v>
      </c>
      <c r="D4" s="26" t="s">
        <v>28</v>
      </c>
      <c r="E4" s="26" t="s">
        <v>29</v>
      </c>
      <c r="F4" s="26" t="s">
        <v>30</v>
      </c>
      <c r="G4" s="26" t="s">
        <v>31</v>
      </c>
      <c r="H4">
        <v>2700</v>
      </c>
      <c r="I4" s="26" t="s">
        <v>32</v>
      </c>
      <c r="J4">
        <v>633</v>
      </c>
      <c r="K4" s="26" t="s">
        <v>15</v>
      </c>
      <c r="L4" t="s">
        <v>33</v>
      </c>
      <c r="M4" t="str">
        <f>LEFT(Hoja1[[#This Row],[Emitidos]])</f>
        <v>2</v>
      </c>
      <c r="O4">
        <v>3</v>
      </c>
      <c r="P4">
        <f>COUNTIF(M2:M18,Tabla2[[#This Row],[digito]])</f>
        <v>4</v>
      </c>
      <c r="Q4" s="31">
        <f>LOG10(Tabla2[[#This Row],[digito]]+1)-LOG10(Tabla2[[#This Row],[digito]])</f>
        <v>0.12493873660829996</v>
      </c>
      <c r="R4" s="31">
        <f>Tabla2[[#This Row],[frecuencia esperada]]*(SUM(Tabla2[conteo real]))</f>
        <v>2.1239585223410993</v>
      </c>
      <c r="S4">
        <v>3</v>
      </c>
    </row>
    <row r="5" spans="1:19" x14ac:dyDescent="0.25">
      <c r="A5" s="26" t="s">
        <v>34</v>
      </c>
      <c r="B5" s="27" t="s">
        <v>35</v>
      </c>
      <c r="C5" s="25" t="s">
        <v>36</v>
      </c>
      <c r="D5" s="26" t="s">
        <v>37</v>
      </c>
      <c r="E5" s="26" t="s">
        <v>38</v>
      </c>
      <c r="F5" s="26" t="s">
        <v>39</v>
      </c>
      <c r="G5" s="26" t="s">
        <v>40</v>
      </c>
      <c r="H5">
        <v>993</v>
      </c>
      <c r="I5" s="26" t="s">
        <v>41</v>
      </c>
      <c r="J5">
        <v>292</v>
      </c>
      <c r="K5" s="26" t="s">
        <v>42</v>
      </c>
      <c r="L5" t="s">
        <v>43</v>
      </c>
      <c r="M5" t="str">
        <f>LEFT(Hoja1[[#This Row],[Emitidos]])</f>
        <v>1</v>
      </c>
      <c r="O5">
        <v>4</v>
      </c>
      <c r="P5">
        <f>COUNTIF(M2:M18,Tabla2[[#This Row],[digito]])</f>
        <v>4</v>
      </c>
      <c r="Q5" s="31">
        <f>LOG10(Tabla2[[#This Row],[digito]]+1)-LOG10(Tabla2[[#This Row],[digito]])</f>
        <v>9.6910013008056461E-2</v>
      </c>
      <c r="R5" s="31">
        <f>Tabla2[[#This Row],[frecuencia esperada]]*(SUM(Tabla2[conteo real]))</f>
        <v>1.6474702211369598</v>
      </c>
      <c r="S5">
        <v>2</v>
      </c>
    </row>
    <row r="6" spans="1:19" x14ac:dyDescent="0.25">
      <c r="A6" s="26" t="s">
        <v>44</v>
      </c>
      <c r="B6" s="27" t="s">
        <v>45</v>
      </c>
      <c r="C6" s="25" t="s">
        <v>46</v>
      </c>
      <c r="D6" s="26" t="s">
        <v>47</v>
      </c>
      <c r="E6" s="26" t="s">
        <v>48</v>
      </c>
      <c r="F6" s="26" t="s">
        <v>49</v>
      </c>
      <c r="G6" s="26" t="s">
        <v>50</v>
      </c>
      <c r="H6">
        <v>2664</v>
      </c>
      <c r="I6" s="26" t="s">
        <v>41</v>
      </c>
      <c r="J6">
        <v>972</v>
      </c>
      <c r="K6" s="26" t="s">
        <v>51</v>
      </c>
      <c r="L6" t="s">
        <v>52</v>
      </c>
      <c r="M6" t="str">
        <f>LEFT(Hoja1[[#This Row],[Emitidos]])</f>
        <v>3</v>
      </c>
      <c r="O6">
        <v>5</v>
      </c>
      <c r="P6">
        <f>COUNTIF(M2:M18,Tabla2[[#This Row],[digito]])</f>
        <v>0</v>
      </c>
      <c r="Q6" s="31">
        <f>LOG10(Tabla2[[#This Row],[digito]]+1)-LOG10(Tabla2[[#This Row],[digito]])</f>
        <v>7.9181246047624776E-2</v>
      </c>
      <c r="R6" s="31">
        <f>Tabla2[[#This Row],[frecuencia esperada]]*(SUM(Tabla2[conteo real]))</f>
        <v>1.3460811828096211</v>
      </c>
      <c r="S6">
        <v>3</v>
      </c>
    </row>
    <row r="7" spans="1:19" x14ac:dyDescent="0.25">
      <c r="A7" s="26" t="s">
        <v>53</v>
      </c>
      <c r="B7" s="27" t="s">
        <v>54</v>
      </c>
      <c r="C7" s="25" t="s">
        <v>55</v>
      </c>
      <c r="D7" s="26" t="s">
        <v>56</v>
      </c>
      <c r="E7" s="26" t="s">
        <v>57</v>
      </c>
      <c r="F7" s="26" t="s">
        <v>58</v>
      </c>
      <c r="G7" s="26" t="s">
        <v>59</v>
      </c>
      <c r="H7">
        <v>8138</v>
      </c>
      <c r="I7" s="26" t="s">
        <v>60</v>
      </c>
      <c r="J7">
        <v>2454</v>
      </c>
      <c r="K7" s="26" t="s">
        <v>61</v>
      </c>
      <c r="L7" t="s">
        <v>62</v>
      </c>
      <c r="M7" t="str">
        <f>LEFT(Hoja1[[#This Row],[Emitidos]])</f>
        <v>9</v>
      </c>
      <c r="O7">
        <v>6</v>
      </c>
      <c r="P7">
        <f>COUNTIF(M2:M18,Tabla2[[#This Row],[digito]])</f>
        <v>0</v>
      </c>
      <c r="Q7" s="31">
        <f>LOG10(Tabla2[[#This Row],[digito]]+1)-LOG10(Tabla2[[#This Row],[digito]])</f>
        <v>6.6946789630613179E-2</v>
      </c>
      <c r="R7" s="31">
        <f>Tabla2[[#This Row],[frecuencia esperada]]*(SUM(Tabla2[conteo real]))</f>
        <v>1.1380954237204239</v>
      </c>
      <c r="S7">
        <v>3</v>
      </c>
    </row>
    <row r="8" spans="1:19" x14ac:dyDescent="0.25">
      <c r="A8" s="26" t="s">
        <v>63</v>
      </c>
      <c r="B8" s="27" t="s">
        <v>64</v>
      </c>
      <c r="C8" s="25" t="s">
        <v>65</v>
      </c>
      <c r="D8" s="26" t="s">
        <v>66</v>
      </c>
      <c r="E8" s="26" t="s">
        <v>67</v>
      </c>
      <c r="F8" s="26" t="s">
        <v>68</v>
      </c>
      <c r="G8" s="26" t="s">
        <v>69</v>
      </c>
      <c r="H8" t="s">
        <v>70</v>
      </c>
      <c r="I8" s="26" t="s">
        <v>71</v>
      </c>
      <c r="J8" t="s">
        <v>72</v>
      </c>
      <c r="K8" s="26" t="s">
        <v>73</v>
      </c>
      <c r="L8" t="s">
        <v>74</v>
      </c>
      <c r="M8" t="str">
        <f>LEFT(Hoja1[[#This Row],[Emitidos]])</f>
        <v>3</v>
      </c>
      <c r="O8">
        <v>7</v>
      </c>
      <c r="P8">
        <f>COUNTIF(M2:M18,Tabla2[[#This Row],[digito]])</f>
        <v>2</v>
      </c>
      <c r="Q8" s="31">
        <f>LOG10(Tabla2[[#This Row],[digito]]+1)-LOG10(Tabla2[[#This Row],[digito]])</f>
        <v>5.7991946977686726E-2</v>
      </c>
      <c r="R8" s="31">
        <f>Tabla2[[#This Row],[frecuencia esperada]]*(SUM(Tabla2[conteo real]))</f>
        <v>0.98586309862067434</v>
      </c>
      <c r="S8">
        <v>3</v>
      </c>
    </row>
    <row r="9" spans="1:19" x14ac:dyDescent="0.25">
      <c r="A9" s="26" t="s">
        <v>75</v>
      </c>
      <c r="B9" s="27" t="s">
        <v>76</v>
      </c>
      <c r="C9" s="25" t="s">
        <v>77</v>
      </c>
      <c r="D9" s="26" t="s">
        <v>78</v>
      </c>
      <c r="E9" s="26" t="s">
        <v>79</v>
      </c>
      <c r="F9" s="26" t="s">
        <v>80</v>
      </c>
      <c r="G9" s="26" t="s">
        <v>81</v>
      </c>
      <c r="H9">
        <v>3182</v>
      </c>
      <c r="I9" s="26" t="s">
        <v>82</v>
      </c>
      <c r="J9">
        <v>1089</v>
      </c>
      <c r="K9" s="26" t="s">
        <v>42</v>
      </c>
      <c r="L9" t="s">
        <v>83</v>
      </c>
      <c r="M9" t="str">
        <f>LEFT(Hoja1[[#This Row],[Emitidos]])</f>
        <v>4</v>
      </c>
      <c r="O9">
        <v>8</v>
      </c>
      <c r="P9">
        <f>COUNTIF(M2:M18,Tabla2[[#This Row],[digito]])</f>
        <v>1</v>
      </c>
      <c r="Q9" s="31">
        <f>LOG10(Tabla2[[#This Row],[digito]]+1)-LOG10(Tabla2[[#This Row],[digito]])</f>
        <v>5.1152522447381332E-2</v>
      </c>
      <c r="R9" s="31">
        <f>Tabla2[[#This Row],[frecuencia esperada]]*(SUM(Tabla2[conteo real]))</f>
        <v>0.86959288160548265</v>
      </c>
      <c r="S9">
        <v>4</v>
      </c>
    </row>
    <row r="10" spans="1:19" x14ac:dyDescent="0.25">
      <c r="A10" s="26" t="s">
        <v>84</v>
      </c>
      <c r="B10" s="27" t="s">
        <v>85</v>
      </c>
      <c r="C10" s="25" t="s">
        <v>86</v>
      </c>
      <c r="D10" s="26" t="s">
        <v>87</v>
      </c>
      <c r="E10" s="26" t="s">
        <v>88</v>
      </c>
      <c r="F10" s="26" t="s">
        <v>89</v>
      </c>
      <c r="G10" s="26" t="s">
        <v>50</v>
      </c>
      <c r="H10">
        <v>3901</v>
      </c>
      <c r="I10" s="26" t="s">
        <v>90</v>
      </c>
      <c r="J10">
        <v>1277</v>
      </c>
      <c r="K10" s="26" t="s">
        <v>61</v>
      </c>
      <c r="L10" t="s">
        <v>91</v>
      </c>
      <c r="M10" t="str">
        <f>LEFT(Hoja1[[#This Row],[Emitidos]])</f>
        <v>4</v>
      </c>
      <c r="O10">
        <v>9</v>
      </c>
      <c r="P10">
        <f>COUNTIF(M2:M18,Tabla2[[#This Row],[digito]])</f>
        <v>1</v>
      </c>
      <c r="Q10" s="31">
        <f>LOG10(Tabla2[[#This Row],[digito]]+1)-LOG10(Tabla2[[#This Row],[digito]])</f>
        <v>4.5757490560675129E-2</v>
      </c>
      <c r="R10" s="31">
        <f>Tabla2[[#This Row],[frecuencia esperada]]*(SUM(Tabla2[conteo real]))</f>
        <v>0.7778773395314772</v>
      </c>
      <c r="S10">
        <v>2</v>
      </c>
    </row>
    <row r="11" spans="1:19" x14ac:dyDescent="0.25">
      <c r="A11" s="26" t="s">
        <v>92</v>
      </c>
      <c r="B11" s="27" t="s">
        <v>182</v>
      </c>
      <c r="C11" s="25" t="s">
        <v>94</v>
      </c>
      <c r="D11" s="26" t="s">
        <v>95</v>
      </c>
      <c r="E11" s="26" t="s">
        <v>96</v>
      </c>
      <c r="F11" s="26" t="s">
        <v>97</v>
      </c>
      <c r="G11" s="26" t="s">
        <v>50</v>
      </c>
      <c r="H11">
        <v>1885</v>
      </c>
      <c r="I11" s="26" t="s">
        <v>98</v>
      </c>
      <c r="J11">
        <v>575</v>
      </c>
      <c r="K11" s="26" t="s">
        <v>99</v>
      </c>
      <c r="L11" t="s">
        <v>100</v>
      </c>
      <c r="M11" t="str">
        <f>LEFT(Hoja1[[#This Row],[Emitidos]])</f>
        <v>2</v>
      </c>
    </row>
    <row r="12" spans="1:19" x14ac:dyDescent="0.25">
      <c r="A12" s="26" t="s">
        <v>101</v>
      </c>
      <c r="B12" s="27" t="s">
        <v>183</v>
      </c>
      <c r="C12" s="25" t="s">
        <v>103</v>
      </c>
      <c r="D12" s="26" t="s">
        <v>104</v>
      </c>
      <c r="E12" s="26" t="s">
        <v>105</v>
      </c>
      <c r="F12" s="26" t="s">
        <v>106</v>
      </c>
      <c r="G12" s="26" t="s">
        <v>107</v>
      </c>
      <c r="H12">
        <v>6424</v>
      </c>
      <c r="I12" s="26" t="s">
        <v>108</v>
      </c>
      <c r="J12">
        <v>2118</v>
      </c>
      <c r="K12" s="26" t="s">
        <v>15</v>
      </c>
      <c r="L12" t="s">
        <v>109</v>
      </c>
      <c r="M12" t="str">
        <f>LEFT(Hoja1[[#This Row],[Emitidos]])</f>
        <v>7</v>
      </c>
      <c r="O12" s="29" t="s">
        <v>188</v>
      </c>
      <c r="P12" t="s">
        <v>193</v>
      </c>
      <c r="Q12" t="s">
        <v>190</v>
      </c>
    </row>
    <row r="13" spans="1:19" x14ac:dyDescent="0.25">
      <c r="A13" s="26" t="s">
        <v>110</v>
      </c>
      <c r="B13" s="27" t="s">
        <v>111</v>
      </c>
      <c r="C13" s="25" t="s">
        <v>112</v>
      </c>
      <c r="D13" s="26" t="s">
        <v>113</v>
      </c>
      <c r="E13" s="26" t="s">
        <v>114</v>
      </c>
      <c r="F13" s="26" t="s">
        <v>115</v>
      </c>
      <c r="G13" s="26" t="s">
        <v>116</v>
      </c>
      <c r="H13">
        <v>3956</v>
      </c>
      <c r="I13" s="26" t="s">
        <v>117</v>
      </c>
      <c r="J13">
        <v>1283</v>
      </c>
      <c r="K13" s="26" t="s">
        <v>118</v>
      </c>
      <c r="L13" t="s">
        <v>119</v>
      </c>
      <c r="M13" t="str">
        <f>LEFT(Hoja1[[#This Row],[Emitidos]])</f>
        <v>4</v>
      </c>
      <c r="O13" s="30">
        <v>1</v>
      </c>
      <c r="P13" s="26">
        <v>5.1175099262876804</v>
      </c>
      <c r="Q13" s="26">
        <v>3</v>
      </c>
    </row>
    <row r="14" spans="1:19" x14ac:dyDescent="0.25">
      <c r="A14" s="26" t="s">
        <v>120</v>
      </c>
      <c r="B14" s="27" t="s">
        <v>121</v>
      </c>
      <c r="C14" s="25" t="s">
        <v>122</v>
      </c>
      <c r="D14" s="26" t="s">
        <v>123</v>
      </c>
      <c r="E14" s="26" t="s">
        <v>124</v>
      </c>
      <c r="F14" s="26" t="s">
        <v>125</v>
      </c>
      <c r="G14" s="26" t="s">
        <v>126</v>
      </c>
      <c r="H14">
        <v>1422</v>
      </c>
      <c r="I14" s="26" t="s">
        <v>127</v>
      </c>
      <c r="J14">
        <v>600</v>
      </c>
      <c r="K14" s="26" t="s">
        <v>51</v>
      </c>
      <c r="L14" t="s">
        <v>128</v>
      </c>
      <c r="M14" t="str">
        <f>LEFT(Hoja1[[#This Row],[Emitidos]])</f>
        <v>1</v>
      </c>
      <c r="O14" s="30">
        <v>2</v>
      </c>
      <c r="P14" s="26">
        <v>2.9935514039465811</v>
      </c>
      <c r="Q14" s="26">
        <v>2</v>
      </c>
    </row>
    <row r="15" spans="1:19" x14ac:dyDescent="0.25">
      <c r="A15" s="26" t="s">
        <v>129</v>
      </c>
      <c r="B15" s="27" t="s">
        <v>130</v>
      </c>
      <c r="C15" s="25" t="s">
        <v>131</v>
      </c>
      <c r="D15" s="26" t="s">
        <v>132</v>
      </c>
      <c r="E15" s="26" t="s">
        <v>133</v>
      </c>
      <c r="F15" s="26" t="s">
        <v>134</v>
      </c>
      <c r="G15" s="26" t="s">
        <v>135</v>
      </c>
      <c r="H15">
        <v>3070</v>
      </c>
      <c r="I15" s="26" t="s">
        <v>90</v>
      </c>
      <c r="J15">
        <v>1223</v>
      </c>
      <c r="K15" s="26" t="s">
        <v>136</v>
      </c>
      <c r="L15" t="s">
        <v>137</v>
      </c>
      <c r="M15" t="str">
        <f>LEFT(Hoja1[[#This Row],[Emitidos]])</f>
        <v>3</v>
      </c>
      <c r="O15" s="30">
        <v>3</v>
      </c>
      <c r="P15" s="26">
        <v>2.1239585223410993</v>
      </c>
      <c r="Q15" s="26">
        <v>4</v>
      </c>
    </row>
    <row r="16" spans="1:19" x14ac:dyDescent="0.25">
      <c r="A16" s="26" t="s">
        <v>138</v>
      </c>
      <c r="B16" s="27" t="s">
        <v>139</v>
      </c>
      <c r="C16" s="25" t="s">
        <v>140</v>
      </c>
      <c r="D16" s="26" t="s">
        <v>141</v>
      </c>
      <c r="E16" s="26" t="s">
        <v>142</v>
      </c>
      <c r="F16" s="26" t="s">
        <v>143</v>
      </c>
      <c r="G16" s="26" t="s">
        <v>40</v>
      </c>
      <c r="H16">
        <v>356</v>
      </c>
      <c r="I16" s="26" t="s">
        <v>144</v>
      </c>
      <c r="J16">
        <v>153</v>
      </c>
      <c r="K16" s="26" t="s">
        <v>145</v>
      </c>
      <c r="L16" t="s">
        <v>146</v>
      </c>
      <c r="M16" t="str">
        <f>LEFT(Hoja1[[#This Row],[Emitidos]])</f>
        <v>4</v>
      </c>
      <c r="O16" s="30">
        <v>4</v>
      </c>
      <c r="P16" s="26">
        <v>1.6474702211369598</v>
      </c>
      <c r="Q16" s="26">
        <v>4</v>
      </c>
    </row>
    <row r="17" spans="1:19" x14ac:dyDescent="0.25">
      <c r="A17" s="26" t="s">
        <v>147</v>
      </c>
      <c r="B17" s="27" t="s">
        <v>148</v>
      </c>
      <c r="C17" s="25" t="s">
        <v>149</v>
      </c>
      <c r="D17" s="26" t="s">
        <v>150</v>
      </c>
      <c r="E17" s="26" t="s">
        <v>151</v>
      </c>
      <c r="F17" s="26" t="s">
        <v>152</v>
      </c>
      <c r="G17" s="26" t="s">
        <v>116</v>
      </c>
      <c r="H17">
        <v>696</v>
      </c>
      <c r="I17" s="26" t="s">
        <v>60</v>
      </c>
      <c r="J17">
        <v>188</v>
      </c>
      <c r="K17" s="26" t="s">
        <v>99</v>
      </c>
      <c r="L17" t="s">
        <v>153</v>
      </c>
      <c r="M17" t="str">
        <f>LEFT(Hoja1[[#This Row],[Emitidos]])</f>
        <v>7</v>
      </c>
      <c r="O17" s="30">
        <v>5</v>
      </c>
      <c r="P17" s="26">
        <v>1.3460811828096211</v>
      </c>
      <c r="Q17" s="26">
        <v>0</v>
      </c>
    </row>
    <row r="18" spans="1:19" x14ac:dyDescent="0.25">
      <c r="A18" s="26" t="s">
        <v>154</v>
      </c>
      <c r="B18" s="27" t="s">
        <v>155</v>
      </c>
      <c r="C18" s="25" t="s">
        <v>156</v>
      </c>
      <c r="D18" s="26" t="s">
        <v>157</v>
      </c>
      <c r="E18" s="26" t="s">
        <v>158</v>
      </c>
      <c r="F18" s="26" t="s">
        <v>159</v>
      </c>
      <c r="G18" s="26" t="s">
        <v>13</v>
      </c>
      <c r="H18">
        <v>285</v>
      </c>
      <c r="I18" s="26" t="s">
        <v>160</v>
      </c>
      <c r="J18">
        <v>156</v>
      </c>
      <c r="K18" s="26" t="s">
        <v>161</v>
      </c>
      <c r="L18" t="s">
        <v>162</v>
      </c>
      <c r="M18" t="str">
        <f>LEFT(Hoja1[[#This Row],[Emitidos]])</f>
        <v>3</v>
      </c>
      <c r="O18" s="30">
        <v>6</v>
      </c>
      <c r="P18" s="26">
        <v>1.1380954237204239</v>
      </c>
      <c r="Q18" s="26">
        <v>0</v>
      </c>
      <c r="S18" t="s">
        <v>194</v>
      </c>
    </row>
    <row r="19" spans="1:19" x14ac:dyDescent="0.25">
      <c r="A19" s="26" t="s">
        <v>163</v>
      </c>
      <c r="B19" s="27" t="s">
        <v>164</v>
      </c>
      <c r="C19" s="25" t="s">
        <v>165</v>
      </c>
      <c r="D19" s="26" t="s">
        <v>166</v>
      </c>
      <c r="E19" s="26" t="s">
        <v>167</v>
      </c>
      <c r="F19" s="26" t="s">
        <v>168</v>
      </c>
      <c r="G19" s="26" t="s">
        <v>69</v>
      </c>
      <c r="H19" t="s">
        <v>169</v>
      </c>
      <c r="I19" s="26" t="s">
        <v>41</v>
      </c>
      <c r="J19" t="s">
        <v>170</v>
      </c>
      <c r="K19" s="26" t="s">
        <v>15</v>
      </c>
      <c r="L19" t="s">
        <v>171</v>
      </c>
      <c r="M19" t="str">
        <f>LEFT(Hoja1[[#This Row],[Emitidos]])</f>
        <v>8</v>
      </c>
      <c r="O19" s="30">
        <v>7</v>
      </c>
      <c r="P19" s="26">
        <v>0.98586309862067434</v>
      </c>
      <c r="Q19" s="26">
        <v>2</v>
      </c>
    </row>
    <row r="20" spans="1:19" x14ac:dyDescent="0.25">
      <c r="O20" s="30">
        <v>8</v>
      </c>
      <c r="P20" s="26">
        <v>0.86959288160548265</v>
      </c>
      <c r="Q20" s="26">
        <v>1</v>
      </c>
    </row>
    <row r="21" spans="1:19" x14ac:dyDescent="0.25">
      <c r="O21" s="30">
        <v>9</v>
      </c>
      <c r="P21" s="26">
        <v>0.7778773395314772</v>
      </c>
      <c r="Q21" s="26">
        <v>1</v>
      </c>
    </row>
    <row r="22" spans="1:19" x14ac:dyDescent="0.25">
      <c r="O22" s="30" t="s">
        <v>189</v>
      </c>
      <c r="P22" s="26">
        <v>17</v>
      </c>
      <c r="Q22" s="26">
        <v>17</v>
      </c>
    </row>
    <row r="23" spans="1:19" x14ac:dyDescent="0.25">
      <c r="Q23"/>
    </row>
    <row r="24" spans="1:19" x14ac:dyDescent="0.25">
      <c r="Q24"/>
    </row>
    <row r="25" spans="1:19" x14ac:dyDescent="0.25">
      <c r="Q25"/>
    </row>
    <row r="26" spans="1:19" x14ac:dyDescent="0.25">
      <c r="Q26"/>
    </row>
    <row r="27" spans="1:19" x14ac:dyDescent="0.25">
      <c r="Q27"/>
    </row>
    <row r="28" spans="1:19" x14ac:dyDescent="0.25">
      <c r="Q28"/>
    </row>
    <row r="29" spans="1:19" x14ac:dyDescent="0.25">
      <c r="Q29"/>
    </row>
  </sheetData>
  <pageMargins left="0.7" right="0.7" top="0.75" bottom="0.75" header="0.3" footer="0.3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86FA2-E0CE-4883-A01F-79AF2EF875CA}">
  <dimension ref="A1:M21"/>
  <sheetViews>
    <sheetView workbookViewId="0">
      <selection activeCell="B4" sqref="B4"/>
    </sheetView>
  </sheetViews>
  <sheetFormatPr baseColWidth="10" defaultRowHeight="15" x14ac:dyDescent="0.25"/>
  <sheetData>
    <row r="1" spans="1:13" ht="15.75" thickBot="1" x14ac:dyDescent="0.3">
      <c r="A1" s="12" t="s">
        <v>0</v>
      </c>
      <c r="B1" s="15" t="s">
        <v>172</v>
      </c>
      <c r="C1" s="16"/>
      <c r="D1" s="15" t="s">
        <v>173</v>
      </c>
      <c r="E1" s="16"/>
      <c r="F1" s="17" t="s">
        <v>1</v>
      </c>
      <c r="G1" s="18"/>
      <c r="H1" s="17" t="s">
        <v>2</v>
      </c>
      <c r="I1" s="18"/>
      <c r="J1" s="17" t="s">
        <v>3</v>
      </c>
      <c r="K1" s="18"/>
      <c r="L1" s="12" t="s">
        <v>4</v>
      </c>
    </row>
    <row r="2" spans="1:13" ht="15.75" thickBot="1" x14ac:dyDescent="0.3">
      <c r="A2" s="13"/>
      <c r="B2" s="21"/>
      <c r="C2" s="22"/>
      <c r="D2" s="23"/>
      <c r="E2" s="24"/>
      <c r="F2" s="19"/>
      <c r="G2" s="20"/>
      <c r="H2" s="19"/>
      <c r="I2" s="20"/>
      <c r="J2" s="19"/>
      <c r="K2" s="20"/>
      <c r="L2" s="13"/>
    </row>
    <row r="3" spans="1:13" ht="15.75" thickBot="1" x14ac:dyDescent="0.3">
      <c r="A3" s="14"/>
      <c r="B3" s="1" t="s">
        <v>5</v>
      </c>
      <c r="C3" s="1" t="s">
        <v>6</v>
      </c>
      <c r="D3" s="1" t="s">
        <v>5</v>
      </c>
      <c r="E3" s="1" t="s">
        <v>6</v>
      </c>
      <c r="F3" s="1" t="s">
        <v>5</v>
      </c>
      <c r="G3" s="1" t="s">
        <v>6</v>
      </c>
      <c r="H3" s="1" t="s">
        <v>5</v>
      </c>
      <c r="I3" s="1" t="s">
        <v>6</v>
      </c>
      <c r="J3" s="1" t="s">
        <v>5</v>
      </c>
      <c r="K3" s="1" t="s">
        <v>6</v>
      </c>
      <c r="L3" s="14"/>
    </row>
    <row r="4" spans="1:13" ht="30.75" thickBot="1" x14ac:dyDescent="0.3">
      <c r="A4" s="2" t="s">
        <v>7</v>
      </c>
      <c r="B4" s="3" t="s">
        <v>8</v>
      </c>
      <c r="C4" s="3" t="s">
        <v>9</v>
      </c>
      <c r="D4" s="4" t="s">
        <v>10</v>
      </c>
      <c r="E4" s="4" t="s">
        <v>11</v>
      </c>
      <c r="F4" s="4" t="s">
        <v>12</v>
      </c>
      <c r="G4" s="4" t="s">
        <v>13</v>
      </c>
      <c r="H4" s="4">
        <v>846</v>
      </c>
      <c r="I4" s="4" t="s">
        <v>14</v>
      </c>
      <c r="J4" s="4">
        <v>254</v>
      </c>
      <c r="K4" s="4" t="s">
        <v>15</v>
      </c>
      <c r="L4" s="4">
        <v>88504</v>
      </c>
      <c r="M4" s="25" t="e">
        <f>F4+H4+J4</f>
        <v>#VALUE!</v>
      </c>
    </row>
    <row r="5" spans="1:13" ht="15.75" thickBot="1" x14ac:dyDescent="0.3">
      <c r="A5" s="5" t="s">
        <v>16</v>
      </c>
      <c r="B5" s="6" t="s">
        <v>17</v>
      </c>
      <c r="C5" s="6" t="s">
        <v>18</v>
      </c>
      <c r="D5" s="7" t="s">
        <v>19</v>
      </c>
      <c r="E5" s="7" t="s">
        <v>20</v>
      </c>
      <c r="F5" s="6" t="s">
        <v>21</v>
      </c>
      <c r="G5" s="6" t="s">
        <v>22</v>
      </c>
      <c r="H5" s="6">
        <v>1108</v>
      </c>
      <c r="I5" s="6" t="s">
        <v>14</v>
      </c>
      <c r="J5" s="6">
        <v>329</v>
      </c>
      <c r="K5" s="6" t="s">
        <v>23</v>
      </c>
      <c r="L5" s="6" t="s">
        <v>24</v>
      </c>
    </row>
    <row r="6" spans="1:13" ht="30.75" thickBot="1" x14ac:dyDescent="0.3">
      <c r="A6" s="2" t="s">
        <v>25</v>
      </c>
      <c r="B6" s="3" t="s">
        <v>26</v>
      </c>
      <c r="C6" s="3" t="s">
        <v>27</v>
      </c>
      <c r="D6" s="4" t="s">
        <v>28</v>
      </c>
      <c r="E6" s="4" t="s">
        <v>29</v>
      </c>
      <c r="F6" s="4" t="s">
        <v>30</v>
      </c>
      <c r="G6" s="4" t="s">
        <v>31</v>
      </c>
      <c r="H6" s="4">
        <v>2700</v>
      </c>
      <c r="I6" s="4" t="s">
        <v>32</v>
      </c>
      <c r="J6" s="4">
        <v>633</v>
      </c>
      <c r="K6" s="4" t="s">
        <v>15</v>
      </c>
      <c r="L6" s="4" t="s">
        <v>33</v>
      </c>
    </row>
    <row r="7" spans="1:13" ht="15.75" thickBot="1" x14ac:dyDescent="0.3">
      <c r="A7" s="2" t="s">
        <v>34</v>
      </c>
      <c r="B7" s="3" t="s">
        <v>35</v>
      </c>
      <c r="C7" s="3" t="s">
        <v>36</v>
      </c>
      <c r="D7" s="4" t="s">
        <v>37</v>
      </c>
      <c r="E7" s="4" t="s">
        <v>38</v>
      </c>
      <c r="F7" s="4" t="s">
        <v>39</v>
      </c>
      <c r="G7" s="4" t="s">
        <v>40</v>
      </c>
      <c r="H7" s="4">
        <v>993</v>
      </c>
      <c r="I7" s="4" t="s">
        <v>41</v>
      </c>
      <c r="J7" s="4">
        <v>292</v>
      </c>
      <c r="K7" s="4" t="s">
        <v>42</v>
      </c>
      <c r="L7" s="4" t="s">
        <v>43</v>
      </c>
    </row>
    <row r="8" spans="1:13" ht="15.75" thickBot="1" x14ac:dyDescent="0.3">
      <c r="A8" s="2" t="s">
        <v>44</v>
      </c>
      <c r="B8" s="3" t="s">
        <v>45</v>
      </c>
      <c r="C8" s="3" t="s">
        <v>46</v>
      </c>
      <c r="D8" s="4" t="s">
        <v>47</v>
      </c>
      <c r="E8" s="4" t="s">
        <v>48</v>
      </c>
      <c r="F8" s="4" t="s">
        <v>49</v>
      </c>
      <c r="G8" s="4" t="s">
        <v>50</v>
      </c>
      <c r="H8" s="4">
        <v>2664</v>
      </c>
      <c r="I8" s="4" t="s">
        <v>41</v>
      </c>
      <c r="J8" s="4">
        <v>972</v>
      </c>
      <c r="K8" s="4" t="s">
        <v>51</v>
      </c>
      <c r="L8" s="4" t="s">
        <v>52</v>
      </c>
    </row>
    <row r="9" spans="1:13" ht="15.75" thickBot="1" x14ac:dyDescent="0.3">
      <c r="A9" s="2" t="s">
        <v>53</v>
      </c>
      <c r="B9" s="3" t="s">
        <v>54</v>
      </c>
      <c r="C9" s="3" t="s">
        <v>55</v>
      </c>
      <c r="D9" s="4" t="s">
        <v>56</v>
      </c>
      <c r="E9" s="4" t="s">
        <v>57</v>
      </c>
      <c r="F9" s="4" t="s">
        <v>58</v>
      </c>
      <c r="G9" s="4" t="s">
        <v>59</v>
      </c>
      <c r="H9" s="4">
        <v>8138</v>
      </c>
      <c r="I9" s="4" t="s">
        <v>60</v>
      </c>
      <c r="J9" s="4">
        <v>2454</v>
      </c>
      <c r="K9" s="4" t="s">
        <v>61</v>
      </c>
      <c r="L9" s="4" t="s">
        <v>62</v>
      </c>
    </row>
    <row r="10" spans="1:13" ht="30.75" thickBot="1" x14ac:dyDescent="0.3">
      <c r="A10" s="2" t="s">
        <v>63</v>
      </c>
      <c r="B10" s="3" t="s">
        <v>64</v>
      </c>
      <c r="C10" s="3" t="s">
        <v>65</v>
      </c>
      <c r="D10" s="4" t="s">
        <v>66</v>
      </c>
      <c r="E10" s="4" t="s">
        <v>67</v>
      </c>
      <c r="F10" s="4" t="s">
        <v>68</v>
      </c>
      <c r="G10" s="4" t="s">
        <v>69</v>
      </c>
      <c r="H10" s="4" t="s">
        <v>70</v>
      </c>
      <c r="I10" s="4" t="s">
        <v>71</v>
      </c>
      <c r="J10" s="4" t="s">
        <v>72</v>
      </c>
      <c r="K10" s="4" t="s">
        <v>73</v>
      </c>
      <c r="L10" s="4" t="s">
        <v>74</v>
      </c>
    </row>
    <row r="11" spans="1:13" ht="15.75" thickBot="1" x14ac:dyDescent="0.3">
      <c r="A11" s="2" t="s">
        <v>75</v>
      </c>
      <c r="B11" s="3" t="s">
        <v>76</v>
      </c>
      <c r="C11" s="3" t="s">
        <v>77</v>
      </c>
      <c r="D11" s="4" t="s">
        <v>78</v>
      </c>
      <c r="E11" s="4" t="s">
        <v>79</v>
      </c>
      <c r="F11" s="4" t="s">
        <v>80</v>
      </c>
      <c r="G11" s="4" t="s">
        <v>81</v>
      </c>
      <c r="H11" s="4">
        <v>3182</v>
      </c>
      <c r="I11" s="4" t="s">
        <v>82</v>
      </c>
      <c r="J11" s="4">
        <v>1089</v>
      </c>
      <c r="K11" s="4" t="s">
        <v>42</v>
      </c>
      <c r="L11" s="4" t="s">
        <v>83</v>
      </c>
    </row>
    <row r="12" spans="1:13" ht="15.75" thickBot="1" x14ac:dyDescent="0.3">
      <c r="A12" s="5" t="s">
        <v>84</v>
      </c>
      <c r="B12" s="6" t="s">
        <v>85</v>
      </c>
      <c r="C12" s="6" t="s">
        <v>86</v>
      </c>
      <c r="D12" s="7" t="s">
        <v>87</v>
      </c>
      <c r="E12" s="7" t="s">
        <v>88</v>
      </c>
      <c r="F12" s="6" t="s">
        <v>89</v>
      </c>
      <c r="G12" s="6" t="s">
        <v>50</v>
      </c>
      <c r="H12" s="6">
        <v>3901</v>
      </c>
      <c r="I12" s="6" t="s">
        <v>90</v>
      </c>
      <c r="J12" s="6">
        <v>1277</v>
      </c>
      <c r="K12" s="6" t="s">
        <v>61</v>
      </c>
      <c r="L12" s="6" t="s">
        <v>91</v>
      </c>
    </row>
    <row r="13" spans="1:13" ht="15.75" thickBot="1" x14ac:dyDescent="0.3">
      <c r="A13" s="5" t="s">
        <v>92</v>
      </c>
      <c r="B13" s="6" t="s">
        <v>93</v>
      </c>
      <c r="C13" s="6" t="s">
        <v>94</v>
      </c>
      <c r="D13" s="7" t="s">
        <v>95</v>
      </c>
      <c r="E13" s="7" t="s">
        <v>96</v>
      </c>
      <c r="F13" s="6" t="s">
        <v>97</v>
      </c>
      <c r="G13" s="6" t="s">
        <v>50</v>
      </c>
      <c r="H13" s="6">
        <v>1885</v>
      </c>
      <c r="I13" s="6" t="s">
        <v>98</v>
      </c>
      <c r="J13" s="6">
        <v>575</v>
      </c>
      <c r="K13" s="6" t="s">
        <v>99</v>
      </c>
      <c r="L13" s="6" t="s">
        <v>100</v>
      </c>
    </row>
    <row r="14" spans="1:13" ht="15.75" thickBot="1" x14ac:dyDescent="0.3">
      <c r="A14" s="5" t="s">
        <v>101</v>
      </c>
      <c r="B14" s="6" t="s">
        <v>102</v>
      </c>
      <c r="C14" s="6" t="s">
        <v>103</v>
      </c>
      <c r="D14" s="7" t="s">
        <v>104</v>
      </c>
      <c r="E14" s="7" t="s">
        <v>105</v>
      </c>
      <c r="F14" s="6" t="s">
        <v>106</v>
      </c>
      <c r="G14" s="6" t="s">
        <v>107</v>
      </c>
      <c r="H14" s="6">
        <v>6424</v>
      </c>
      <c r="I14" s="6" t="s">
        <v>108</v>
      </c>
      <c r="J14" s="6">
        <v>2118</v>
      </c>
      <c r="K14" s="6" t="s">
        <v>15</v>
      </c>
      <c r="L14" s="6" t="s">
        <v>109</v>
      </c>
    </row>
    <row r="15" spans="1:13" ht="30.75" thickBot="1" x14ac:dyDescent="0.3">
      <c r="A15" s="5" t="s">
        <v>110</v>
      </c>
      <c r="B15" s="6" t="s">
        <v>111</v>
      </c>
      <c r="C15" s="6" t="s">
        <v>112</v>
      </c>
      <c r="D15" s="7" t="s">
        <v>113</v>
      </c>
      <c r="E15" s="7" t="s">
        <v>114</v>
      </c>
      <c r="F15" s="6" t="s">
        <v>115</v>
      </c>
      <c r="G15" s="6" t="s">
        <v>116</v>
      </c>
      <c r="H15" s="6">
        <v>3956</v>
      </c>
      <c r="I15" s="6" t="s">
        <v>117</v>
      </c>
      <c r="J15" s="6">
        <v>1283</v>
      </c>
      <c r="K15" s="6" t="s">
        <v>118</v>
      </c>
      <c r="L15" s="6" t="s">
        <v>119</v>
      </c>
    </row>
    <row r="16" spans="1:13" ht="15.75" thickBot="1" x14ac:dyDescent="0.3">
      <c r="A16" s="2" t="s">
        <v>120</v>
      </c>
      <c r="B16" s="3" t="s">
        <v>121</v>
      </c>
      <c r="C16" s="3" t="s">
        <v>122</v>
      </c>
      <c r="D16" s="4" t="s">
        <v>123</v>
      </c>
      <c r="E16" s="4" t="s">
        <v>124</v>
      </c>
      <c r="F16" s="4" t="s">
        <v>125</v>
      </c>
      <c r="G16" s="4" t="s">
        <v>126</v>
      </c>
      <c r="H16" s="4">
        <v>1422</v>
      </c>
      <c r="I16" s="4" t="s">
        <v>127</v>
      </c>
      <c r="J16" s="4">
        <v>600</v>
      </c>
      <c r="K16" s="4" t="s">
        <v>51</v>
      </c>
      <c r="L16" s="4" t="s">
        <v>128</v>
      </c>
    </row>
    <row r="17" spans="1:12" ht="15.75" thickBot="1" x14ac:dyDescent="0.3">
      <c r="A17" s="2" t="s">
        <v>129</v>
      </c>
      <c r="B17" s="3" t="s">
        <v>130</v>
      </c>
      <c r="C17" s="3" t="s">
        <v>131</v>
      </c>
      <c r="D17" s="4" t="s">
        <v>132</v>
      </c>
      <c r="E17" s="4" t="s">
        <v>133</v>
      </c>
      <c r="F17" s="4" t="s">
        <v>134</v>
      </c>
      <c r="G17" s="4" t="s">
        <v>135</v>
      </c>
      <c r="H17" s="4">
        <v>3070</v>
      </c>
      <c r="I17" s="4" t="s">
        <v>90</v>
      </c>
      <c r="J17" s="4">
        <v>1223</v>
      </c>
      <c r="K17" s="4" t="s">
        <v>136</v>
      </c>
      <c r="L17" s="4" t="s">
        <v>137</v>
      </c>
    </row>
    <row r="18" spans="1:12" ht="15.75" thickBot="1" x14ac:dyDescent="0.3">
      <c r="A18" s="2" t="s">
        <v>138</v>
      </c>
      <c r="B18" s="3" t="s">
        <v>139</v>
      </c>
      <c r="C18" s="3" t="s">
        <v>140</v>
      </c>
      <c r="D18" s="4" t="s">
        <v>141</v>
      </c>
      <c r="E18" s="4" t="s">
        <v>142</v>
      </c>
      <c r="F18" s="4" t="s">
        <v>143</v>
      </c>
      <c r="G18" s="4" t="s">
        <v>40</v>
      </c>
      <c r="H18" s="4">
        <v>356</v>
      </c>
      <c r="I18" s="4" t="s">
        <v>144</v>
      </c>
      <c r="J18" s="4">
        <v>153</v>
      </c>
      <c r="K18" s="4" t="s">
        <v>145</v>
      </c>
      <c r="L18" s="4" t="s">
        <v>146</v>
      </c>
    </row>
    <row r="19" spans="1:12" ht="15.75" thickBot="1" x14ac:dyDescent="0.3">
      <c r="A19" s="2" t="s">
        <v>147</v>
      </c>
      <c r="B19" s="3" t="s">
        <v>148</v>
      </c>
      <c r="C19" s="3" t="s">
        <v>149</v>
      </c>
      <c r="D19" s="4" t="s">
        <v>150</v>
      </c>
      <c r="E19" s="4" t="s">
        <v>151</v>
      </c>
      <c r="F19" s="4" t="s">
        <v>152</v>
      </c>
      <c r="G19" s="4" t="s">
        <v>116</v>
      </c>
      <c r="H19" s="4">
        <v>696</v>
      </c>
      <c r="I19" s="4" t="s">
        <v>60</v>
      </c>
      <c r="J19" s="4">
        <v>188</v>
      </c>
      <c r="K19" s="4" t="s">
        <v>99</v>
      </c>
      <c r="L19" s="4" t="s">
        <v>153</v>
      </c>
    </row>
    <row r="20" spans="1:12" ht="29.25" thickBot="1" x14ac:dyDescent="0.3">
      <c r="A20" s="8" t="s">
        <v>154</v>
      </c>
      <c r="B20" s="3" t="s">
        <v>155</v>
      </c>
      <c r="C20" s="3" t="s">
        <v>156</v>
      </c>
      <c r="D20" s="4" t="s">
        <v>157</v>
      </c>
      <c r="E20" s="4" t="s">
        <v>158</v>
      </c>
      <c r="F20" s="4" t="s">
        <v>159</v>
      </c>
      <c r="G20" s="4" t="s">
        <v>13</v>
      </c>
      <c r="H20" s="4">
        <v>285</v>
      </c>
      <c r="I20" s="4" t="s">
        <v>160</v>
      </c>
      <c r="J20" s="4">
        <v>156</v>
      </c>
      <c r="K20" s="4" t="s">
        <v>161</v>
      </c>
      <c r="L20" s="4" t="s">
        <v>162</v>
      </c>
    </row>
    <row r="21" spans="1:12" ht="15.75" thickBot="1" x14ac:dyDescent="0.3">
      <c r="A21" s="9" t="s">
        <v>163</v>
      </c>
      <c r="B21" s="10" t="s">
        <v>164</v>
      </c>
      <c r="C21" s="10" t="s">
        <v>165</v>
      </c>
      <c r="D21" s="11" t="s">
        <v>166</v>
      </c>
      <c r="E21" s="11" t="s">
        <v>167</v>
      </c>
      <c r="F21" s="11" t="s">
        <v>168</v>
      </c>
      <c r="G21" s="11" t="s">
        <v>69</v>
      </c>
      <c r="H21" s="11" t="s">
        <v>169</v>
      </c>
      <c r="I21" s="11" t="s">
        <v>41</v>
      </c>
      <c r="J21" s="11" t="s">
        <v>170</v>
      </c>
      <c r="K21" s="11" t="s">
        <v>15</v>
      </c>
      <c r="L21" s="11" t="s">
        <v>171</v>
      </c>
    </row>
  </sheetData>
  <mergeCells count="9">
    <mergeCell ref="L1:L3"/>
    <mergeCell ref="B2:C2"/>
    <mergeCell ref="D2:E2"/>
    <mergeCell ref="A1:A3"/>
    <mergeCell ref="B1:C1"/>
    <mergeCell ref="D1:E1"/>
    <mergeCell ref="F1:G2"/>
    <mergeCell ref="H1:I2"/>
    <mergeCell ref="J1:K2"/>
  </mergeCells>
  <hyperlinks>
    <hyperlink ref="B1" r:id="rId1" tooltip="Gabriel Boric" display="https://es.wikipedia.org/wiki/Gabriel_Boric" xr:uid="{4BDD196D-0A2C-41AD-B432-83EDB00305EC}"/>
    <hyperlink ref="D1" r:id="rId2" tooltip="José Antonio Kast" display="https://es.wikipedia.org/wiki/Jos%C3%A9_Antonio_Kast" xr:uid="{0D13F6A3-E95E-446A-B792-B361FB24A423}"/>
    <hyperlink ref="A4" r:id="rId3" tooltip="Región de Arica y Parinacota" display="https://es.wikipedia.org/wiki/Regi%C3%B3n_de_Arica_y_Parinacota" xr:uid="{E615DD0A-C63D-416B-BA18-0F71C91E27E3}"/>
    <hyperlink ref="A5" r:id="rId4" tooltip="Región de Tarapacá" display="https://es.wikipedia.org/wiki/Regi%C3%B3n_de_Tarapac%C3%A1" xr:uid="{06EED0FA-7ABE-4303-A6BA-BA37524069B3}"/>
    <hyperlink ref="A6" r:id="rId5" tooltip="Región de Antofagasta" display="https://es.wikipedia.org/wiki/Regi%C3%B3n_de_Antofagasta" xr:uid="{4A1F9255-37A7-4558-857C-D18F7D12E826}"/>
    <hyperlink ref="A7" r:id="rId6" tooltip="Región de Atacama" display="https://es.wikipedia.org/wiki/Regi%C3%B3n_de_Atacama" xr:uid="{E671C6E1-0A87-44DF-978E-0C503F85BF19}"/>
    <hyperlink ref="A8" r:id="rId7" tooltip="Región de Coquimbo" display="https://es.wikipedia.org/wiki/Regi%C3%B3n_de_Coquimbo" xr:uid="{CC5230ED-394E-4DBA-A15D-5C78D4F50DA8}"/>
    <hyperlink ref="A9" r:id="rId8" tooltip="Región de Valparaíso" display="https://es.wikipedia.org/wiki/Regi%C3%B3n_de_Valpara%C3%ADso" xr:uid="{A3C812EB-C6E3-4FFE-B7F5-2943D279B5EA}"/>
    <hyperlink ref="A10" r:id="rId9" tooltip="Región Metropolitana de Santiago" display="https://es.wikipedia.org/wiki/Regi%C3%B3n_Metropolitana_de_Santiago" xr:uid="{288076E5-3EE8-4C35-880E-8DED147F9608}"/>
    <hyperlink ref="A11" r:id="rId10" tooltip="Región del Libertador General Bernardo O'Higgins" display="https://es.wikipedia.org/wiki/Regi%C3%B3n_del_Libertador_General_Bernardo_O%27Higgins" xr:uid="{1E23F352-43B4-477E-B305-DA5DF0615387}"/>
    <hyperlink ref="A12" r:id="rId11" tooltip="Región del Maule" display="https://es.wikipedia.org/wiki/Regi%C3%B3n_del_Maule" xr:uid="{CAACCCAF-327A-49B8-922F-0E7ED4AD552E}"/>
    <hyperlink ref="A13" r:id="rId12" tooltip="Región de Ñuble" display="https://es.wikipedia.org/wiki/Regi%C3%B3n_de_%C3%91uble" xr:uid="{38310AD4-D95E-4AEA-870C-DDBEC8758349}"/>
    <hyperlink ref="A14" r:id="rId13" tooltip="Región del Biobío" display="https://es.wikipedia.org/wiki/Regi%C3%B3n_del_Biob%C3%ADo" xr:uid="{AF91A226-9F84-4F88-82F9-B82A6316A081}"/>
    <hyperlink ref="A15" r:id="rId14" tooltip="Región de La Araucanía" display="https://es.wikipedia.org/wiki/Regi%C3%B3n_de_La_Araucan%C3%ADa" xr:uid="{B86F12C5-5270-4ACF-899D-143836FBFB1C}"/>
    <hyperlink ref="A16" r:id="rId15" tooltip="Región de Los Ríos" display="https://es.wikipedia.org/wiki/Regi%C3%B3n_de_Los_R%C3%ADos" xr:uid="{DB9E2086-8CAE-4DA5-B79F-3110B5D79AAB}"/>
    <hyperlink ref="A17" r:id="rId16" tooltip="Región de Los Lagos" display="https://es.wikipedia.org/wiki/Regi%C3%B3n_de_Los_Lagos" xr:uid="{D520D06B-C2ED-4E82-9EDA-9778413C6220}"/>
    <hyperlink ref="A18" r:id="rId17" tooltip="Región de Aisén del General Carlos Ibáñez del Campo" display="https://es.wikipedia.org/wiki/Regi%C3%B3n_de_Ais%C3%A9n_del_General_Carlos_Ib%C3%A1%C3%B1ez_del_Campo" xr:uid="{E62423C0-AFD9-4A47-A051-48F97D7FBE62}"/>
    <hyperlink ref="A19" r:id="rId18" tooltip="Región de Magallanes y de la Antártica Chilena" display="https://es.wikipedia.org/wiki/Regi%C3%B3n_de_Magallanes_y_de_la_Ant%C3%A1rtica_Chilena" xr:uid="{BB06F3DA-1588-48C7-893E-0CC3679036C4}"/>
  </hyperlinks>
  <pageMargins left="0.7" right="0.7" top="0.75" bottom="0.75" header="0.3" footer="0.3"/>
  <pageSetup paperSize="9" orientation="portrait" r:id="rId1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b 6 8 9 d 2 f - d e 8 1 - 4 1 1 7 - 8 1 1 1 - 9 8 1 e d 4 0 5 7 b 4 7 "   x m l n s = " h t t p : / / s c h e m a s . m i c r o s o f t . c o m / D a t a M a s h u p " > A A A A A H Q F A A B Q S w M E F A A C A A g A 7 A R R V n W t w L G j A A A A 9 g A A A B I A H A B D b 2 5 m a W c v U G F j a 2 F n Z S 5 4 b W w g o h g A K K A U A A A A A A A A A A A A A A A A A A A A A A A A A A A A h Y 9 N D o I w G E S v Q r q n f 8 T E k I + y Y A u J i Y l x 2 5 S K j V A M L Z a 7 u f B I X k G M o u 5 c z p u 3 m L l f b 5 B P X R t d 9 O B M b z P E M E W R t q q v j W 0 y N P p D v E a 5 g I 1 U J 9 n o a J a t S y d X Z + j o / T k l J I S A Q 4 L 7 o S G c U k b 2 V b l V R 9 1 J 9 J H N f z k 2 1 n l p l U Y C d q 8 x g m P G O F 7 x B F M g C 4 T K 2 K / A 5 7 3 P 9 g d C M b Z + H L T Q L i 5 K I E s E 8 v 4 g H l B L A w Q U A A I A C A D s B F F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A R R V v s 8 8 S t v A g A A 2 Q U A A B M A H A B G b 3 J t d W x h c y 9 T Z W N 0 a W 9 u M S 5 t I K I Y A C i g F A A A A A A A A A A A A A A A A A A A A A A A A A A A A I V U 2 0 7 b Q B B 9 j 5 R / W L l C i i U r I k I I t S g P X E K h l B Y l K X 3 A y B r b Q 7 L N e s f d X d O k U T 6 m j / 0 O f q z r C + A k h u Y l 3 j N n 5 3 K O P R o j w 0 m y U f n f O 2 y 3 2 i 0 9 B Y U x O 6 c f 0 G N 9 J t C 0 W 8 z + v i o + Q W m R w T x C 0 f 1 O a h Y S z T p n X G D 3 h K R B a X T H O f n g f 9 O o t H 8 K c k b + q a I 0 p L m / u 8 u u F U 0 U J B D Z U v Y c p K Q M 3 J P g 5 K e K F r Y H 0 v 7 u f v B 0 C G I 0 G O V s + x T c K 8 h i 1 H 4 T G D y Q K d K i 7 s 6 F n j u u x 2 Q m h M e M y t D 1 y g G K i Y L R F N H Y K c p x l r c X B p O + U 8 Q c 7 5 L L u O 8 U F O d u d X s K B u 6 q 2 + + c g Y w g x N 8 Q k 2 a 2 x 4 Q e u H 1 0 b K 4 x h F a D 6 x w z e I 4 Q 2 / k 7 t X I e u 6 2 C R 0 K M I h C g d D 9 v 7 c 5 9 z j 7 m K b E I k p D b A i 9 J x w q k v i e V n J D I E j l e p K g 7 r / b i L Z f O E C e F E o 6 d 3 r K Z w b l Z e W z p f I R Q c R T H p H i 0 F S z T 7 2 3 h n 0 g / / j 2 S h i S n S 9 D m l Y v 7 W / j N 4 x 9 R 9 t R 4 4 W A L / 5 K J F z b I R Y 3 8 f o t 8 L E B G r 9 F 7 v S 3 + I O G m 3 s 3 G h b 0 6 v n o x p Q y D Z p H 9 S i Q l o c I G j 4 Y o I c G S m 5 u z b m X u y Y b 0 z g 3 Z d 5 1 V K C v h D R s q z k 4 T q 8 G U i l 5 E W B V i R W z D p e e 8 b 1 M P C m r l I d t x N t w o 3 V r H C 9 m f n M l D T U L + z L i B G H R d P f v 2 1 t R 7 U 3 O v Z l k t v d 1 B 9 o L d T m F R n a H g C Z f r d U Y o 7 F Y Z 0 q + 1 I s / 9 e A w h m t q C h n 3 m 2 n Q v 9 C B J z a J T H M o e r 8 B E U y 4 n + c r Q n S F G p O L u m f U m v g G R 2 e 8 y c H M 1 n H L 5 r F x 3 s 0 G d p a g 4 K W z S Y T T j a e f N U b y e 2 2 5 x + f + c h / 8 A U E s B A i 0 A F A A C A A g A 7 A R R V n W t w L G j A A A A 9 g A A A B I A A A A A A A A A A A A A A A A A A A A A A E N v b m Z p Z y 9 Q Y W N r Y W d l L n h t b F B L A Q I t A B Q A A g A I A O w E U V Y P y u m r p A A A A O k A A A A T A A A A A A A A A A A A A A A A A O 8 A A A B b Q 2 9 u d G V u d F 9 U e X B l c 1 0 u e G 1 s U E s B A i 0 A F A A C A A g A 7 A R R V v s 8 8 S t v A g A A 2 Q U A A B M A A A A A A A A A A A A A A A A A 4 A E A A E Z v c m 1 1 b G F z L 1 N l Y 3 R p b 2 4 x L m 1 Q S w U G A A A A A A M A A w D C A A A A n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R E A A A A A A A C P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S G 9 q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h v a m E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2 p h M S 9 U a X B v I G N h b W J p Y W R v L n t S Z W d p b 2 5 l c y w w f S Z x d W 9 0 O y w m c X V v d D t T Z W N 0 a W 9 u M S 9 I b 2 p h M S 9 U a X B v I G N h b W J p Y W R v L n t H Y W J y a W V s Q m 9 y a W M s M X 0 m c X V v d D s s J n F 1 b 3 Q 7 U 2 V j d G l v b j E v S G 9 q Y T E v V G l w b y B j Y W 1 i a W F k b y 5 7 Q 2 9 s d W 1 u M y w y f S Z x d W 9 0 O y w m c X V v d D t T Z W N 0 a W 9 u M S 9 I b 2 p h M S 9 U a X B v I G N h b W J p Y W R v L n t K b 3 P D q U F u d G 9 u a W 9 L Y X N 0 L D N 9 J n F 1 b 3 Q 7 L C Z x d W 9 0 O 1 N l Y 3 R p b 2 4 x L 0 h v a m E x L 1 R p c G 8 g Y 2 F t Y m l h Z G 8 u e 0 N v b H V t b j U s N H 0 m c X V v d D s s J n F 1 b 3 Q 7 U 2 V j d G l v b j E v S G 9 q Y T E v V G l w b y B j Y W 1 i a W F k b y 5 7 V s O h b G l k b 3 M s N X 0 m c X V v d D s s J n F 1 b 3 Q 7 U 2 V j d G l v b j E v S G 9 q Y T E v V G l w b y B j Y W 1 i a W F k b y 5 7 Q 2 9 s d W 1 u N y w 2 f S Z x d W 9 0 O y w m c X V v d D t T Z W N 0 a W 9 u M S 9 I b 2 p h M S 9 U a X B v I G N h b W J p Y W R v L n t O d W x v c y w 3 f S Z x d W 9 0 O y w m c X V v d D t T Z W N 0 a W 9 u M S 9 I b 2 p h M S 9 U a X B v I G N h b W J p Y W R v L n t D b 2 x 1 b W 4 5 L D h 9 J n F 1 b 3 Q 7 L C Z x d W 9 0 O 1 N l Y 3 R p b 2 4 x L 0 h v a m E x L 1 R p c G 8 g Y 2 F t Y m l h Z G 8 u e 0 J s Y W 5 j b 3 M s O X 0 m c X V v d D s s J n F 1 b 3 Q 7 U 2 V j d G l v b j E v S G 9 q Y T E v V G l w b y B j Y W 1 i a W F k b y 5 7 Q 2 9 s d W 1 u M T E s M T B 9 J n F 1 b 3 Q 7 L C Z x d W 9 0 O 1 N l Y 3 R p b 2 4 x L 0 h v a m E x L 1 R p c G 8 g Y 2 F t Y m l h Z G 8 u e 0 V t a X R p Z G 9 z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S G 9 q Y T E v V G l w b y B j Y W 1 i a W F k b y 5 7 U m V n a W 9 u Z X M s M H 0 m c X V v d D s s J n F 1 b 3 Q 7 U 2 V j d G l v b j E v S G 9 q Y T E v V G l w b y B j Y W 1 i a W F k b y 5 7 R 2 F i c m l l b E J v c m l j L D F 9 J n F 1 b 3 Q 7 L C Z x d W 9 0 O 1 N l Y 3 R p b 2 4 x L 0 h v a m E x L 1 R p c G 8 g Y 2 F t Y m l h Z G 8 u e 0 N v b H V t b j M s M n 0 m c X V v d D s s J n F 1 b 3 Q 7 U 2 V j d G l v b j E v S G 9 q Y T E v V G l w b y B j Y W 1 i a W F k b y 5 7 S m 9 z w 6 l B b n R v b m l v S 2 F z d C w z f S Z x d W 9 0 O y w m c X V v d D t T Z W N 0 a W 9 u M S 9 I b 2 p h M S 9 U a X B v I G N h b W J p Y W R v L n t D b 2 x 1 b W 4 1 L D R 9 J n F 1 b 3 Q 7 L C Z x d W 9 0 O 1 N l Y 3 R p b 2 4 x L 0 h v a m E x L 1 R p c G 8 g Y 2 F t Y m l h Z G 8 u e 1 b D o W x p Z G 9 z L D V 9 J n F 1 b 3 Q 7 L C Z x d W 9 0 O 1 N l Y 3 R p b 2 4 x L 0 h v a m E x L 1 R p c G 8 g Y 2 F t Y m l h Z G 8 u e 0 N v b H V t b j c s N n 0 m c X V v d D s s J n F 1 b 3 Q 7 U 2 V j d G l v b j E v S G 9 q Y T E v V G l w b y B j Y W 1 i a W F k b y 5 7 T n V s b 3 M s N 3 0 m c X V v d D s s J n F 1 b 3 Q 7 U 2 V j d G l v b j E v S G 9 q Y T E v V G l w b y B j Y W 1 i a W F k b y 5 7 Q 2 9 s d W 1 u O S w 4 f S Z x d W 9 0 O y w m c X V v d D t T Z W N 0 a W 9 u M S 9 I b 2 p h M S 9 U a X B v I G N h b W J p Y W R v L n t C b G F u Y 2 9 z L D l 9 J n F 1 b 3 Q 7 L C Z x d W 9 0 O 1 N l Y 3 R p b 2 4 x L 0 h v a m E x L 1 R p c G 8 g Y 2 F t Y m l h Z G 8 u e 0 N v b H V t b j E x L D E w f S Z x d W 9 0 O y w m c X V v d D t T Z W N 0 a W 9 u M S 9 I b 2 p h M S 9 U a X B v I G N h b W J p Y W R v L n t F b W l 0 a W R v c y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Z 2 l v b m V z J n F 1 b 3 Q 7 L C Z x d W 9 0 O 1 Z v d G 9 z I E d h Y n J p Z W w g Q m 9 y a W M m c X V v d D s s J n F 1 b 3 Q 7 V m 9 0 b 3 M g J S B H Y W J y a W V s I E J v c m l j J n F 1 b 3 Q 7 L C Z x d W 9 0 O 1 Z v d G 9 z I E p v c 8 O p I E F u d G 9 u a W 8 g S 2 F z d C Z x d W 9 0 O y w m c X V v d D t W b 3 R v c y A l I E p v c 8 O p I E F u d G 9 u a W 8 g S 2 F z d C Z x d W 9 0 O y w m c X V v d D t W w 6 F s a W R v c y Z x d W 9 0 O y w m c X V v d D t W w 6 F s a W R v c y A l J n F 1 b 3 Q 7 L C Z x d W 9 0 O 0 5 1 b G 9 z J n F 1 b 3 Q 7 L C Z x d W 9 0 O 0 5 1 b G 9 z I C U m c X V v d D s s J n F 1 b 3 Q 7 Q m x h b m N v c y Z x d W 9 0 O y w m c X V v d D t C b G F u Y 2 9 z I C U m c X V v d D s s J n F 1 b 3 Q 7 R W 1 p d G l k b 3 M m c X V v d D t d I i A v P j x F b n R y e S B U e X B l P S J G a W x s Q 2 9 s d W 1 u V H l w Z X M i I F Z h b H V l P S J z Q m d Z R 0 J n W U d C Z 0 F H Q U F Z Q S I g L z 4 8 R W 5 0 c n k g V H l w Z T 0 i R m l s b E x h c 3 R V c G R h d G V k I i B W Y W x 1 Z T 0 i Z D I w M j M t M D I t M T d U M D M 6 M z k 6 M j Q u N T M 4 N j E 3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4 I i A v P j x F b n R y e S B U e X B l P S J B Z G R l Z F R v R G F 0 Y U 1 v Z G V s I i B W Y W x 1 Z T 0 i b D A i I C 8 + P E V u d H J 5 I F R 5 c G U 9 I l F 1 Z X J 5 S U Q i I F Z h b H V l P S J z Y T h h N W V j Y z Q t Z T d i M i 0 0 O D M 4 L W I 2 Y z A t N D R l M T R i Z T l j N z U z I i A v P j w v U 3 R h Y m x l R W 5 0 c m l l c z 4 8 L 0 l 0 Z W 0 + P E l 0 Z W 0 + P E l 0 Z W 1 M b 2 N h d G l v b j 4 8 S X R l b V R 5 c G U + R m 9 y b X V s Y T w v S X R l b V R 5 c G U + P E l 0 Z W 1 Q Y X R o P l N l Y 3 R p b 2 4 x L 0 h v a m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a m E x L 0 h v a m E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q Y T E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q Y T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q Y T E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a m E x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p h M S 9 G a W x h c y U y M G V u J T I w Y m x h b m N v J T I w Z W x p b W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a m E x L 0 Z p b G F z J T I w c 3 V w Z X J p b 3 J l c y U y M H F 1 a X R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2 / B M A e h k J P t l Y a g x V + i 6 k A A A A A A g A A A A A A E G Y A A A A B A A A g A A A A 0 M a N c p Y X x k 5 f O e v 2 1 s t n L 3 o f b K Q 0 1 v S q o o F y 9 8 O c N A k A A A A A D o A A A A A C A A A g A A A A q o D g H 6 h O Q 9 x e 8 C k 5 / o s e 8 E d c z Y Y M G m 8 E A P 4 r I F i 1 I d p Q A A A A K O 4 i a q m 7 8 J K r 0 t U g j 6 t N r + y 5 D E I 7 g 1 P U B d c U A Z d p t F 3 7 i / O 8 S b T P J Z S W 1 j m U 1 6 A f / l h V H 8 7 h L a D Z W x B f c j L M A K d A 2 I g m t L s 3 q w m V O C b w u 7 Z A A A A A i X E / R n W K l d e N w I k y A u E n k p a z l / / b R H s g 1 r E m P O n d C Y c 4 w i 2 1 s C 9 l w o G W D K 4 J f C f 5 F D h m I y 2 H I Q 9 P b O 9 L L 7 I 3 K Q = = < / D a t a M a s h u p > 
</file>

<file path=customXml/itemProps1.xml><?xml version="1.0" encoding="utf-8"?>
<ds:datastoreItem xmlns:ds="http://schemas.openxmlformats.org/officeDocument/2006/customXml" ds:itemID="{61406BEC-0577-4360-849E-0A2FDBC02D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 (2)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Danko</dc:creator>
  <cp:lastModifiedBy>Danko</cp:lastModifiedBy>
  <dcterms:created xsi:type="dcterms:W3CDTF">2023-02-17T02:53:11Z</dcterms:created>
  <dcterms:modified xsi:type="dcterms:W3CDTF">2023-02-17T04:18:05Z</dcterms:modified>
</cp:coreProperties>
</file>