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pont7/Desktop/BUT/GT/travailDavid/"/>
    </mc:Choice>
  </mc:AlternateContent>
  <xr:revisionPtr revIDLastSave="0" documentId="8_{4BD4D20D-4B11-F04C-A137-3D342BB54B35}" xr6:coauthVersionLast="47" xr6:coauthVersionMax="47" xr10:uidLastSave="{00000000-0000-0000-0000-000000000000}"/>
  <bookViews>
    <workbookView xWindow="-48320" yWindow="-7300" windowWidth="44640" windowHeight="26700" activeTab="1" xr2:uid="{9E4E5A46-0607-7542-B834-1C07A87D688F}"/>
  </bookViews>
  <sheets>
    <sheet name="Explications" sheetId="3" r:id="rId1"/>
    <sheet name="vol_global_T" sheetId="1" r:id="rId2"/>
    <sheet name="S1_T" sheetId="4" r:id="rId3"/>
    <sheet name="S2_T" sheetId="5" r:id="rId4"/>
    <sheet name="BUT1_T" sheetId="7" r:id="rId5"/>
    <sheet name="S3_T" sheetId="6" r:id="rId6"/>
    <sheet name="S4_T" sheetId="8" r:id="rId7"/>
    <sheet name="BUT2_T" sheetId="9" r:id="rId8"/>
    <sheet name="S5_T" sheetId="10" r:id="rId9"/>
    <sheet name="S6_T" sheetId="11" r:id="rId10"/>
    <sheet name="BUT3_T" sheetId="12" r:id="rId11"/>
    <sheet name="vol_global_P" sheetId="2" r:id="rId12"/>
    <sheet name="S1_P" sheetId="13" r:id="rId13"/>
    <sheet name="S2_P" sheetId="14" r:id="rId14"/>
    <sheet name="BUT1_P" sheetId="15" r:id="rId15"/>
    <sheet name="S3_P" sheetId="16" r:id="rId16"/>
    <sheet name="S4_P" sheetId="17" r:id="rId17"/>
    <sheet name="BUT2_P" sheetId="18" r:id="rId18"/>
    <sheet name="S5_P" sheetId="19" r:id="rId19"/>
    <sheet name="S6_P" sheetId="20" r:id="rId20"/>
    <sheet name="BUT3_P" sheetId="21" r:id="rId21"/>
    <sheet name="données" sheetId="22" r:id="rId22"/>
  </sheets>
  <externalReferences>
    <externalReference r:id="rId23"/>
  </externalReferences>
  <definedNames>
    <definedName name="type">[1]données!$B$5:$B$6</definedName>
    <definedName name="typeBUT">données!$C$9:$C$10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5" i="7" l="1"/>
  <c r="AL6" i="7"/>
  <c r="AL7" i="7"/>
  <c r="AL8" i="7"/>
  <c r="AL9" i="7"/>
  <c r="AJ9" i="7"/>
  <c r="AJ8" i="7"/>
  <c r="AJ7" i="7"/>
  <c r="AJ6" i="7"/>
  <c r="AJ17" i="7"/>
  <c r="AJ15" i="7"/>
  <c r="AJ12" i="7"/>
  <c r="C18" i="7"/>
  <c r="AI18" i="7" s="1"/>
  <c r="AI17" i="7"/>
  <c r="AI12" i="7"/>
  <c r="B13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O11" i="7"/>
  <c r="O10" i="7"/>
  <c r="AJ11" i="7"/>
  <c r="AR45" i="4"/>
  <c r="AR21" i="4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O9" i="7"/>
  <c r="O8" i="7"/>
  <c r="O7" i="7"/>
  <c r="O6" i="7"/>
  <c r="P5" i="7"/>
  <c r="Q5" i="7"/>
  <c r="R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O5" i="7"/>
  <c r="D6" i="7"/>
  <c r="E6" i="7"/>
  <c r="F6" i="7"/>
  <c r="G6" i="7"/>
  <c r="H6" i="7"/>
  <c r="I6" i="7"/>
  <c r="J6" i="7"/>
  <c r="K6" i="7"/>
  <c r="L6" i="7"/>
  <c r="M6" i="7"/>
  <c r="N6" i="7"/>
  <c r="D7" i="7"/>
  <c r="E7" i="7"/>
  <c r="F7" i="7"/>
  <c r="G7" i="7"/>
  <c r="H7" i="7"/>
  <c r="I7" i="7"/>
  <c r="J7" i="7"/>
  <c r="K7" i="7"/>
  <c r="L7" i="7"/>
  <c r="M7" i="7"/>
  <c r="N7" i="7"/>
  <c r="D8" i="7"/>
  <c r="E8" i="7"/>
  <c r="F8" i="7"/>
  <c r="G8" i="7"/>
  <c r="H8" i="7"/>
  <c r="I8" i="7"/>
  <c r="J8" i="7"/>
  <c r="K8" i="7"/>
  <c r="L8" i="7"/>
  <c r="M8" i="7"/>
  <c r="N8" i="7"/>
  <c r="D9" i="7"/>
  <c r="E9" i="7"/>
  <c r="F9" i="7"/>
  <c r="G9" i="7"/>
  <c r="H9" i="7"/>
  <c r="I9" i="7"/>
  <c r="J9" i="7"/>
  <c r="K9" i="7"/>
  <c r="L9" i="7"/>
  <c r="M9" i="7"/>
  <c r="N9" i="7"/>
  <c r="C9" i="7"/>
  <c r="C8" i="7"/>
  <c r="C7" i="7"/>
  <c r="C6" i="7"/>
  <c r="E5" i="7"/>
  <c r="F5" i="7"/>
  <c r="G5" i="7"/>
  <c r="H5" i="7"/>
  <c r="J5" i="7"/>
  <c r="K5" i="7"/>
  <c r="L5" i="7"/>
  <c r="M5" i="7"/>
  <c r="N5" i="7"/>
  <c r="C5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O3" i="7"/>
  <c r="D3" i="7"/>
  <c r="E3" i="7"/>
  <c r="F3" i="7"/>
  <c r="G3" i="7"/>
  <c r="H3" i="7"/>
  <c r="I3" i="7"/>
  <c r="J3" i="7"/>
  <c r="K3" i="7"/>
  <c r="L3" i="7"/>
  <c r="M3" i="7"/>
  <c r="N3" i="7"/>
  <c r="C3" i="7"/>
  <c r="AI34" i="7"/>
  <c r="AI36" i="7" s="1"/>
  <c r="AI28" i="7"/>
  <c r="AH28" i="7"/>
  <c r="W28" i="7"/>
  <c r="V28" i="7"/>
  <c r="U28" i="7"/>
  <c r="T28" i="7"/>
  <c r="S28" i="7"/>
  <c r="R28" i="7"/>
  <c r="Q28" i="7"/>
  <c r="P28" i="7"/>
  <c r="O28" i="7"/>
  <c r="N28" i="7"/>
  <c r="M28" i="7"/>
  <c r="L28" i="7"/>
  <c r="G28" i="7"/>
  <c r="F28" i="7"/>
  <c r="E28" i="7"/>
  <c r="D28" i="7"/>
  <c r="C28" i="7"/>
  <c r="AI27" i="7"/>
  <c r="AH27" i="7"/>
  <c r="W27" i="7"/>
  <c r="V27" i="7"/>
  <c r="U27" i="7"/>
  <c r="T27" i="7"/>
  <c r="S27" i="7"/>
  <c r="R27" i="7"/>
  <c r="Q27" i="7"/>
  <c r="P27" i="7"/>
  <c r="O27" i="7"/>
  <c r="M27" i="7"/>
  <c r="L27" i="7"/>
  <c r="G27" i="7"/>
  <c r="F27" i="7"/>
  <c r="E27" i="7"/>
  <c r="D27" i="7"/>
  <c r="AI26" i="7"/>
  <c r="AH26" i="7"/>
  <c r="W26" i="7"/>
  <c r="V26" i="7"/>
  <c r="T26" i="7"/>
  <c r="S26" i="7"/>
  <c r="R26" i="7"/>
  <c r="Q26" i="7"/>
  <c r="P26" i="7"/>
  <c r="O26" i="7"/>
  <c r="M26" i="7"/>
  <c r="L26" i="7"/>
  <c r="G26" i="7"/>
  <c r="F26" i="7"/>
  <c r="E26" i="7"/>
  <c r="D26" i="7"/>
  <c r="C26" i="7"/>
  <c r="AI25" i="7"/>
  <c r="AH25" i="7"/>
  <c r="W25" i="7"/>
  <c r="V25" i="7"/>
  <c r="U25" i="7"/>
  <c r="T25" i="7"/>
  <c r="S25" i="7"/>
  <c r="R25" i="7"/>
  <c r="Q25" i="7"/>
  <c r="P25" i="7"/>
  <c r="O25" i="7"/>
  <c r="N25" i="7"/>
  <c r="M25" i="7"/>
  <c r="L25" i="7"/>
  <c r="G25" i="7"/>
  <c r="F25" i="7"/>
  <c r="E25" i="7"/>
  <c r="D25" i="7"/>
  <c r="C25" i="7"/>
  <c r="AI24" i="7"/>
  <c r="AH24" i="7"/>
  <c r="W24" i="7"/>
  <c r="V24" i="7"/>
  <c r="U24" i="7"/>
  <c r="T24" i="7"/>
  <c r="S24" i="7"/>
  <c r="R24" i="7"/>
  <c r="Q24" i="7"/>
  <c r="P24" i="7"/>
  <c r="O24" i="7"/>
  <c r="N24" i="7"/>
  <c r="M24" i="7"/>
  <c r="L24" i="7"/>
  <c r="G24" i="7"/>
  <c r="F24" i="7"/>
  <c r="E24" i="7"/>
  <c r="D24" i="7"/>
  <c r="C24" i="7"/>
  <c r="AI15" i="7"/>
  <c r="A9" i="7"/>
  <c r="A8" i="7"/>
  <c r="A7" i="7"/>
  <c r="A6" i="7"/>
  <c r="A5" i="7"/>
  <c r="AS54" i="20"/>
  <c r="AS51" i="20"/>
  <c r="AS48" i="20"/>
  <c r="AS47" i="20"/>
  <c r="AS46" i="20"/>
  <c r="AS52" i="20" s="1"/>
  <c r="AS55" i="20" s="1"/>
  <c r="K3" i="20"/>
  <c r="AS54" i="19"/>
  <c r="AS51" i="19"/>
  <c r="AS48" i="19"/>
  <c r="AS47" i="19"/>
  <c r="AS46" i="19"/>
  <c r="AS52" i="19" s="1"/>
  <c r="K3" i="19"/>
  <c r="AS55" i="17"/>
  <c r="AS52" i="17"/>
  <c r="AS49" i="17"/>
  <c r="AS48" i="17"/>
  <c r="AS47" i="17"/>
  <c r="AS53" i="17" s="1"/>
  <c r="K3" i="17"/>
  <c r="AS55" i="16"/>
  <c r="AS52" i="16"/>
  <c r="AS49" i="16"/>
  <c r="AS48" i="16"/>
  <c r="AS47" i="16"/>
  <c r="AS53" i="16" s="1"/>
  <c r="K3" i="16"/>
  <c r="AS55" i="14"/>
  <c r="AS52" i="14"/>
  <c r="AS49" i="14"/>
  <c r="AS48" i="14"/>
  <c r="AS47" i="14"/>
  <c r="AS53" i="14" s="1"/>
  <c r="AS56" i="14" s="1"/>
  <c r="K3" i="14"/>
  <c r="AS54" i="13"/>
  <c r="AS51" i="13"/>
  <c r="AS48" i="13"/>
  <c r="AS47" i="13"/>
  <c r="AS46" i="13"/>
  <c r="AS52" i="13" s="1"/>
  <c r="K3" i="13"/>
  <c r="AT61" i="11"/>
  <c r="AT60" i="11"/>
  <c r="AT58" i="11"/>
  <c r="AW56" i="11"/>
  <c r="AS60" i="11"/>
  <c r="AS58" i="11"/>
  <c r="AS61" i="11" s="1"/>
  <c r="AS57" i="11"/>
  <c r="AT57" i="11" s="1"/>
  <c r="AT54" i="11"/>
  <c r="AS54" i="11"/>
  <c r="AS53" i="11"/>
  <c r="AT53" i="11" s="1"/>
  <c r="AS52" i="11"/>
  <c r="AT46" i="11"/>
  <c r="AS45" i="11"/>
  <c r="AS46" i="11" s="1"/>
  <c r="AS37" i="11"/>
  <c r="AS29" i="11"/>
  <c r="AS21" i="11"/>
  <c r="AS13" i="11"/>
  <c r="K3" i="11"/>
  <c r="AT61" i="10"/>
  <c r="AT60" i="10"/>
  <c r="AT58" i="10"/>
  <c r="AW56" i="10"/>
  <c r="AS60" i="10"/>
  <c r="AS58" i="10"/>
  <c r="AS61" i="10" s="1"/>
  <c r="AS57" i="10"/>
  <c r="AT59" i="10" s="1"/>
  <c r="AT54" i="10"/>
  <c r="AS54" i="10"/>
  <c r="AT53" i="10"/>
  <c r="AS53" i="10"/>
  <c r="AS52" i="10"/>
  <c r="AT46" i="10"/>
  <c r="AS45" i="10"/>
  <c r="AS46" i="10" s="1"/>
  <c r="AS37" i="10"/>
  <c r="AS29" i="10"/>
  <c r="AS21" i="10"/>
  <c r="AS13" i="10"/>
  <c r="K3" i="10"/>
  <c r="AT61" i="8"/>
  <c r="AT60" i="8"/>
  <c r="AT58" i="8"/>
  <c r="AW56" i="8"/>
  <c r="AS60" i="8"/>
  <c r="AS57" i="8"/>
  <c r="AS54" i="8"/>
  <c r="AS53" i="8"/>
  <c r="AS52" i="8"/>
  <c r="AS58" i="8" s="1"/>
  <c r="AT46" i="8"/>
  <c r="AS45" i="8"/>
  <c r="AS46" i="8" s="1"/>
  <c r="AS37" i="8"/>
  <c r="AS29" i="8"/>
  <c r="AS21" i="8"/>
  <c r="AS13" i="8"/>
  <c r="K3" i="8"/>
  <c r="AT61" i="6"/>
  <c r="AT60" i="6"/>
  <c r="AT58" i="6"/>
  <c r="AW56" i="6"/>
  <c r="AS60" i="6"/>
  <c r="AS58" i="6"/>
  <c r="AS61" i="6" s="1"/>
  <c r="AS57" i="6"/>
  <c r="AS59" i="6" s="1"/>
  <c r="AT54" i="6"/>
  <c r="AS54" i="6"/>
  <c r="AS53" i="6"/>
  <c r="AT53" i="6" s="1"/>
  <c r="AS52" i="6"/>
  <c r="AT46" i="6"/>
  <c r="AS45" i="6"/>
  <c r="AS46" i="6" s="1"/>
  <c r="AS37" i="6"/>
  <c r="AS29" i="6"/>
  <c r="AS21" i="6"/>
  <c r="AS13" i="6"/>
  <c r="K3" i="6"/>
  <c r="AT61" i="5"/>
  <c r="AT60" i="5"/>
  <c r="AW56" i="5"/>
  <c r="AT58" i="5"/>
  <c r="AS60" i="5"/>
  <c r="AS57" i="5"/>
  <c r="AS54" i="5"/>
  <c r="AS53" i="5"/>
  <c r="AS52" i="5"/>
  <c r="AS58" i="5" s="1"/>
  <c r="AS61" i="5" s="1"/>
  <c r="AT46" i="5"/>
  <c r="AS45" i="5"/>
  <c r="AS46" i="5" s="1"/>
  <c r="AS37" i="5"/>
  <c r="AS29" i="5"/>
  <c r="AS21" i="5"/>
  <c r="AS13" i="5"/>
  <c r="K3" i="5"/>
  <c r="K3" i="4"/>
  <c r="J14" i="1"/>
  <c r="J7" i="1"/>
  <c r="AI10" i="7" l="1"/>
  <c r="AI16" i="7" s="1"/>
  <c r="AI11" i="7"/>
  <c r="AI19" i="7"/>
  <c r="AI9" i="7"/>
  <c r="AI8" i="7"/>
  <c r="AI7" i="7"/>
  <c r="AI6" i="7"/>
  <c r="AI5" i="7"/>
  <c r="AL5" i="7" s="1"/>
  <c r="AS53" i="20"/>
  <c r="AS55" i="19"/>
  <c r="AS53" i="19"/>
  <c r="AS54" i="17"/>
  <c r="AS56" i="17"/>
  <c r="AS56" i="16"/>
  <c r="AS54" i="16"/>
  <c r="AS54" i="14"/>
  <c r="AS55" i="13"/>
  <c r="AS53" i="13"/>
  <c r="AS59" i="11"/>
  <c r="AT59" i="11"/>
  <c r="AS59" i="10"/>
  <c r="AT57" i="10"/>
  <c r="AS61" i="8"/>
  <c r="AT54" i="8"/>
  <c r="AT53" i="8"/>
  <c r="AT59" i="8"/>
  <c r="AS59" i="8"/>
  <c r="AT57" i="8"/>
  <c r="AT57" i="6"/>
  <c r="AT59" i="6"/>
  <c r="AT59" i="5"/>
  <c r="AT53" i="5"/>
  <c r="AT57" i="5"/>
  <c r="AS59" i="5"/>
  <c r="AT54" i="5"/>
  <c r="AR52" i="4" l="1"/>
  <c r="AR58" i="4" s="1"/>
  <c r="AS60" i="4"/>
  <c r="AR60" i="4"/>
  <c r="AR37" i="4"/>
  <c r="AR29" i="4"/>
  <c r="AR13" i="4"/>
  <c r="AS46" i="4"/>
  <c r="AS61" i="4"/>
  <c r="AV56" i="4"/>
  <c r="AS58" i="4"/>
  <c r="AR57" i="4"/>
  <c r="AR54" i="4"/>
  <c r="AR53" i="4"/>
  <c r="I9" i="1"/>
  <c r="C9" i="2"/>
  <c r="D9" i="2"/>
  <c r="E9" i="2"/>
  <c r="F9" i="2"/>
  <c r="G9" i="2"/>
  <c r="B9" i="2"/>
  <c r="C7" i="2"/>
  <c r="D7" i="2"/>
  <c r="E7" i="2"/>
  <c r="F7" i="2"/>
  <c r="G7" i="2"/>
  <c r="H7" i="2"/>
  <c r="B7" i="2"/>
  <c r="F22" i="2"/>
  <c r="B22" i="2"/>
  <c r="H21" i="2"/>
  <c r="F17" i="2"/>
  <c r="D17" i="2"/>
  <c r="B17" i="2"/>
  <c r="H17" i="2" s="1"/>
  <c r="H16" i="2"/>
  <c r="B10" i="2"/>
  <c r="B12" i="2" s="1"/>
  <c r="G23" i="1"/>
  <c r="C23" i="1"/>
  <c r="I22" i="1"/>
  <c r="G18" i="1"/>
  <c r="E18" i="1"/>
  <c r="I18" i="1" s="1"/>
  <c r="C18" i="1"/>
  <c r="I17" i="1"/>
  <c r="K17" i="1" s="1"/>
  <c r="I14" i="1"/>
  <c r="K14" i="1" s="1"/>
  <c r="F12" i="1"/>
  <c r="D12" i="1"/>
  <c r="H10" i="1"/>
  <c r="H12" i="1" s="1"/>
  <c r="G10" i="1"/>
  <c r="G13" i="1" s="1"/>
  <c r="F10" i="1"/>
  <c r="F13" i="1" s="1"/>
  <c r="E10" i="1"/>
  <c r="E13" i="1" s="1"/>
  <c r="D10" i="1"/>
  <c r="D13" i="1" s="1"/>
  <c r="C10" i="1"/>
  <c r="C13" i="1" s="1"/>
  <c r="I7" i="1"/>
  <c r="AR46" i="4" l="1"/>
  <c r="K7" i="1"/>
  <c r="AR61" i="4"/>
  <c r="AS53" i="4"/>
  <c r="AS54" i="4"/>
  <c r="AS59" i="4"/>
  <c r="AS57" i="4"/>
  <c r="AR59" i="4"/>
  <c r="B13" i="2"/>
  <c r="H13" i="1"/>
  <c r="C12" i="1"/>
  <c r="E12" i="1"/>
  <c r="G12" i="1"/>
</calcChain>
</file>

<file path=xl/sharedStrings.xml><?xml version="1.0" encoding="utf-8"?>
<sst xmlns="http://schemas.openxmlformats.org/spreadsheetml/2006/main" count="1404" uniqueCount="114">
  <si>
    <t>BUT XXX</t>
  </si>
  <si>
    <t>secondaire</t>
  </si>
  <si>
    <t>PARCOURS YYY</t>
  </si>
  <si>
    <t>Semestres</t>
  </si>
  <si>
    <t>S1</t>
  </si>
  <si>
    <t>S2</t>
  </si>
  <si>
    <t>S3</t>
  </si>
  <si>
    <t>S4</t>
  </si>
  <si>
    <t>S5</t>
  </si>
  <si>
    <t>S6</t>
  </si>
  <si>
    <t>TOTAL</t>
  </si>
  <si>
    <t>VALEURS CIBLES</t>
  </si>
  <si>
    <t>ECARTS</t>
  </si>
  <si>
    <t>Modifiable</t>
  </si>
  <si>
    <t>Nbre d'heures d'enseignement (ressources + SAE)</t>
  </si>
  <si>
    <r>
      <rPr>
        <sz val="10"/>
        <color rgb="FF000000"/>
        <rFont val="Arial"/>
        <family val="2"/>
      </rPr>
      <t>Dont % d'adaptation locale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Arial"/>
        <family val="2"/>
      </rPr>
      <t>max 667 h (secondaire) 600h (tertaire) sur 3 ans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Arial"/>
        <family val="2"/>
      </rPr>
      <t>max 40% du volume d'enseignement</t>
    </r>
  </si>
  <si>
    <t>Nbre d'heures d'enseignement définies localement</t>
  </si>
  <si>
    <t>Nbre heures d'enseignement SAÉ définies localement</t>
  </si>
  <si>
    <t>Nbre d'heures de projet tutoré</t>
  </si>
  <si>
    <t>Nbre de semaines de stage
8 à 12 semaines BUT 1&amp;2
12 à 16 semaines BUT 3</t>
  </si>
  <si>
    <t xml:space="preserve">Dont % d'adaptation locale
</t>
  </si>
  <si>
    <t>Nbre heures d'enseignement issues des ressources définies localement</t>
  </si>
  <si>
    <t xml:space="preserve">Nbre heures d'enseignement des ressources définies nationalement </t>
  </si>
  <si>
    <t>Nbre d'heures de projet/année</t>
  </si>
  <si>
    <t xml:space="preserve">Nbre de semaines de stage
</t>
  </si>
  <si>
    <t>Les onglets se terminant par un T correspondent à des onglets de travail, avec plus d'informations que publiées. Ces tableaux alimentent ceux finissant par _P qui eux correspondent aux tableaux publiés</t>
  </si>
  <si>
    <t>BUT XXX Parcours XXX</t>
  </si>
  <si>
    <t>SEMESTRE 1</t>
  </si>
  <si>
    <t>type de B.U.T.</t>
  </si>
  <si>
    <t>SAÉ</t>
  </si>
  <si>
    <t>Ressources</t>
  </si>
  <si>
    <t>SAÉ 1</t>
  </si>
  <si>
    <t>SAÉ 2</t>
  </si>
  <si>
    <t>SAÉ 3</t>
  </si>
  <si>
    <t>SAÉ 4</t>
  </si>
  <si>
    <t>SAÉ 5</t>
  </si>
  <si>
    <t>SAÉ 6</t>
  </si>
  <si>
    <t>Portfolio</t>
  </si>
  <si>
    <t>Stage</t>
  </si>
  <si>
    <t>R1.01</t>
  </si>
  <si>
    <t>R1.02</t>
  </si>
  <si>
    <t>R1.03</t>
  </si>
  <si>
    <t>R1.04</t>
  </si>
  <si>
    <t>R1.05</t>
  </si>
  <si>
    <t>R1.06</t>
  </si>
  <si>
    <t>R1.07</t>
  </si>
  <si>
    <t>R1.08</t>
  </si>
  <si>
    <t>R1.09</t>
  </si>
  <si>
    <t>R1.10</t>
  </si>
  <si>
    <t xml:space="preserve">UE </t>
  </si>
  <si>
    <t>Compétence</t>
  </si>
  <si>
    <t>Niveau de la compétence</t>
  </si>
  <si>
    <t>Composantes essentielles</t>
  </si>
  <si>
    <t>Apprentissages critiques</t>
  </si>
  <si>
    <t>UE 1.1</t>
  </si>
  <si>
    <t>Coefficients</t>
  </si>
  <si>
    <t>ECTS</t>
  </si>
  <si>
    <t>UE 1.2</t>
  </si>
  <si>
    <t/>
  </si>
  <si>
    <t>UE 1.3</t>
  </si>
  <si>
    <t>UE 1.4</t>
  </si>
  <si>
    <t>UE 1.5</t>
  </si>
  <si>
    <t>x</t>
  </si>
  <si>
    <t>Total</t>
  </si>
  <si>
    <t>Pôles</t>
  </si>
  <si>
    <t>pourcentage  du volume total d'enseignement</t>
  </si>
  <si>
    <t>Volume horaire des enseignements définis nationalement</t>
  </si>
  <si>
    <t>Dont TP</t>
  </si>
  <si>
    <t>Volume horaire des enseignements définis par l'adaptation locale</t>
  </si>
  <si>
    <t>Volume horaire total des enseignements</t>
  </si>
  <si>
    <t>Volume horaire projet tuteuré</t>
  </si>
  <si>
    <t>Volume horaire total des enseignements avec projet tuteuré</t>
  </si>
  <si>
    <t>Volume horaire total des enseignements (calculé)</t>
  </si>
  <si>
    <t>← pourcentage de TP défini localement</t>
  </si>
  <si>
    <t>← Pourcentage d'adaptation locale (calculé)</t>
  </si>
  <si>
    <t>← pourcentage de TP défini nationalement</t>
  </si>
  <si>
    <t>← pourcentage de tp défini localement et nationalement</t>
  </si>
  <si>
    <t>←  rappel volume total d'enseignement issu du tableau global des 6 semestres</t>
  </si>
  <si>
    <t>← rappel volume total enseignement + projet tuteuré issu du tableau global 6 semestres</t>
  </si>
  <si>
    <t>rappel tableau global 6 semestres →</t>
  </si>
  <si>
    <t>←  rappel volume de projet tuteuré issu du tableau glabal des 6 semestres</t>
  </si>
  <si>
    <t>SEMESTRE 2</t>
  </si>
  <si>
    <t>SAÉ 7</t>
  </si>
  <si>
    <t>SAÉ 8</t>
  </si>
  <si>
    <t>SAÉ 9</t>
  </si>
  <si>
    <t>tertiaire</t>
  </si>
  <si>
    <t>SAÉ 10</t>
  </si>
  <si>
    <t>R1.11</t>
  </si>
  <si>
    <t>R1.12</t>
  </si>
  <si>
    <t>R1.13</t>
  </si>
  <si>
    <t>R1.14</t>
  </si>
  <si>
    <t>R1.15</t>
  </si>
  <si>
    <t>R1.16</t>
  </si>
  <si>
    <t>R1.17</t>
  </si>
  <si>
    <t>R1.18</t>
  </si>
  <si>
    <t>R1.19</t>
  </si>
  <si>
    <t>R1.20</t>
  </si>
  <si>
    <t>SEMESTRE 3</t>
  </si>
  <si>
    <t>SEMESTRE 4</t>
  </si>
  <si>
    <t>SEMESTRE 5</t>
  </si>
  <si>
    <t>SEMESTRE 6</t>
  </si>
  <si>
    <t>B.U.T.XXX Parcours XXX Année 1</t>
  </si>
  <si>
    <t>Total coefficients</t>
  </si>
  <si>
    <t>Coefficients / UE</t>
  </si>
  <si>
    <t>Rapport coeffs SAÉ / coeffs UE</t>
  </si>
  <si>
    <t>Heures d'enseignement à définir localement dans les SAÉ</t>
  </si>
  <si>
    <t xml:space="preserve">Heures d'enseignement à définir localement dans les Ressources ou les SAÉ </t>
  </si>
  <si>
    <t xml:space="preserve">Heures d'enseignement  ressources définies nationalement </t>
  </si>
  <si>
    <t>Heures de tp définies nationalement</t>
  </si>
  <si>
    <t>Heures de tp à définir localement</t>
  </si>
  <si>
    <t>Heures de projet tutoré</t>
  </si>
  <si>
    <t>Heures de projet/année min 150 h / max 250h</t>
  </si>
  <si>
    <t>Heures d'enseignement à définir localement</t>
  </si>
  <si>
    <t>Heures d'enseignement (ressources + SAE)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</si>
</sst>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6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432FF"/>
      <name val="Arial"/>
      <family val="2"/>
    </font>
    <font>
      <sz val="14"/>
      <color theme="1"/>
      <name val="Calibri"/>
      <family val="2"/>
    </font>
    <font>
      <sz val="10"/>
      <color rgb="FF000000"/>
      <name val="Arial"/>
      <family val="2"/>
    </font>
    <font>
      <b/>
      <sz val="10"/>
      <color rgb="FF2E75B5"/>
      <name val="Arial"/>
      <family val="2"/>
    </font>
    <font>
      <b/>
      <sz val="10"/>
      <color rgb="FFFF0000"/>
      <name val="Arial"/>
      <family val="2"/>
    </font>
    <font>
      <sz val="14"/>
      <color theme="0"/>
      <name val="Calibri"/>
      <family val="2"/>
    </font>
    <font>
      <b/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Arial"/>
      <family val="2"/>
    </font>
    <font>
      <b/>
      <sz val="11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Arial"/>
      <family val="2"/>
    </font>
    <font>
      <b/>
      <sz val="72"/>
      <color theme="1"/>
      <name val="Arial"/>
      <family val="2"/>
    </font>
    <font>
      <b/>
      <sz val="12"/>
      <color theme="1"/>
      <name val="Arial"/>
      <family val="2"/>
    </font>
    <font>
      <b/>
      <sz val="48"/>
      <color theme="1"/>
      <name val="Arial"/>
      <family val="2"/>
    </font>
    <font>
      <b/>
      <sz val="28"/>
      <color theme="1"/>
      <name val="Arial"/>
      <family val="2"/>
    </font>
    <font>
      <b/>
      <sz val="26"/>
      <color theme="1"/>
      <name val="Arial"/>
      <family val="2"/>
    </font>
    <font>
      <b/>
      <sz val="20"/>
      <color rgb="FF000000"/>
      <name val="Arial"/>
      <family val="2"/>
    </font>
    <font>
      <b/>
      <sz val="20"/>
      <color theme="1"/>
      <name val="Arial"/>
      <family val="2"/>
    </font>
    <font>
      <b/>
      <sz val="20"/>
      <color rgb="FF000000"/>
      <name val="Calibri"/>
      <family val="2"/>
    </font>
    <font>
      <sz val="22"/>
      <color theme="1"/>
      <name val="Arial"/>
      <family val="2"/>
    </font>
    <font>
      <sz val="20"/>
      <color theme="1"/>
      <name val="Arial"/>
      <family val="2"/>
    </font>
    <font>
      <b/>
      <sz val="20"/>
      <name val="Arial"/>
      <family val="2"/>
    </font>
    <font>
      <sz val="18"/>
      <color theme="1"/>
      <name val="Arial"/>
      <family val="2"/>
    </font>
    <font>
      <b/>
      <sz val="24"/>
      <color theme="1"/>
      <name val="Arial"/>
      <family val="2"/>
    </font>
    <font>
      <b/>
      <sz val="36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22"/>
      <color theme="1"/>
      <name val="Arial"/>
      <family val="2"/>
    </font>
    <font>
      <sz val="11"/>
      <color theme="1"/>
      <name val="Arial"/>
      <family val="2"/>
    </font>
    <font>
      <sz val="28"/>
      <color theme="1"/>
      <name val="Arial"/>
      <family val="2"/>
    </font>
    <font>
      <b/>
      <sz val="28"/>
      <color rgb="FF000000"/>
      <name val="Arial"/>
      <family val="2"/>
    </font>
    <font>
      <sz val="28"/>
      <color rgb="FF000000"/>
      <name val="Arial"/>
      <family val="2"/>
    </font>
    <font>
      <b/>
      <sz val="48"/>
      <color rgb="FF000000"/>
      <name val="Arial"/>
      <family val="2"/>
    </font>
    <font>
      <sz val="12"/>
      <color rgb="FF000000"/>
      <name val="Arial"/>
      <family val="2"/>
    </font>
    <font>
      <b/>
      <sz val="28"/>
      <color rgb="FFFF0000"/>
      <name val="Arial"/>
      <family val="2"/>
    </font>
    <font>
      <b/>
      <sz val="22"/>
      <color rgb="FFFF0000"/>
      <name val="Arial"/>
      <family val="2"/>
    </font>
    <font>
      <b/>
      <sz val="16"/>
      <color rgb="FF000000"/>
      <name val="Arial"/>
      <family val="2"/>
    </font>
    <font>
      <b/>
      <sz val="28"/>
      <color rgb="FF000000"/>
      <name val="Calibri"/>
      <family val="2"/>
    </font>
    <font>
      <b/>
      <sz val="20"/>
      <color theme="1"/>
      <name val="Calibri"/>
      <family val="2"/>
    </font>
    <font>
      <sz val="18"/>
      <color theme="1"/>
      <name val="Calibri"/>
      <family val="2"/>
    </font>
    <font>
      <b/>
      <sz val="14"/>
      <color theme="1"/>
      <name val="Arial"/>
      <family val="2"/>
    </font>
    <font>
      <b/>
      <sz val="28"/>
      <color rgb="FFC00000"/>
      <name val="Calibri"/>
      <family val="2"/>
    </font>
    <font>
      <b/>
      <sz val="28"/>
      <color rgb="FFC00000"/>
      <name val="Calibri Light"/>
      <family val="2"/>
      <scheme val="major"/>
    </font>
    <font>
      <b/>
      <sz val="26"/>
      <color rgb="FF000000"/>
      <name val="Calibri"/>
      <family val="2"/>
    </font>
    <font>
      <b/>
      <sz val="28"/>
      <color theme="1"/>
      <name val="Calibri"/>
      <family val="2"/>
    </font>
    <font>
      <b/>
      <sz val="14"/>
      <color rgb="FFC00000"/>
      <name val="Arial"/>
      <family val="2"/>
    </font>
    <font>
      <b/>
      <sz val="26"/>
      <color rgb="FFC00000"/>
      <name val="Calibri"/>
      <family val="2"/>
    </font>
    <font>
      <sz val="12"/>
      <color rgb="FFC00000"/>
      <name val="Arial"/>
      <family val="2"/>
    </font>
    <font>
      <b/>
      <sz val="24"/>
      <color rgb="FFC00000"/>
      <name val="Calibri"/>
      <family val="2"/>
    </font>
    <font>
      <b/>
      <sz val="24"/>
      <color theme="1"/>
      <name val="Calibri"/>
      <family val="2"/>
    </font>
    <font>
      <b/>
      <sz val="12"/>
      <color theme="1"/>
      <name val="Calibri"/>
      <family val="2"/>
    </font>
    <font>
      <b/>
      <sz val="27"/>
      <color rgb="FFC00000"/>
      <name val="Calibri"/>
      <family val="2"/>
    </font>
    <font>
      <sz val="18"/>
      <color rgb="FFC00000"/>
      <name val="Calibri"/>
      <family val="2"/>
    </font>
    <font>
      <sz val="8"/>
      <name val="Calibri"/>
      <family val="2"/>
      <scheme val="minor"/>
    </font>
    <font>
      <b/>
      <sz val="36"/>
      <color theme="1"/>
      <name val="Calibri"/>
      <family val="2"/>
    </font>
    <font>
      <b/>
      <sz val="16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rgb="FF000000"/>
      <name val="Calibri"/>
      <family val="2"/>
    </font>
    <font>
      <b/>
      <sz val="11"/>
      <color rgb="FFC00000"/>
      <name val="Calibri"/>
      <family val="2"/>
    </font>
    <font>
      <b/>
      <sz val="11"/>
      <color rgb="FFC00000"/>
      <name val="Arial"/>
      <family val="2"/>
    </font>
    <font>
      <b/>
      <sz val="12"/>
      <color rgb="FFC00000"/>
      <name val="Arial"/>
      <family val="2"/>
    </font>
    <font>
      <b/>
      <sz val="16"/>
      <color rgb="FF000000"/>
      <name val="Calibri"/>
      <family val="2"/>
    </font>
    <font>
      <b/>
      <sz val="16"/>
      <color theme="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E2EFDA"/>
        <bgColor rgb="FFE2EFDA"/>
      </patternFill>
    </fill>
    <fill>
      <patternFill patternType="solid">
        <fgColor rgb="FFFCE4D6"/>
        <bgColor rgb="FFFCE4D6"/>
      </patternFill>
    </fill>
    <fill>
      <patternFill patternType="solid">
        <fgColor rgb="FFDDEBF7"/>
        <bgColor rgb="FFDDEBF7"/>
      </patternFill>
    </fill>
    <fill>
      <patternFill patternType="solid">
        <fgColor theme="8" tint="0.59999389629810485"/>
        <bgColor rgb="FFDDEBF7"/>
      </patternFill>
    </fill>
    <fill>
      <patternFill patternType="solid">
        <fgColor theme="8" tint="0.59999389629810485"/>
        <bgColor rgb="FFBDD7EE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3300"/>
        <bgColor rgb="FFFF3300"/>
      </patternFill>
    </fill>
    <fill>
      <patternFill patternType="solid">
        <fgColor rgb="FFF4B083"/>
        <bgColor rgb="FFF4B083"/>
      </patternFill>
    </fill>
    <fill>
      <patternFill patternType="solid">
        <fgColor rgb="FFECECEC"/>
        <bgColor rgb="FFECECEC"/>
      </patternFill>
    </fill>
    <fill>
      <patternFill patternType="solid">
        <fgColor rgb="FF92D050"/>
        <bgColor rgb="FF92D050"/>
      </patternFill>
    </fill>
    <fill>
      <patternFill patternType="solid">
        <fgColor rgb="FF0070C0"/>
        <bgColor rgb="FF0070C0"/>
      </patternFill>
    </fill>
    <fill>
      <patternFill patternType="solid">
        <fgColor rgb="FFFFF2CC"/>
        <bgColor rgb="FFFFF2CC"/>
      </patternFill>
    </fill>
    <fill>
      <patternFill patternType="solid">
        <fgColor rgb="FFBDD7EE"/>
        <bgColor rgb="FFBDD7EE"/>
      </patternFill>
    </fill>
    <fill>
      <patternFill patternType="solid">
        <fgColor rgb="FFFFC000"/>
        <bgColor rgb="FFD9D9D9"/>
      </patternFill>
    </fill>
    <fill>
      <patternFill patternType="solid">
        <fgColor rgb="FFFFC000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92D050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7" tint="0.39997558519241921"/>
        <bgColor rgb="FF92D05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rgb="FFFFC000"/>
        <bgColor rgb="FFFFF2CC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EF2CB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rgb="FF7030A0"/>
      </patternFill>
    </fill>
    <fill>
      <patternFill patternType="solid">
        <fgColor rgb="FF7030A0"/>
        <bgColor rgb="FFFEF2CB"/>
      </patternFill>
    </fill>
  </fills>
  <borders count="13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ck">
        <color indexed="64"/>
      </left>
      <right style="thin">
        <color rgb="FF000000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rgb="FF000000"/>
      </right>
      <top/>
      <bottom/>
      <diagonal/>
    </border>
    <border>
      <left/>
      <right style="thick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rgb="FF000000"/>
      </right>
      <top style="medium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3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6" fillId="3" borderId="9" xfId="0" applyFont="1" applyFill="1" applyBorder="1" applyAlignment="1">
      <alignment vertical="center"/>
    </xf>
    <xf numFmtId="1" fontId="7" fillId="4" borderId="9" xfId="0" applyNumberFormat="1" applyFont="1" applyFill="1" applyBorder="1" applyAlignment="1">
      <alignment horizontal="center" vertical="center"/>
    </xf>
    <xf numFmtId="1" fontId="7" fillId="3" borderId="9" xfId="0" applyNumberFormat="1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1" fontId="8" fillId="3" borderId="9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9" fillId="0" borderId="0" xfId="0" applyFont="1" applyAlignment="1">
      <alignment vertical="center"/>
    </xf>
    <xf numFmtId="1" fontId="3" fillId="3" borderId="9" xfId="0" applyNumberFormat="1" applyFont="1" applyFill="1" applyBorder="1" applyAlignment="1">
      <alignment horizontal="center" vertical="center"/>
    </xf>
    <xf numFmtId="0" fontId="6" fillId="3" borderId="9" xfId="0" applyFont="1" applyFill="1" applyBorder="1" applyAlignment="1">
      <alignment vertical="center" wrapText="1"/>
    </xf>
    <xf numFmtId="9" fontId="10" fillId="3" borderId="9" xfId="0" applyNumberFormat="1" applyFont="1" applyFill="1" applyBorder="1" applyAlignment="1">
      <alignment horizontal="center" vertical="center"/>
    </xf>
    <xf numFmtId="1" fontId="3" fillId="0" borderId="9" xfId="0" applyNumberFormat="1" applyFont="1" applyBorder="1" applyAlignment="1">
      <alignment horizontal="center" vertical="center"/>
    </xf>
    <xf numFmtId="0" fontId="6" fillId="0" borderId="9" xfId="0" applyFont="1" applyBorder="1"/>
    <xf numFmtId="1" fontId="11" fillId="0" borderId="9" xfId="0" applyNumberFormat="1" applyFont="1" applyBorder="1" applyAlignment="1">
      <alignment horizontal="center"/>
    </xf>
    <xf numFmtId="1" fontId="12" fillId="5" borderId="9" xfId="0" applyNumberFormat="1" applyFont="1" applyFill="1" applyBorder="1"/>
    <xf numFmtId="0" fontId="12" fillId="5" borderId="8" xfId="0" applyFont="1" applyFill="1" applyBorder="1"/>
    <xf numFmtId="1" fontId="12" fillId="5" borderId="0" xfId="0" applyNumberFormat="1" applyFont="1" applyFill="1"/>
    <xf numFmtId="0" fontId="12" fillId="0" borderId="0" xfId="0" applyFont="1"/>
    <xf numFmtId="0" fontId="6" fillId="5" borderId="9" xfId="0" applyFont="1" applyFill="1" applyBorder="1"/>
    <xf numFmtId="1" fontId="10" fillId="3" borderId="9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1" fontId="8" fillId="3" borderId="2" xfId="0" applyNumberFormat="1" applyFont="1" applyFill="1" applyBorder="1" applyAlignment="1">
      <alignment horizontal="center" vertical="center"/>
    </xf>
    <xf numFmtId="0" fontId="13" fillId="0" borderId="10" xfId="0" applyFont="1" applyBorder="1"/>
    <xf numFmtId="1" fontId="10" fillId="4" borderId="9" xfId="0" applyNumberFormat="1" applyFont="1" applyFill="1" applyBorder="1" applyAlignment="1">
      <alignment horizontal="center" vertical="center"/>
    </xf>
    <xf numFmtId="1" fontId="6" fillId="3" borderId="11" xfId="0" applyNumberFormat="1" applyFont="1" applyFill="1" applyBorder="1" applyAlignment="1">
      <alignment horizontal="center" vertical="center"/>
    </xf>
    <xf numFmtId="0" fontId="13" fillId="0" borderId="12" xfId="0" applyFont="1" applyBorder="1"/>
    <xf numFmtId="0" fontId="1" fillId="0" borderId="0" xfId="0" applyFont="1" applyAlignment="1">
      <alignment horizontal="center" vertical="center" textRotation="90"/>
    </xf>
    <xf numFmtId="0" fontId="2" fillId="0" borderId="9" xfId="0" applyFont="1" applyBorder="1" applyAlignment="1">
      <alignment horizontal="center" vertical="center" textRotation="90"/>
    </xf>
    <xf numFmtId="0" fontId="6" fillId="0" borderId="9" xfId="0" applyFont="1" applyBorder="1" applyAlignment="1">
      <alignment horizontal="center" vertical="center" textRotation="90"/>
    </xf>
    <xf numFmtId="0" fontId="1" fillId="0" borderId="8" xfId="0" applyFont="1" applyBorder="1" applyAlignment="1">
      <alignment horizontal="center" vertical="center" textRotation="90"/>
    </xf>
    <xf numFmtId="0" fontId="2" fillId="0" borderId="9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left" vertical="center" wrapText="1"/>
    </xf>
    <xf numFmtId="1" fontId="10" fillId="3" borderId="2" xfId="0" applyNumberFormat="1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1" fontId="10" fillId="3" borderId="11" xfId="0" applyNumberFormat="1" applyFont="1" applyFill="1" applyBorder="1" applyAlignment="1">
      <alignment horizontal="center" vertical="center"/>
    </xf>
    <xf numFmtId="0" fontId="13" fillId="0" borderId="13" xfId="0" applyFont="1" applyBorder="1"/>
    <xf numFmtId="0" fontId="1" fillId="0" borderId="0" xfId="0" applyFont="1" applyAlignment="1">
      <alignment horizontal="center" vertical="center"/>
    </xf>
    <xf numFmtId="0" fontId="14" fillId="3" borderId="0" xfId="0" applyFont="1" applyFill="1" applyAlignment="1">
      <alignment vertical="center" wrapText="1"/>
    </xf>
    <xf numFmtId="1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vertical="center"/>
    </xf>
    <xf numFmtId="1" fontId="14" fillId="3" borderId="0" xfId="0" applyNumberFormat="1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" fontId="7" fillId="6" borderId="9" xfId="0" applyNumberFormat="1" applyFont="1" applyFill="1" applyBorder="1" applyAlignment="1">
      <alignment horizontal="center" vertical="center"/>
    </xf>
    <xf numFmtId="1" fontId="11" fillId="0" borderId="9" xfId="0" applyNumberFormat="1" applyFont="1" applyBorder="1"/>
    <xf numFmtId="1" fontId="16" fillId="5" borderId="9" xfId="0" applyNumberFormat="1" applyFont="1" applyFill="1" applyBorder="1"/>
    <xf numFmtId="1" fontId="11" fillId="5" borderId="9" xfId="0" applyNumberFormat="1" applyFont="1" applyFill="1" applyBorder="1"/>
    <xf numFmtId="1" fontId="10" fillId="6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8" fillId="0" borderId="0" xfId="0" applyFont="1" applyAlignment="1">
      <alignment horizontal="left" vertical="center" wrapText="1"/>
    </xf>
    <xf numFmtId="0" fontId="19" fillId="0" borderId="1" xfId="0" applyFont="1" applyBorder="1" applyAlignment="1">
      <alignment horizontal="center" vertical="center" wrapText="1"/>
    </xf>
    <xf numFmtId="0" fontId="13" fillId="0" borderId="14" xfId="0" applyFont="1" applyBorder="1"/>
    <xf numFmtId="0" fontId="13" fillId="0" borderId="5" xfId="0" applyFont="1" applyBorder="1"/>
    <xf numFmtId="0" fontId="20" fillId="7" borderId="15" xfId="0" applyFont="1" applyFill="1" applyBorder="1" applyAlignment="1">
      <alignment horizontal="right" vertical="center" wrapText="1"/>
    </xf>
    <xf numFmtId="0" fontId="13" fillId="0" borderId="15" xfId="0" applyFont="1" applyBorder="1"/>
    <xf numFmtId="0" fontId="13" fillId="0" borderId="16" xfId="0" applyFont="1" applyBorder="1"/>
    <xf numFmtId="0" fontId="21" fillId="7" borderId="17" xfId="0" applyFont="1" applyFill="1" applyBorder="1" applyAlignment="1">
      <alignment horizontal="center" vertical="center" wrapText="1"/>
    </xf>
    <xf numFmtId="0" fontId="20" fillId="8" borderId="18" xfId="0" applyFont="1" applyFill="1" applyBorder="1" applyAlignment="1">
      <alignment horizontal="center" vertical="center" wrapText="1"/>
    </xf>
    <xf numFmtId="0" fontId="13" fillId="0" borderId="19" xfId="0" applyFont="1" applyBorder="1"/>
    <xf numFmtId="0" fontId="13" fillId="0" borderId="20" xfId="0" applyFont="1" applyBorder="1"/>
    <xf numFmtId="0" fontId="20" fillId="9" borderId="15" xfId="0" applyFont="1" applyFill="1" applyBorder="1" applyAlignment="1">
      <alignment horizontal="center" vertical="center" wrapText="1"/>
    </xf>
    <xf numFmtId="0" fontId="13" fillId="0" borderId="21" xfId="0" applyFont="1" applyBorder="1"/>
    <xf numFmtId="0" fontId="20" fillId="0" borderId="0" xfId="0" applyFont="1" applyAlignment="1">
      <alignment vertical="center" textRotation="90" wrapText="1"/>
    </xf>
    <xf numFmtId="0" fontId="20" fillId="3" borderId="0" xfId="0" applyFont="1" applyFill="1" applyAlignment="1">
      <alignment horizontal="center" vertical="center" wrapText="1"/>
    </xf>
    <xf numFmtId="0" fontId="13" fillId="0" borderId="22" xfId="0" applyFont="1" applyBorder="1"/>
    <xf numFmtId="0" fontId="13" fillId="0" borderId="23" xfId="0" applyFont="1" applyBorder="1"/>
    <xf numFmtId="0" fontId="13" fillId="0" borderId="24" xfId="0" applyFont="1" applyBorder="1"/>
    <xf numFmtId="0" fontId="22" fillId="2" borderId="25" xfId="0" applyFont="1" applyFill="1" applyBorder="1" applyAlignment="1">
      <alignment horizontal="center" vertical="center" textRotation="90"/>
    </xf>
    <xf numFmtId="0" fontId="22" fillId="2" borderId="26" xfId="0" applyFont="1" applyFill="1" applyBorder="1" applyAlignment="1">
      <alignment horizontal="center" vertical="center" textRotation="90"/>
    </xf>
    <xf numFmtId="0" fontId="24" fillId="10" borderId="26" xfId="0" applyFont="1" applyFill="1" applyBorder="1" applyAlignment="1">
      <alignment horizontal="center" vertical="center" textRotation="90"/>
    </xf>
    <xf numFmtId="0" fontId="24" fillId="11" borderId="27" xfId="0" applyFont="1" applyFill="1" applyBorder="1" applyAlignment="1">
      <alignment horizontal="center" vertical="center" textRotation="90"/>
    </xf>
    <xf numFmtId="0" fontId="12" fillId="12" borderId="28" xfId="0" applyFont="1" applyFill="1" applyBorder="1"/>
    <xf numFmtId="0" fontId="24" fillId="13" borderId="28" xfId="0" applyFont="1" applyFill="1" applyBorder="1" applyAlignment="1">
      <alignment horizontal="center" vertical="center" textRotation="90"/>
    </xf>
    <xf numFmtId="0" fontId="25" fillId="0" borderId="0" xfId="0" applyFont="1" applyAlignment="1">
      <alignment wrapText="1"/>
    </xf>
    <xf numFmtId="0" fontId="26" fillId="0" borderId="0" xfId="0" applyFont="1" applyAlignment="1">
      <alignment horizontal="center" wrapText="1"/>
    </xf>
    <xf numFmtId="0" fontId="27" fillId="0" borderId="29" xfId="0" applyFont="1" applyBorder="1" applyAlignment="1">
      <alignment vertical="center" textRotation="90"/>
    </xf>
    <xf numFmtId="0" fontId="27" fillId="0" borderId="30" xfId="0" applyFont="1" applyBorder="1" applyAlignment="1">
      <alignment vertical="center" textRotation="90"/>
    </xf>
    <xf numFmtId="0" fontId="27" fillId="0" borderId="31" xfId="0" applyFont="1" applyBorder="1" applyAlignment="1">
      <alignment vertical="center" textRotation="90"/>
    </xf>
    <xf numFmtId="0" fontId="13" fillId="0" borderId="28" xfId="0" applyFont="1" applyBorder="1"/>
    <xf numFmtId="0" fontId="13" fillId="15" borderId="28" xfId="0" applyFont="1" applyFill="1" applyBorder="1" applyAlignment="1">
      <alignment vertical="center" textRotation="90"/>
    </xf>
    <xf numFmtId="0" fontId="28" fillId="0" borderId="0" xfId="0" applyFont="1" applyAlignment="1">
      <alignment horizontal="center" wrapText="1"/>
    </xf>
    <xf numFmtId="0" fontId="29" fillId="0" borderId="32" xfId="0" applyFont="1" applyBorder="1" applyAlignment="1">
      <alignment horizontal="center" vertical="center" wrapText="1"/>
    </xf>
    <xf numFmtId="0" fontId="29" fillId="0" borderId="33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 wrapText="1"/>
    </xf>
    <xf numFmtId="0" fontId="27" fillId="0" borderId="34" xfId="0" applyFont="1" applyBorder="1" applyAlignment="1">
      <alignment vertical="center" textRotation="90"/>
    </xf>
    <xf numFmtId="0" fontId="27" fillId="0" borderId="35" xfId="0" applyFont="1" applyBorder="1" applyAlignment="1">
      <alignment vertical="center" textRotation="90"/>
    </xf>
    <xf numFmtId="0" fontId="27" fillId="0" borderId="36" xfId="0" applyFont="1" applyBorder="1" applyAlignment="1">
      <alignment vertical="center" textRotation="90"/>
    </xf>
    <xf numFmtId="0" fontId="13" fillId="0" borderId="37" xfId="0" applyFont="1" applyBorder="1"/>
    <xf numFmtId="0" fontId="13" fillId="15" borderId="38" xfId="0" applyFont="1" applyFill="1" applyBorder="1" applyAlignment="1">
      <alignment vertical="center" textRotation="90"/>
    </xf>
    <xf numFmtId="0" fontId="30" fillId="0" borderId="6" xfId="0" applyFont="1" applyBorder="1" applyAlignment="1">
      <alignment horizontal="center" vertical="center" textRotation="90" wrapText="1"/>
    </xf>
    <xf numFmtId="0" fontId="20" fillId="16" borderId="6" xfId="0" applyFont="1" applyFill="1" applyBorder="1" applyAlignment="1">
      <alignment horizontal="center" vertical="center" textRotation="90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textRotation="90" wrapText="1"/>
    </xf>
    <xf numFmtId="0" fontId="31" fillId="16" borderId="13" xfId="0" applyFont="1" applyFill="1" applyBorder="1" applyAlignment="1">
      <alignment horizontal="center" vertical="center" wrapText="1"/>
    </xf>
    <xf numFmtId="0" fontId="20" fillId="16" borderId="39" xfId="0" applyFont="1" applyFill="1" applyBorder="1" applyAlignment="1">
      <alignment horizontal="center" vertical="center" wrapText="1"/>
    </xf>
    <xf numFmtId="0" fontId="20" fillId="16" borderId="10" xfId="0" applyFont="1" applyFill="1" applyBorder="1" applyAlignment="1">
      <alignment horizontal="center" vertical="center" wrapText="1"/>
    </xf>
    <xf numFmtId="0" fontId="20" fillId="16" borderId="40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30" fillId="0" borderId="41" xfId="0" applyFont="1" applyBorder="1" applyAlignment="1">
      <alignment horizontal="center" vertical="center" textRotation="90" wrapText="1"/>
    </xf>
    <xf numFmtId="0" fontId="20" fillId="16" borderId="41" xfId="0" applyFont="1" applyFill="1" applyBorder="1" applyAlignment="1">
      <alignment horizontal="center" vertical="center" textRotation="90" wrapText="1"/>
    </xf>
    <xf numFmtId="0" fontId="23" fillId="16" borderId="41" xfId="0" applyFont="1" applyFill="1" applyBorder="1" applyAlignment="1">
      <alignment horizontal="center" vertical="center" wrapText="1"/>
    </xf>
    <xf numFmtId="0" fontId="23" fillId="16" borderId="41" xfId="0" applyFont="1" applyFill="1" applyBorder="1" applyAlignment="1">
      <alignment horizontal="center" vertical="center" textRotation="90" wrapText="1"/>
    </xf>
    <xf numFmtId="0" fontId="13" fillId="0" borderId="41" xfId="0" applyFont="1" applyBorder="1"/>
    <xf numFmtId="0" fontId="20" fillId="16" borderId="42" xfId="0" applyFont="1" applyFill="1" applyBorder="1" applyAlignment="1">
      <alignment horizontal="center" vertical="center" wrapText="1"/>
    </xf>
    <xf numFmtId="0" fontId="20" fillId="16" borderId="9" xfId="0" applyFont="1" applyFill="1" applyBorder="1" applyAlignment="1">
      <alignment horizontal="center" vertical="center" wrapText="1"/>
    </xf>
    <xf numFmtId="0" fontId="20" fillId="16" borderId="43" xfId="0" applyFont="1" applyFill="1" applyBorder="1" applyAlignment="1">
      <alignment horizontal="center" vertical="center" wrapText="1"/>
    </xf>
    <xf numFmtId="0" fontId="31" fillId="16" borderId="44" xfId="0" applyFont="1" applyFill="1" applyBorder="1" applyAlignment="1">
      <alignment horizontal="center" vertical="center" wrapText="1"/>
    </xf>
    <xf numFmtId="0" fontId="20" fillId="16" borderId="45" xfId="0" applyFont="1" applyFill="1" applyBorder="1" applyAlignment="1">
      <alignment horizontal="center" vertical="center" wrapText="1"/>
    </xf>
    <xf numFmtId="0" fontId="20" fillId="16" borderId="46" xfId="0" applyFont="1" applyFill="1" applyBorder="1" applyAlignment="1">
      <alignment horizontal="center" vertical="center" wrapText="1"/>
    </xf>
    <xf numFmtId="0" fontId="20" fillId="16" borderId="47" xfId="0" applyFont="1" applyFill="1" applyBorder="1" applyAlignment="1">
      <alignment horizontal="center" vertical="center" wrapText="1"/>
    </xf>
    <xf numFmtId="0" fontId="23" fillId="0" borderId="48" xfId="0" applyFont="1" applyBorder="1" applyAlignment="1">
      <alignment horizontal="center" vertical="center" wrapText="1"/>
    </xf>
    <xf numFmtId="0" fontId="29" fillId="0" borderId="49" xfId="0" applyFont="1" applyBorder="1" applyAlignment="1">
      <alignment horizontal="center" vertical="center" wrapText="1"/>
    </xf>
    <xf numFmtId="0" fontId="32" fillId="0" borderId="0" xfId="0" applyFont="1" applyAlignment="1">
      <alignment horizontal="center" wrapText="1"/>
    </xf>
    <xf numFmtId="0" fontId="13" fillId="0" borderId="50" xfId="0" applyFont="1" applyBorder="1"/>
    <xf numFmtId="0" fontId="23" fillId="16" borderId="50" xfId="0" applyFont="1" applyFill="1" applyBorder="1" applyAlignment="1">
      <alignment horizontal="center" vertical="center" textRotation="90" wrapText="1"/>
    </xf>
    <xf numFmtId="0" fontId="33" fillId="8" borderId="15" xfId="0" applyFont="1" applyFill="1" applyBorder="1" applyAlignment="1">
      <alignment horizontal="center" vertical="center" wrapText="1"/>
    </xf>
    <xf numFmtId="0" fontId="33" fillId="8" borderId="32" xfId="0" applyFont="1" applyFill="1" applyBorder="1" applyAlignment="1">
      <alignment horizontal="center" vertical="center" wrapText="1"/>
    </xf>
    <xf numFmtId="0" fontId="33" fillId="8" borderId="51" xfId="0" applyFont="1" applyFill="1" applyBorder="1" applyAlignment="1">
      <alignment horizontal="center" vertical="center" wrapText="1"/>
    </xf>
    <xf numFmtId="0" fontId="33" fillId="8" borderId="22" xfId="0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0" fillId="0" borderId="53" xfId="0" applyBorder="1" applyAlignment="1">
      <alignment horizontal="center" wrapText="1"/>
    </xf>
    <xf numFmtId="0" fontId="21" fillId="0" borderId="0" xfId="0" applyFont="1" applyAlignment="1">
      <alignment horizontal="center" vertical="center" textRotation="90" wrapText="1"/>
    </xf>
    <xf numFmtId="0" fontId="20" fillId="0" borderId="0" xfId="0" applyFont="1" applyAlignment="1">
      <alignment horizontal="center" vertical="center" textRotation="90" wrapText="1"/>
    </xf>
    <xf numFmtId="0" fontId="20" fillId="0" borderId="0" xfId="0" applyFont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0" fillId="0" borderId="55" xfId="0" applyBorder="1"/>
    <xf numFmtId="0" fontId="30" fillId="0" borderId="56" xfId="0" applyFont="1" applyBorder="1" applyAlignment="1">
      <alignment horizontal="center" vertical="center" textRotation="90" wrapText="1"/>
    </xf>
    <xf numFmtId="0" fontId="20" fillId="17" borderId="57" xfId="0" applyFont="1" applyFill="1" applyBorder="1" applyAlignment="1">
      <alignment horizontal="center" vertical="center" textRotation="90" wrapText="1"/>
    </xf>
    <xf numFmtId="0" fontId="23" fillId="17" borderId="57" xfId="0" applyFont="1" applyFill="1" applyBorder="1" applyAlignment="1">
      <alignment horizontal="center" vertical="center" wrapText="1"/>
    </xf>
    <xf numFmtId="0" fontId="23" fillId="17" borderId="57" xfId="0" applyFont="1" applyFill="1" applyBorder="1" applyAlignment="1">
      <alignment horizontal="center" vertical="center" textRotation="90" wrapText="1"/>
    </xf>
    <xf numFmtId="0" fontId="31" fillId="17" borderId="11" xfId="0" applyFont="1" applyFill="1" applyBorder="1" applyAlignment="1">
      <alignment horizontal="center" vertical="center" wrapText="1"/>
    </xf>
    <xf numFmtId="0" fontId="20" fillId="17" borderId="58" xfId="0" applyFont="1" applyFill="1" applyBorder="1" applyAlignment="1">
      <alignment horizontal="center" vertical="center" wrapText="1"/>
    </xf>
    <xf numFmtId="0" fontId="20" fillId="17" borderId="59" xfId="0" applyFont="1" applyFill="1" applyBorder="1" applyAlignment="1">
      <alignment horizontal="center" vertical="center" wrapText="1"/>
    </xf>
    <xf numFmtId="0" fontId="20" fillId="17" borderId="60" xfId="0" applyFont="1" applyFill="1" applyBorder="1" applyAlignment="1">
      <alignment horizontal="center" vertical="center" wrapText="1"/>
    </xf>
    <xf numFmtId="0" fontId="20" fillId="17" borderId="61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wrapText="1"/>
    </xf>
    <xf numFmtId="0" fontId="34" fillId="0" borderId="0" xfId="0" applyFont="1"/>
    <xf numFmtId="0" fontId="30" fillId="0" borderId="62" xfId="0" applyFont="1" applyBorder="1" applyAlignment="1">
      <alignment horizontal="center" vertical="center" textRotation="90" wrapText="1"/>
    </xf>
    <xf numFmtId="0" fontId="20" fillId="17" borderId="63" xfId="0" applyFont="1" applyFill="1" applyBorder="1" applyAlignment="1">
      <alignment horizontal="center" vertical="center" textRotation="90" wrapText="1"/>
    </xf>
    <xf numFmtId="0" fontId="23" fillId="17" borderId="63" xfId="0" applyFont="1" applyFill="1" applyBorder="1" applyAlignment="1">
      <alignment horizontal="center" vertical="center" wrapText="1"/>
    </xf>
    <xf numFmtId="0" fontId="23" fillId="17" borderId="63" xfId="0" applyFont="1" applyFill="1" applyBorder="1" applyAlignment="1">
      <alignment horizontal="center" vertical="center" textRotation="90" wrapText="1"/>
    </xf>
    <xf numFmtId="0" fontId="20" fillId="17" borderId="39" xfId="0" applyFont="1" applyFill="1" applyBorder="1" applyAlignment="1">
      <alignment horizontal="center" vertical="center" wrapText="1"/>
    </xf>
    <xf numFmtId="0" fontId="20" fillId="17" borderId="10" xfId="0" applyFont="1" applyFill="1" applyBorder="1" applyAlignment="1">
      <alignment horizontal="center" vertical="center" wrapText="1"/>
    </xf>
    <xf numFmtId="0" fontId="20" fillId="17" borderId="40" xfId="0" applyFont="1" applyFill="1" applyBorder="1" applyAlignment="1">
      <alignment horizontal="center" vertical="center" wrapText="1"/>
    </xf>
    <xf numFmtId="0" fontId="20" fillId="17" borderId="64" xfId="0" applyFont="1" applyFill="1" applyBorder="1" applyAlignment="1">
      <alignment horizontal="center" vertical="center" wrapText="1"/>
    </xf>
    <xf numFmtId="0" fontId="13" fillId="0" borderId="62" xfId="0" applyFont="1" applyBorder="1"/>
    <xf numFmtId="0" fontId="13" fillId="0" borderId="63" xfId="0" applyFont="1" applyBorder="1"/>
    <xf numFmtId="0" fontId="20" fillId="17" borderId="51" xfId="0" applyFont="1" applyFill="1" applyBorder="1" applyAlignment="1">
      <alignment horizontal="center" vertical="center" wrapText="1"/>
    </xf>
    <xf numFmtId="0" fontId="20" fillId="17" borderId="65" xfId="0" applyFont="1" applyFill="1" applyBorder="1" applyAlignment="1">
      <alignment horizontal="center" vertical="center" wrapText="1"/>
    </xf>
    <xf numFmtId="0" fontId="20" fillId="17" borderId="66" xfId="0" applyFont="1" applyFill="1" applyBorder="1" applyAlignment="1">
      <alignment horizontal="center" vertical="center" wrapText="1"/>
    </xf>
    <xf numFmtId="0" fontId="20" fillId="17" borderId="67" xfId="0" applyFont="1" applyFill="1" applyBorder="1" applyAlignment="1">
      <alignment horizontal="center" vertical="center" wrapText="1"/>
    </xf>
    <xf numFmtId="0" fontId="13" fillId="0" borderId="51" xfId="0" applyFont="1" applyBorder="1"/>
    <xf numFmtId="0" fontId="13" fillId="0" borderId="65" xfId="0" applyFont="1" applyBorder="1"/>
    <xf numFmtId="0" fontId="33" fillId="8" borderId="46" xfId="0" applyFont="1" applyFill="1" applyBorder="1" applyAlignment="1">
      <alignment horizontal="center" vertical="center" wrapText="1"/>
    </xf>
    <xf numFmtId="0" fontId="33" fillId="9" borderId="68" xfId="0" applyFont="1" applyFill="1" applyBorder="1" applyAlignment="1">
      <alignment horizontal="center" vertical="center" wrapText="1"/>
    </xf>
    <xf numFmtId="0" fontId="33" fillId="9" borderId="69" xfId="0" applyFont="1" applyFill="1" applyBorder="1" applyAlignment="1">
      <alignment horizontal="center" vertical="center" wrapText="1"/>
    </xf>
    <xf numFmtId="0" fontId="33" fillId="9" borderId="17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wrapText="1"/>
    </xf>
    <xf numFmtId="0" fontId="30" fillId="0" borderId="0" xfId="0" applyFont="1" applyAlignment="1">
      <alignment horizontal="center" vertical="center" textRotation="90" wrapText="1"/>
    </xf>
    <xf numFmtId="0" fontId="20" fillId="3" borderId="0" xfId="0" applyFont="1" applyFill="1" applyAlignment="1">
      <alignment horizontal="center" vertical="center" textRotation="90" wrapText="1"/>
    </xf>
    <xf numFmtId="0" fontId="23" fillId="3" borderId="0" xfId="0" applyFont="1" applyFill="1" applyAlignment="1">
      <alignment horizontal="center" vertical="center" wrapText="1"/>
    </xf>
    <xf numFmtId="0" fontId="33" fillId="3" borderId="0" xfId="0" applyFont="1" applyFill="1" applyAlignment="1">
      <alignment horizontal="center" vertical="center" wrapText="1"/>
    </xf>
    <xf numFmtId="0" fontId="35" fillId="3" borderId="0" xfId="0" applyFont="1" applyFill="1" applyAlignment="1">
      <alignment horizontal="center" wrapText="1"/>
    </xf>
    <xf numFmtId="0" fontId="36" fillId="2" borderId="57" xfId="0" applyFont="1" applyFill="1" applyBorder="1" applyAlignment="1">
      <alignment horizontal="center" vertical="center" textRotation="90" wrapText="1"/>
    </xf>
    <xf numFmtId="0" fontId="22" fillId="2" borderId="57" xfId="0" applyFont="1" applyFill="1" applyBorder="1" applyAlignment="1">
      <alignment horizontal="center" vertical="center" wrapText="1"/>
    </xf>
    <xf numFmtId="0" fontId="22" fillId="2" borderId="57" xfId="0" applyFont="1" applyFill="1" applyBorder="1" applyAlignment="1">
      <alignment horizontal="center" vertical="center" textRotation="90" wrapText="1"/>
    </xf>
    <xf numFmtId="0" fontId="31" fillId="2" borderId="11" xfId="0" applyFont="1" applyFill="1" applyBorder="1" applyAlignment="1">
      <alignment horizontal="center" vertical="center" wrapText="1"/>
    </xf>
    <xf numFmtId="0" fontId="37" fillId="2" borderId="58" xfId="0" applyFont="1" applyFill="1" applyBorder="1" applyAlignment="1">
      <alignment horizontal="center" vertical="center" wrapText="1"/>
    </xf>
    <xf numFmtId="0" fontId="36" fillId="2" borderId="59" xfId="0" applyFont="1" applyFill="1" applyBorder="1" applyAlignment="1">
      <alignment horizontal="center" vertical="center" wrapText="1"/>
    </xf>
    <xf numFmtId="0" fontId="36" fillId="2" borderId="60" xfId="0" applyFont="1" applyFill="1" applyBorder="1" applyAlignment="1">
      <alignment horizontal="center" vertical="center" wrapText="1"/>
    </xf>
    <xf numFmtId="0" fontId="36" fillId="2" borderId="70" xfId="0" applyFont="1" applyFill="1" applyBorder="1" applyAlignment="1">
      <alignment horizontal="center" vertical="center" wrapText="1"/>
    </xf>
    <xf numFmtId="0" fontId="36" fillId="2" borderId="61" xfId="0" applyFont="1" applyFill="1" applyBorder="1" applyAlignment="1">
      <alignment horizontal="center" vertical="center" wrapText="1"/>
    </xf>
    <xf numFmtId="0" fontId="38" fillId="3" borderId="0" xfId="0" applyFont="1" applyFill="1" applyAlignment="1">
      <alignment horizontal="center" vertical="center" wrapText="1"/>
    </xf>
    <xf numFmtId="0" fontId="39" fillId="0" borderId="0" xfId="0" applyFont="1"/>
    <xf numFmtId="0" fontId="37" fillId="2" borderId="39" xfId="0" applyFont="1" applyFill="1" applyBorder="1" applyAlignment="1">
      <alignment horizontal="center" vertical="center" wrapText="1"/>
    </xf>
    <xf numFmtId="0" fontId="36" fillId="2" borderId="10" xfId="0" applyFont="1" applyFill="1" applyBorder="1" applyAlignment="1">
      <alignment horizontal="center" vertical="center" wrapText="1"/>
    </xf>
    <xf numFmtId="0" fontId="36" fillId="2" borderId="40" xfId="0" applyFont="1" applyFill="1" applyBorder="1" applyAlignment="1">
      <alignment horizontal="center" vertical="center" wrapText="1"/>
    </xf>
    <xf numFmtId="0" fontId="36" fillId="2" borderId="38" xfId="0" applyFont="1" applyFill="1" applyBorder="1" applyAlignment="1">
      <alignment horizontal="center" vertical="center" wrapText="1"/>
    </xf>
    <xf numFmtId="0" fontId="36" fillId="2" borderId="64" xfId="0" applyFont="1" applyFill="1" applyBorder="1" applyAlignment="1">
      <alignment horizontal="center" vertical="center" wrapText="1"/>
    </xf>
    <xf numFmtId="0" fontId="40" fillId="2" borderId="10" xfId="0" applyFont="1" applyFill="1" applyBorder="1" applyAlignment="1">
      <alignment horizontal="center" vertical="center" wrapText="1"/>
    </xf>
    <xf numFmtId="0" fontId="37" fillId="2" borderId="42" xfId="0" applyFont="1" applyFill="1" applyBorder="1" applyAlignment="1">
      <alignment horizontal="center" vertical="center" wrapText="1"/>
    </xf>
    <xf numFmtId="0" fontId="36" fillId="2" borderId="9" xfId="0" applyFont="1" applyFill="1" applyBorder="1" applyAlignment="1">
      <alignment horizontal="center" vertical="center" wrapText="1"/>
    </xf>
    <xf numFmtId="0" fontId="36" fillId="2" borderId="43" xfId="0" applyFont="1" applyFill="1" applyBorder="1" applyAlignment="1">
      <alignment horizontal="center" vertical="center" wrapText="1"/>
    </xf>
    <xf numFmtId="0" fontId="36" fillId="2" borderId="11" xfId="0" applyFont="1" applyFill="1" applyBorder="1" applyAlignment="1">
      <alignment horizontal="center" vertical="center" wrapText="1"/>
    </xf>
    <xf numFmtId="0" fontId="37" fillId="2" borderId="45" xfId="0" applyFont="1" applyFill="1" applyBorder="1" applyAlignment="1">
      <alignment horizontal="center" vertical="center" wrapText="1"/>
    </xf>
    <xf numFmtId="0" fontId="36" fillId="2" borderId="46" xfId="0" applyFont="1" applyFill="1" applyBorder="1" applyAlignment="1">
      <alignment horizontal="center" vertical="center" wrapText="1"/>
    </xf>
    <xf numFmtId="0" fontId="36" fillId="2" borderId="71" xfId="0" applyFont="1" applyFill="1" applyBorder="1" applyAlignment="1">
      <alignment horizontal="center" vertical="center" wrapText="1"/>
    </xf>
    <xf numFmtId="0" fontId="33" fillId="18" borderId="46" xfId="0" applyFont="1" applyFill="1" applyBorder="1" applyAlignment="1">
      <alignment horizontal="center" vertical="center" wrapText="1"/>
    </xf>
    <xf numFmtId="0" fontId="33" fillId="8" borderId="16" xfId="0" applyFont="1" applyFill="1" applyBorder="1" applyAlignment="1">
      <alignment horizontal="center" vertical="center" wrapText="1"/>
    </xf>
    <xf numFmtId="0" fontId="41" fillId="8" borderId="32" xfId="0" applyFont="1" applyFill="1" applyBorder="1" applyAlignment="1">
      <alignment horizontal="center" vertical="center" wrapText="1"/>
    </xf>
    <xf numFmtId="0" fontId="33" fillId="8" borderId="72" xfId="0" applyFont="1" applyFill="1" applyBorder="1" applyAlignment="1">
      <alignment horizontal="center" vertical="center" wrapText="1"/>
    </xf>
    <xf numFmtId="0" fontId="36" fillId="3" borderId="0" xfId="0" applyFont="1" applyFill="1" applyAlignment="1">
      <alignment horizontal="center" vertical="center" textRotation="90" wrapText="1"/>
    </xf>
    <xf numFmtId="0" fontId="22" fillId="3" borderId="0" xfId="0" applyFont="1" applyFill="1" applyAlignment="1">
      <alignment horizontal="center" vertical="center" wrapText="1"/>
    </xf>
    <xf numFmtId="0" fontId="31" fillId="3" borderId="0" xfId="0" applyFont="1" applyFill="1" applyAlignment="1">
      <alignment horizontal="center" vertical="center" wrapText="1"/>
    </xf>
    <xf numFmtId="0" fontId="30" fillId="0" borderId="1" xfId="0" applyFont="1" applyBorder="1" applyAlignment="1">
      <alignment horizontal="center" vertical="center" textRotation="90" wrapText="1"/>
    </xf>
    <xf numFmtId="0" fontId="36" fillId="19" borderId="1" xfId="0" applyFont="1" applyFill="1" applyBorder="1" applyAlignment="1">
      <alignment horizontal="center" vertical="center" textRotation="90" wrapText="1"/>
    </xf>
    <xf numFmtId="0" fontId="22" fillId="19" borderId="1" xfId="0" applyFont="1" applyFill="1" applyBorder="1" applyAlignment="1">
      <alignment horizontal="center" vertical="center" wrapText="1"/>
    </xf>
    <xf numFmtId="0" fontId="22" fillId="19" borderId="2" xfId="0" applyFont="1" applyFill="1" applyBorder="1" applyAlignment="1">
      <alignment horizontal="center" vertical="center" textRotation="90" wrapText="1"/>
    </xf>
    <xf numFmtId="0" fontId="31" fillId="19" borderId="13" xfId="0" applyFont="1" applyFill="1" applyBorder="1" applyAlignment="1">
      <alignment horizontal="center" vertical="center" wrapText="1"/>
    </xf>
    <xf numFmtId="0" fontId="36" fillId="19" borderId="58" xfId="0" applyFont="1" applyFill="1" applyBorder="1" applyAlignment="1">
      <alignment horizontal="center" vertical="center" wrapText="1"/>
    </xf>
    <xf numFmtId="0" fontId="36" fillId="19" borderId="59" xfId="0" applyFont="1" applyFill="1" applyBorder="1" applyAlignment="1">
      <alignment horizontal="center" vertical="center" wrapText="1"/>
    </xf>
    <xf numFmtId="0" fontId="36" fillId="19" borderId="60" xfId="0" applyFont="1" applyFill="1" applyBorder="1" applyAlignment="1">
      <alignment horizontal="center" vertical="center" wrapText="1"/>
    </xf>
    <xf numFmtId="0" fontId="36" fillId="19" borderId="70" xfId="0" applyFont="1" applyFill="1" applyBorder="1" applyAlignment="1">
      <alignment horizontal="center" vertical="center" wrapText="1"/>
    </xf>
    <xf numFmtId="0" fontId="36" fillId="19" borderId="61" xfId="0" applyFont="1" applyFill="1" applyBorder="1" applyAlignment="1">
      <alignment horizontal="center" vertical="center" wrapText="1"/>
    </xf>
    <xf numFmtId="0" fontId="13" fillId="0" borderId="53" xfId="0" applyFont="1" applyBorder="1"/>
    <xf numFmtId="0" fontId="36" fillId="19" borderId="39" xfId="0" applyFont="1" applyFill="1" applyBorder="1" applyAlignment="1">
      <alignment horizontal="center" vertical="center" wrapText="1"/>
    </xf>
    <xf numFmtId="0" fontId="36" fillId="19" borderId="10" xfId="0" applyFont="1" applyFill="1" applyBorder="1" applyAlignment="1">
      <alignment horizontal="center" vertical="center" wrapText="1"/>
    </xf>
    <xf numFmtId="0" fontId="36" fillId="19" borderId="40" xfId="0" applyFont="1" applyFill="1" applyBorder="1" applyAlignment="1">
      <alignment horizontal="center" vertical="center" wrapText="1"/>
    </xf>
    <xf numFmtId="0" fontId="36" fillId="19" borderId="38" xfId="0" applyFont="1" applyFill="1" applyBorder="1" applyAlignment="1">
      <alignment horizontal="center" vertical="center" wrapText="1"/>
    </xf>
    <xf numFmtId="0" fontId="36" fillId="19" borderId="64" xfId="0" applyFont="1" applyFill="1" applyBorder="1" applyAlignment="1">
      <alignment horizontal="center" vertical="center" wrapText="1"/>
    </xf>
    <xf numFmtId="0" fontId="36" fillId="19" borderId="42" xfId="0" applyFont="1" applyFill="1" applyBorder="1" applyAlignment="1">
      <alignment horizontal="center" vertical="center" wrapText="1"/>
    </xf>
    <xf numFmtId="0" fontId="36" fillId="19" borderId="9" xfId="0" applyFont="1" applyFill="1" applyBorder="1" applyAlignment="1">
      <alignment horizontal="center" vertical="center" wrapText="1"/>
    </xf>
    <xf numFmtId="0" fontId="36" fillId="19" borderId="43" xfId="0" applyFont="1" applyFill="1" applyBorder="1" applyAlignment="1">
      <alignment horizontal="center" vertical="center" wrapText="1"/>
    </xf>
    <xf numFmtId="0" fontId="36" fillId="19" borderId="11" xfId="0" applyFont="1" applyFill="1" applyBorder="1" applyAlignment="1">
      <alignment horizontal="center" vertical="center" wrapText="1"/>
    </xf>
    <xf numFmtId="0" fontId="36" fillId="19" borderId="45" xfId="0" applyFont="1" applyFill="1" applyBorder="1" applyAlignment="1">
      <alignment horizontal="center" vertical="center" wrapText="1"/>
    </xf>
    <xf numFmtId="0" fontId="36" fillId="19" borderId="46" xfId="0" applyFont="1" applyFill="1" applyBorder="1" applyAlignment="1">
      <alignment horizontal="center" vertical="center" wrapText="1"/>
    </xf>
    <xf numFmtId="0" fontId="36" fillId="19" borderId="71" xfId="0" applyFont="1" applyFill="1" applyBorder="1" applyAlignment="1">
      <alignment horizontal="center" vertical="center" wrapText="1"/>
    </xf>
    <xf numFmtId="0" fontId="33" fillId="18" borderId="44" xfId="0" applyFont="1" applyFill="1" applyBorder="1" applyAlignment="1">
      <alignment horizontal="center" vertical="center" wrapText="1"/>
    </xf>
    <xf numFmtId="0" fontId="33" fillId="9" borderId="21" xfId="0" applyFont="1" applyFill="1" applyBorder="1" applyAlignment="1">
      <alignment horizontal="center" vertical="center" wrapText="1"/>
    </xf>
    <xf numFmtId="0" fontId="36" fillId="20" borderId="57" xfId="0" applyFont="1" applyFill="1" applyBorder="1" applyAlignment="1">
      <alignment horizontal="center" vertical="center" textRotation="90" wrapText="1"/>
    </xf>
    <xf numFmtId="0" fontId="22" fillId="20" borderId="57" xfId="0" applyFont="1" applyFill="1" applyBorder="1" applyAlignment="1">
      <alignment horizontal="center" vertical="center" wrapText="1"/>
    </xf>
    <xf numFmtId="0" fontId="22" fillId="20" borderId="57" xfId="0" applyFont="1" applyFill="1" applyBorder="1" applyAlignment="1">
      <alignment horizontal="center" vertical="center" textRotation="90" wrapText="1"/>
    </xf>
    <xf numFmtId="0" fontId="31" fillId="20" borderId="11" xfId="0" applyFont="1" applyFill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59" xfId="0" applyFont="1" applyFill="1" applyBorder="1" applyAlignment="1">
      <alignment horizontal="center" vertical="center" wrapText="1"/>
    </xf>
    <xf numFmtId="0" fontId="36" fillId="20" borderId="60" xfId="0" applyFont="1" applyFill="1" applyBorder="1" applyAlignment="1">
      <alignment horizontal="center" vertical="center" wrapText="1"/>
    </xf>
    <xf numFmtId="0" fontId="36" fillId="20" borderId="73" xfId="0" applyFont="1" applyFill="1" applyBorder="1" applyAlignment="1">
      <alignment horizontal="center" vertical="center" wrapText="1"/>
    </xf>
    <xf numFmtId="0" fontId="36" fillId="20" borderId="61" xfId="0" applyFont="1" applyFill="1" applyBorder="1" applyAlignment="1">
      <alignment horizontal="center" vertical="center" wrapText="1"/>
    </xf>
    <xf numFmtId="0" fontId="36" fillId="20" borderId="63" xfId="0" applyFont="1" applyFill="1" applyBorder="1" applyAlignment="1">
      <alignment horizontal="center" vertical="center" textRotation="90" wrapText="1"/>
    </xf>
    <xf numFmtId="0" fontId="22" fillId="20" borderId="63" xfId="0" applyFont="1" applyFill="1" applyBorder="1" applyAlignment="1">
      <alignment horizontal="center" vertical="center" wrapText="1"/>
    </xf>
    <xf numFmtId="0" fontId="22" fillId="20" borderId="63" xfId="0" applyFont="1" applyFill="1" applyBorder="1" applyAlignment="1">
      <alignment horizontal="center" vertical="center" textRotation="90" wrapText="1"/>
    </xf>
    <xf numFmtId="0" fontId="36" fillId="20" borderId="39" xfId="0" applyFont="1" applyFill="1" applyBorder="1" applyAlignment="1">
      <alignment horizontal="center" vertical="center" wrapText="1"/>
    </xf>
    <xf numFmtId="0" fontId="36" fillId="20" borderId="10" xfId="0" applyFont="1" applyFill="1" applyBorder="1" applyAlignment="1">
      <alignment horizontal="center" vertical="center" wrapText="1"/>
    </xf>
    <xf numFmtId="0" fontId="36" fillId="20" borderId="40" xfId="0" applyFont="1" applyFill="1" applyBorder="1" applyAlignment="1">
      <alignment horizontal="center" vertical="center" wrapText="1"/>
    </xf>
    <xf numFmtId="0" fontId="36" fillId="20" borderId="38" xfId="0" applyFont="1" applyFill="1" applyBorder="1" applyAlignment="1">
      <alignment horizontal="center" vertical="center" wrapText="1"/>
    </xf>
    <xf numFmtId="0" fontId="36" fillId="20" borderId="64" xfId="0" applyFont="1" applyFill="1" applyBorder="1" applyAlignment="1">
      <alignment horizontal="center"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9" xfId="0" applyFont="1" applyFill="1" applyBorder="1" applyAlignment="1">
      <alignment horizontal="center" vertical="center" wrapText="1"/>
    </xf>
    <xf numFmtId="0" fontId="36" fillId="20" borderId="43" xfId="0" applyFont="1" applyFill="1" applyBorder="1" applyAlignment="1">
      <alignment horizontal="center" vertical="center" wrapText="1"/>
    </xf>
    <xf numFmtId="0" fontId="36" fillId="20" borderId="63" xfId="0" applyFont="1" applyFill="1" applyBorder="1" applyAlignment="1">
      <alignment horizontal="center" vertical="center" wrapText="1"/>
    </xf>
    <xf numFmtId="0" fontId="36" fillId="20" borderId="2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6" xfId="0" applyFont="1" applyFill="1" applyBorder="1" applyAlignment="1">
      <alignment horizontal="center" vertical="center" wrapText="1"/>
    </xf>
    <xf numFmtId="0" fontId="36" fillId="20" borderId="71" xfId="0" applyFont="1" applyFill="1" applyBorder="1" applyAlignment="1">
      <alignment horizontal="center" vertical="center" wrapText="1"/>
    </xf>
    <xf numFmtId="0" fontId="36" fillId="20" borderId="24" xfId="0" applyFont="1" applyFill="1" applyBorder="1" applyAlignment="1">
      <alignment horizontal="center" vertical="center" wrapText="1"/>
    </xf>
    <xf numFmtId="0" fontId="36" fillId="20" borderId="51" xfId="0" applyFont="1" applyFill="1" applyBorder="1" applyAlignment="1">
      <alignment horizontal="center" vertical="center" wrapText="1"/>
    </xf>
    <xf numFmtId="0" fontId="36" fillId="20" borderId="74" xfId="0" applyFont="1" applyFill="1" applyBorder="1" applyAlignment="1">
      <alignment horizontal="center" vertical="center" wrapText="1"/>
    </xf>
    <xf numFmtId="0" fontId="36" fillId="20" borderId="75" xfId="0" applyFont="1" applyFill="1" applyBorder="1" applyAlignment="1">
      <alignment horizontal="center" vertical="center" wrapText="1"/>
    </xf>
    <xf numFmtId="0" fontId="36" fillId="20" borderId="8" xfId="0" applyFont="1" applyFill="1" applyBorder="1" applyAlignment="1">
      <alignment horizontal="center" vertical="center" wrapText="1"/>
    </xf>
    <xf numFmtId="0" fontId="33" fillId="8" borderId="76" xfId="0" applyFont="1" applyFill="1" applyBorder="1" applyAlignment="1">
      <alignment horizontal="center" vertical="center" wrapText="1"/>
    </xf>
    <xf numFmtId="0" fontId="33" fillId="8" borderId="77" xfId="0" applyFont="1" applyFill="1" applyBorder="1" applyAlignment="1">
      <alignment horizontal="center" vertical="center" wrapText="1"/>
    </xf>
    <xf numFmtId="0" fontId="33" fillId="8" borderId="78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42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13" fillId="0" borderId="0" xfId="0" applyFont="1"/>
    <xf numFmtId="0" fontId="25" fillId="0" borderId="0" xfId="0" applyFont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43" fillId="21" borderId="2" xfId="0" applyFont="1" applyFill="1" applyBorder="1" applyAlignment="1">
      <alignment horizontal="center" vertical="center"/>
    </xf>
    <xf numFmtId="0" fontId="43" fillId="21" borderId="13" xfId="0" applyFont="1" applyFill="1" applyBorder="1" applyAlignment="1">
      <alignment horizontal="center"/>
    </xf>
    <xf numFmtId="0" fontId="43" fillId="21" borderId="13" xfId="0" applyFont="1" applyFill="1" applyBorder="1" applyAlignment="1">
      <alignment horizontal="center"/>
    </xf>
    <xf numFmtId="0" fontId="13" fillId="0" borderId="81" xfId="0" applyFont="1" applyBorder="1"/>
    <xf numFmtId="0" fontId="13" fillId="0" borderId="63" xfId="0" applyFont="1" applyBorder="1" applyAlignment="1">
      <alignment vertical="center"/>
    </xf>
    <xf numFmtId="0" fontId="22" fillId="2" borderId="28" xfId="0" applyFont="1" applyFill="1" applyBorder="1" applyAlignment="1">
      <alignment horizontal="center" vertical="center" textRotation="90"/>
    </xf>
    <xf numFmtId="0" fontId="44" fillId="10" borderId="28" xfId="0" applyFont="1" applyFill="1" applyBorder="1" applyAlignment="1">
      <alignment horizontal="center" vertical="center" textRotation="90"/>
    </xf>
    <xf numFmtId="0" fontId="24" fillId="11" borderId="28" xfId="0" applyFont="1" applyFill="1" applyBorder="1" applyAlignment="1">
      <alignment horizontal="center" vertical="center" textRotation="90"/>
    </xf>
    <xf numFmtId="0" fontId="24" fillId="13" borderId="2" xfId="0" applyFont="1" applyFill="1" applyBorder="1" applyAlignment="1">
      <alignment horizontal="center" vertical="center" textRotation="90"/>
    </xf>
    <xf numFmtId="0" fontId="24" fillId="13" borderId="3" xfId="0" applyFont="1" applyFill="1" applyBorder="1" applyAlignment="1">
      <alignment horizontal="center" vertical="center" textRotation="90"/>
    </xf>
    <xf numFmtId="0" fontId="24" fillId="14" borderId="83" xfId="0" applyFont="1" applyFill="1" applyBorder="1" applyAlignment="1">
      <alignment horizontal="center" vertical="center" textRotation="90"/>
    </xf>
    <xf numFmtId="0" fontId="24" fillId="22" borderId="84" xfId="0" applyFont="1" applyFill="1" applyBorder="1" applyAlignment="1">
      <alignment horizontal="center" vertical="center" wrapText="1"/>
    </xf>
    <xf numFmtId="0" fontId="0" fillId="0" borderId="85" xfId="0" applyBorder="1" applyAlignment="1">
      <alignment horizontal="center" wrapText="1"/>
    </xf>
    <xf numFmtId="0" fontId="0" fillId="0" borderId="86" xfId="0" applyBorder="1" applyAlignment="1">
      <alignment horizontal="center" wrapText="1"/>
    </xf>
    <xf numFmtId="0" fontId="27" fillId="0" borderId="28" xfId="0" applyFont="1" applyBorder="1" applyAlignment="1">
      <alignment vertical="center" textRotation="90"/>
    </xf>
    <xf numFmtId="0" fontId="23" fillId="0" borderId="28" xfId="0" applyFont="1" applyBorder="1" applyAlignment="1">
      <alignment vertical="center" textRotation="90"/>
    </xf>
    <xf numFmtId="0" fontId="13" fillId="15" borderId="63" xfId="0" applyFont="1" applyFill="1" applyBorder="1" applyAlignment="1">
      <alignment vertical="center" textRotation="90"/>
    </xf>
    <xf numFmtId="0" fontId="13" fillId="15" borderId="0" xfId="0" applyFont="1" applyFill="1" applyAlignment="1">
      <alignment vertical="center" textRotation="90"/>
    </xf>
    <xf numFmtId="0" fontId="13" fillId="0" borderId="87" xfId="0" applyFont="1" applyBorder="1" applyAlignment="1">
      <alignment vertical="center" wrapText="1"/>
    </xf>
    <xf numFmtId="0" fontId="0" fillId="0" borderId="88" xfId="0" applyBorder="1" applyAlignment="1">
      <alignment horizontal="center" wrapText="1"/>
    </xf>
    <xf numFmtId="0" fontId="13" fillId="0" borderId="65" xfId="0" applyFont="1" applyBorder="1" applyAlignment="1">
      <alignment vertical="center"/>
    </xf>
    <xf numFmtId="0" fontId="13" fillId="15" borderId="89" xfId="0" applyFont="1" applyFill="1" applyBorder="1" applyAlignment="1">
      <alignment vertical="center" textRotation="90"/>
    </xf>
    <xf numFmtId="0" fontId="13" fillId="15" borderId="90" xfId="0" applyFont="1" applyFill="1" applyBorder="1" applyAlignment="1">
      <alignment vertical="center" textRotation="90"/>
    </xf>
    <xf numFmtId="0" fontId="13" fillId="15" borderId="91" xfId="0" applyFont="1" applyFill="1" applyBorder="1" applyAlignment="1">
      <alignment vertical="center" textRotation="90"/>
    </xf>
    <xf numFmtId="0" fontId="13" fillId="0" borderId="92" xfId="0" applyFont="1" applyBorder="1" applyAlignment="1">
      <alignment vertical="center" wrapText="1"/>
    </xf>
    <xf numFmtId="0" fontId="0" fillId="5" borderId="0" xfId="0" applyFill="1" applyAlignment="1">
      <alignment horizontal="center" wrapText="1"/>
    </xf>
    <xf numFmtId="0" fontId="43" fillId="21" borderId="64" xfId="0" applyFont="1" applyFill="1" applyBorder="1" applyAlignment="1">
      <alignment horizontal="center" wrapText="1"/>
    </xf>
    <xf numFmtId="0" fontId="45" fillId="23" borderId="18" xfId="0" applyFont="1" applyFill="1" applyBorder="1" applyAlignment="1">
      <alignment horizontal="center" vertical="center"/>
    </xf>
    <xf numFmtId="0" fontId="45" fillId="23" borderId="19" xfId="0" applyFont="1" applyFill="1" applyBorder="1" applyAlignment="1">
      <alignment horizontal="center" vertical="center"/>
    </xf>
    <xf numFmtId="0" fontId="45" fillId="23" borderId="49" xfId="0" applyFont="1" applyFill="1" applyBorder="1" applyAlignment="1">
      <alignment horizontal="center" vertical="center"/>
    </xf>
    <xf numFmtId="0" fontId="12" fillId="0" borderId="38" xfId="0" applyFont="1" applyBorder="1"/>
    <xf numFmtId="0" fontId="12" fillId="0" borderId="87" xfId="0" applyFont="1" applyBorder="1" applyAlignment="1">
      <alignment horizontal="center" vertical="center"/>
    </xf>
    <xf numFmtId="0" fontId="43" fillId="21" borderId="64" xfId="0" applyFont="1" applyFill="1" applyBorder="1" applyAlignment="1">
      <alignment horizontal="center"/>
    </xf>
    <xf numFmtId="0" fontId="45" fillId="23" borderId="93" xfId="0" applyFont="1" applyFill="1" applyBorder="1" applyAlignment="1">
      <alignment horizontal="center" vertical="center"/>
    </xf>
    <xf numFmtId="0" fontId="45" fillId="23" borderId="81" xfId="0" applyFont="1" applyFill="1" applyBorder="1" applyAlignment="1">
      <alignment horizontal="center" vertical="center"/>
    </xf>
    <xf numFmtId="0" fontId="45" fillId="23" borderId="94" xfId="0" applyFont="1" applyFill="1" applyBorder="1" applyAlignment="1">
      <alignment horizontal="center" vertical="center"/>
    </xf>
    <xf numFmtId="0" fontId="47" fillId="2" borderId="8" xfId="0" applyFont="1" applyFill="1" applyBorder="1" applyAlignment="1">
      <alignment horizontal="center" vertical="center" wrapText="1"/>
    </xf>
    <xf numFmtId="0" fontId="47" fillId="2" borderId="99" xfId="0" applyFont="1" applyFill="1" applyBorder="1" applyAlignment="1">
      <alignment horizontal="center"/>
    </xf>
    <xf numFmtId="0" fontId="13" fillId="0" borderId="91" xfId="0" applyFont="1" applyBorder="1"/>
    <xf numFmtId="0" fontId="13" fillId="0" borderId="100" xfId="0" applyFont="1" applyBorder="1"/>
    <xf numFmtId="0" fontId="12" fillId="5" borderId="38" xfId="0" applyFont="1" applyFill="1" applyBorder="1"/>
    <xf numFmtId="0" fontId="12" fillId="24" borderId="81" xfId="0" applyFont="1" applyFill="1" applyBorder="1"/>
    <xf numFmtId="0" fontId="13" fillId="25" borderId="81" xfId="0" applyFont="1" applyFill="1" applyBorder="1"/>
    <xf numFmtId="0" fontId="13" fillId="25" borderId="38" xfId="0" applyFont="1" applyFill="1" applyBorder="1"/>
    <xf numFmtId="0" fontId="47" fillId="2" borderId="0" xfId="0" applyFont="1" applyFill="1" applyAlignment="1">
      <alignment horizontal="center" vertical="center"/>
    </xf>
    <xf numFmtId="9" fontId="47" fillId="2" borderId="87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3" fillId="0" borderId="28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3" fillId="0" borderId="10" xfId="0" applyFont="1" applyBorder="1" applyAlignment="1">
      <alignment vertical="center"/>
    </xf>
    <xf numFmtId="0" fontId="13" fillId="0" borderId="81" xfId="0" applyFont="1" applyBorder="1" applyAlignment="1">
      <alignment vertical="center"/>
    </xf>
    <xf numFmtId="0" fontId="13" fillId="0" borderId="38" xfId="0" applyFont="1" applyBorder="1" applyAlignment="1">
      <alignment vertical="center"/>
    </xf>
    <xf numFmtId="0" fontId="48" fillId="25" borderId="10" xfId="0" applyFont="1" applyFill="1" applyBorder="1" applyAlignment="1">
      <alignment horizontal="center" vertical="center"/>
    </xf>
    <xf numFmtId="0" fontId="48" fillId="27" borderId="38" xfId="0" applyFont="1" applyFill="1" applyBorder="1" applyAlignment="1">
      <alignment horizontal="center" vertical="center"/>
    </xf>
    <xf numFmtId="0" fontId="49" fillId="19" borderId="81" xfId="0" applyFont="1" applyFill="1" applyBorder="1" applyAlignment="1">
      <alignment horizontal="right" vertical="center"/>
    </xf>
    <xf numFmtId="0" fontId="13" fillId="0" borderId="81" xfId="0" applyFont="1" applyBorder="1" applyAlignment="1">
      <alignment horizontal="right"/>
    </xf>
    <xf numFmtId="0" fontId="13" fillId="0" borderId="38" xfId="0" applyFont="1" applyBorder="1" applyAlignment="1">
      <alignment horizontal="right"/>
    </xf>
    <xf numFmtId="0" fontId="43" fillId="28" borderId="10" xfId="0" applyFont="1" applyFill="1" applyBorder="1" applyAlignment="1">
      <alignment horizontal="center"/>
    </xf>
    <xf numFmtId="0" fontId="12" fillId="29" borderId="11" xfId="0" applyFont="1" applyFill="1" applyBorder="1" applyAlignment="1">
      <alignment horizontal="center"/>
    </xf>
    <xf numFmtId="0" fontId="12" fillId="29" borderId="13" xfId="0" applyFont="1" applyFill="1" applyBorder="1" applyAlignment="1">
      <alignment horizontal="center"/>
    </xf>
    <xf numFmtId="0" fontId="12" fillId="29" borderId="12" xfId="0" applyFont="1" applyFill="1" applyBorder="1" applyAlignment="1">
      <alignment horizontal="center"/>
    </xf>
    <xf numFmtId="0" fontId="12" fillId="0" borderId="28" xfId="0" applyFont="1" applyBorder="1"/>
    <xf numFmtId="0" fontId="49" fillId="19" borderId="81" xfId="0" applyFont="1" applyFill="1" applyBorder="1" applyAlignment="1">
      <alignment horizontal="right"/>
    </xf>
    <xf numFmtId="0" fontId="13" fillId="0" borderId="38" xfId="0" applyFont="1" applyBorder="1"/>
    <xf numFmtId="0" fontId="0" fillId="0" borderId="0" xfId="0" applyBorder="1" applyAlignment="1">
      <alignment horizontal="center" wrapText="1"/>
    </xf>
    <xf numFmtId="0" fontId="46" fillId="31" borderId="97" xfId="0" applyFont="1" applyFill="1" applyBorder="1" applyAlignment="1">
      <alignment horizontal="center" vertical="center" wrapText="1"/>
    </xf>
    <xf numFmtId="0" fontId="46" fillId="31" borderId="98" xfId="0" applyFont="1" applyFill="1" applyBorder="1" applyAlignment="1">
      <alignment horizontal="center" vertical="center" wrapText="1"/>
    </xf>
    <xf numFmtId="0" fontId="46" fillId="31" borderId="101" xfId="0" applyFont="1" applyFill="1" applyBorder="1" applyAlignment="1">
      <alignment horizontal="center" vertical="center" wrapText="1"/>
    </xf>
    <xf numFmtId="0" fontId="51" fillId="25" borderId="102" xfId="0" applyFont="1" applyFill="1" applyBorder="1" applyAlignment="1">
      <alignment horizontal="center" vertical="center" wrapText="1"/>
    </xf>
    <xf numFmtId="0" fontId="51" fillId="25" borderId="19" xfId="0" applyFont="1" applyFill="1" applyBorder="1" applyAlignment="1">
      <alignment horizontal="center" vertical="center" wrapText="1"/>
    </xf>
    <xf numFmtId="0" fontId="51" fillId="25" borderId="103" xfId="0" applyFont="1" applyFill="1" applyBorder="1" applyAlignment="1">
      <alignment horizontal="center" vertical="center" wrapText="1"/>
    </xf>
    <xf numFmtId="0" fontId="51" fillId="25" borderId="8" xfId="0" applyFont="1" applyFill="1" applyBorder="1" applyAlignment="1">
      <alignment horizontal="center" vertical="center" wrapText="1"/>
    </xf>
    <xf numFmtId="0" fontId="51" fillId="25" borderId="0" xfId="0" applyFont="1" applyFill="1" applyBorder="1" applyAlignment="1">
      <alignment horizontal="center" vertical="center" wrapText="1"/>
    </xf>
    <xf numFmtId="0" fontId="51" fillId="25" borderId="88" xfId="0" applyFont="1" applyFill="1" applyBorder="1" applyAlignment="1">
      <alignment horizontal="center" vertical="center" wrapText="1"/>
    </xf>
    <xf numFmtId="9" fontId="47" fillId="2" borderId="104" xfId="0" applyNumberFormat="1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/>
    </xf>
    <xf numFmtId="0" fontId="53" fillId="0" borderId="81" xfId="0" applyFont="1" applyBorder="1"/>
    <xf numFmtId="0" fontId="47" fillId="2" borderId="95" xfId="0" applyFont="1" applyFill="1" applyBorder="1" applyAlignment="1">
      <alignment horizontal="center" vertical="center"/>
    </xf>
    <xf numFmtId="10" fontId="54" fillId="26" borderId="96" xfId="0" applyNumberFormat="1" applyFont="1" applyFill="1" applyBorder="1" applyAlignment="1">
      <alignment horizontal="center" vertical="center"/>
    </xf>
    <xf numFmtId="0" fontId="51" fillId="25" borderId="97" xfId="0" applyFont="1" applyFill="1" applyBorder="1" applyAlignment="1">
      <alignment horizontal="center" vertical="center" wrapText="1"/>
    </xf>
    <xf numFmtId="0" fontId="51" fillId="25" borderId="98" xfId="0" applyFont="1" applyFill="1" applyBorder="1" applyAlignment="1">
      <alignment horizontal="center" vertical="center" wrapText="1"/>
    </xf>
    <xf numFmtId="0" fontId="51" fillId="25" borderId="101" xfId="0" applyFont="1" applyFill="1" applyBorder="1" applyAlignment="1">
      <alignment horizontal="center" vertical="center" wrapText="1"/>
    </xf>
    <xf numFmtId="0" fontId="56" fillId="26" borderId="109" xfId="0" applyFont="1" applyFill="1" applyBorder="1" applyAlignment="1">
      <alignment horizontal="center" vertical="center" wrapText="1"/>
    </xf>
    <xf numFmtId="0" fontId="56" fillId="26" borderId="110" xfId="0" applyFont="1" applyFill="1" applyBorder="1" applyAlignment="1">
      <alignment horizontal="center" vertical="center" wrapText="1"/>
    </xf>
    <xf numFmtId="1" fontId="55" fillId="26" borderId="111" xfId="0" applyNumberFormat="1" applyFont="1" applyFill="1" applyBorder="1" applyAlignment="1">
      <alignment horizontal="center" vertical="center"/>
    </xf>
    <xf numFmtId="0" fontId="46" fillId="25" borderId="105" xfId="0" applyFont="1" applyFill="1" applyBorder="1" applyAlignment="1">
      <alignment horizontal="center" vertical="center" wrapText="1"/>
    </xf>
    <xf numFmtId="0" fontId="46" fillId="25" borderId="106" xfId="0" applyFont="1" applyFill="1" applyBorder="1" applyAlignment="1">
      <alignment horizontal="center" vertical="center" wrapText="1"/>
    </xf>
    <xf numFmtId="9" fontId="46" fillId="25" borderId="107" xfId="0" applyNumberFormat="1" applyFont="1" applyFill="1" applyBorder="1" applyAlignment="1">
      <alignment horizontal="center" vertical="center" wrapText="1"/>
    </xf>
    <xf numFmtId="1" fontId="50" fillId="30" borderId="87" xfId="0" applyNumberFormat="1" applyFont="1" applyFill="1" applyBorder="1" applyAlignment="1">
      <alignment horizontal="center" vertical="center"/>
    </xf>
    <xf numFmtId="0" fontId="47" fillId="19" borderId="0" xfId="0" applyFont="1" applyFill="1" applyAlignment="1">
      <alignment horizontal="center"/>
    </xf>
    <xf numFmtId="0" fontId="47" fillId="19" borderId="95" xfId="0" applyFont="1" applyFill="1" applyBorder="1" applyAlignment="1">
      <alignment horizontal="center"/>
    </xf>
    <xf numFmtId="0" fontId="47" fillId="29" borderId="81" xfId="0" applyFont="1" applyFill="1" applyBorder="1" applyAlignment="1">
      <alignment horizontal="center" vertical="center"/>
    </xf>
    <xf numFmtId="0" fontId="47" fillId="19" borderId="81" xfId="0" applyFont="1" applyFill="1" applyBorder="1" applyAlignment="1">
      <alignment horizontal="center"/>
    </xf>
    <xf numFmtId="0" fontId="47" fillId="28" borderId="81" xfId="0" applyFont="1" applyFill="1" applyBorder="1" applyAlignment="1">
      <alignment horizontal="center"/>
    </xf>
    <xf numFmtId="0" fontId="53" fillId="29" borderId="81" xfId="0" applyFont="1" applyFill="1" applyBorder="1"/>
    <xf numFmtId="0" fontId="53" fillId="29" borderId="38" xfId="0" applyFont="1" applyFill="1" applyBorder="1"/>
    <xf numFmtId="0" fontId="47" fillId="0" borderId="95" xfId="0" applyFont="1" applyBorder="1" applyAlignment="1">
      <alignment horizontal="center" vertical="center"/>
    </xf>
    <xf numFmtId="9" fontId="47" fillId="0" borderId="96" xfId="0" applyNumberFormat="1" applyFont="1" applyBorder="1" applyAlignment="1">
      <alignment horizontal="center"/>
    </xf>
    <xf numFmtId="0" fontId="51" fillId="0" borderId="97" xfId="0" applyFont="1" applyBorder="1" applyAlignment="1">
      <alignment horizontal="center" vertical="center" wrapText="1"/>
    </xf>
    <xf numFmtId="0" fontId="51" fillId="0" borderId="98" xfId="0" applyFont="1" applyBorder="1" applyAlignment="1">
      <alignment horizontal="center" vertical="center" wrapText="1"/>
    </xf>
    <xf numFmtId="0" fontId="51" fillId="0" borderId="101" xfId="0" applyFont="1" applyBorder="1" applyAlignment="1">
      <alignment horizontal="center" vertical="center" wrapText="1"/>
    </xf>
    <xf numFmtId="0" fontId="57" fillId="0" borderId="0" xfId="0" applyFont="1" applyAlignment="1">
      <alignment horizontal="center" vertical="center"/>
    </xf>
    <xf numFmtId="0" fontId="58" fillId="0" borderId="38" xfId="0" applyFont="1" applyBorder="1" applyAlignment="1">
      <alignment horizontal="center" vertical="center"/>
    </xf>
    <xf numFmtId="0" fontId="58" fillId="0" borderId="81" xfId="0" applyFont="1" applyBorder="1" applyAlignment="1">
      <alignment horizontal="center" vertical="center"/>
    </xf>
    <xf numFmtId="0" fontId="36" fillId="0" borderId="34" xfId="0" applyFont="1" applyBorder="1" applyAlignment="1">
      <alignment horizontal="center" vertical="center" wrapText="1"/>
    </xf>
    <xf numFmtId="0" fontId="29" fillId="0" borderId="80" xfId="0" applyFont="1" applyBorder="1" applyAlignment="1">
      <alignment horizontal="center" vertical="center" wrapText="1"/>
    </xf>
    <xf numFmtId="0" fontId="20" fillId="0" borderId="79" xfId="0" applyFont="1" applyBorder="1" applyAlignment="1">
      <alignment horizontal="center" vertical="center"/>
    </xf>
    <xf numFmtId="1" fontId="50" fillId="26" borderId="108" xfId="0" applyNumberFormat="1" applyFont="1" applyFill="1" applyBorder="1" applyAlignment="1">
      <alignment horizontal="center" vertical="center"/>
    </xf>
    <xf numFmtId="0" fontId="18" fillId="31" borderId="97" xfId="0" applyFont="1" applyFill="1" applyBorder="1" applyAlignment="1">
      <alignment horizontal="center" vertical="center" wrapText="1"/>
    </xf>
    <xf numFmtId="0" fontId="18" fillId="31" borderId="98" xfId="0" applyFont="1" applyFill="1" applyBorder="1" applyAlignment="1">
      <alignment horizontal="center" vertical="center" wrapText="1"/>
    </xf>
    <xf numFmtId="0" fontId="18" fillId="31" borderId="101" xfId="0" applyFont="1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13" fillId="0" borderId="63" xfId="0" applyFont="1" applyBorder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Border="1" applyAlignment="1">
      <alignment vertical="center"/>
    </xf>
    <xf numFmtId="0" fontId="43" fillId="21" borderId="113" xfId="0" applyFont="1" applyFill="1" applyBorder="1" applyAlignment="1">
      <alignment horizontal="center"/>
    </xf>
    <xf numFmtId="0" fontId="13" fillId="0" borderId="114" xfId="0" applyFont="1" applyBorder="1"/>
    <xf numFmtId="0" fontId="13" fillId="0" borderId="115" xfId="0" applyFont="1" applyBorder="1"/>
    <xf numFmtId="0" fontId="43" fillId="21" borderId="114" xfId="0" applyFont="1" applyFill="1" applyBorder="1" applyAlignment="1">
      <alignment horizontal="center"/>
    </xf>
    <xf numFmtId="0" fontId="43" fillId="21" borderId="114" xfId="0" applyFont="1" applyFill="1" applyBorder="1" applyAlignment="1">
      <alignment horizontal="center"/>
    </xf>
    <xf numFmtId="0" fontId="13" fillId="0" borderId="116" xfId="0" applyFont="1" applyBorder="1"/>
    <xf numFmtId="0" fontId="36" fillId="20" borderId="117" xfId="0" applyFont="1" applyFill="1" applyBorder="1" applyAlignment="1">
      <alignment horizontal="center" vertical="center" wrapText="1"/>
    </xf>
    <xf numFmtId="0" fontId="36" fillId="20" borderId="118" xfId="0" applyFont="1" applyFill="1" applyBorder="1" applyAlignment="1">
      <alignment horizontal="center" vertical="center" wrapText="1"/>
    </xf>
    <xf numFmtId="0" fontId="36" fillId="20" borderId="119" xfId="0" applyFont="1" applyFill="1" applyBorder="1" applyAlignment="1">
      <alignment horizontal="center" vertical="center" wrapText="1"/>
    </xf>
    <xf numFmtId="0" fontId="36" fillId="19" borderId="117" xfId="0" applyFont="1" applyFill="1" applyBorder="1" applyAlignment="1">
      <alignment horizontal="center" vertical="center" wrapText="1"/>
    </xf>
    <xf numFmtId="0" fontId="36" fillId="19" borderId="118" xfId="0" applyFont="1" applyFill="1" applyBorder="1" applyAlignment="1">
      <alignment horizontal="center" vertical="center" wrapText="1"/>
    </xf>
    <xf numFmtId="0" fontId="36" fillId="19" borderId="120" xfId="0" applyFont="1" applyFill="1" applyBorder="1" applyAlignment="1">
      <alignment horizontal="center" vertical="center" wrapText="1"/>
    </xf>
    <xf numFmtId="0" fontId="36" fillId="2" borderId="117" xfId="0" applyFont="1" applyFill="1" applyBorder="1" applyAlignment="1">
      <alignment horizontal="center" vertical="center" wrapText="1"/>
    </xf>
    <xf numFmtId="0" fontId="36" fillId="2" borderId="118" xfId="0" applyFont="1" applyFill="1" applyBorder="1" applyAlignment="1">
      <alignment horizontal="center" vertical="center" wrapText="1"/>
    </xf>
    <xf numFmtId="0" fontId="36" fillId="2" borderId="120" xfId="0" applyFont="1" applyFill="1" applyBorder="1" applyAlignment="1">
      <alignment horizontal="center" vertical="center" wrapText="1"/>
    </xf>
    <xf numFmtId="0" fontId="20" fillId="17" borderId="117" xfId="0" applyFont="1" applyFill="1" applyBorder="1" applyAlignment="1">
      <alignment horizontal="center" vertical="center" wrapText="1"/>
    </xf>
    <xf numFmtId="0" fontId="20" fillId="17" borderId="118" xfId="0" applyFont="1" applyFill="1" applyBorder="1" applyAlignment="1">
      <alignment horizontal="center" vertical="center" wrapText="1"/>
    </xf>
    <xf numFmtId="0" fontId="20" fillId="17" borderId="121" xfId="0" applyFont="1" applyFill="1" applyBorder="1" applyAlignment="1">
      <alignment horizontal="center" vertical="center" wrapText="1"/>
    </xf>
    <xf numFmtId="0" fontId="20" fillId="16" borderId="120" xfId="0" applyFont="1" applyFill="1" applyBorder="1" applyAlignment="1">
      <alignment horizontal="center" vertical="center" wrapText="1"/>
    </xf>
    <xf numFmtId="0" fontId="20" fillId="16" borderId="118" xfId="0" applyFont="1" applyFill="1" applyBorder="1" applyAlignment="1">
      <alignment horizontal="center" vertical="center" wrapText="1"/>
    </xf>
    <xf numFmtId="0" fontId="20" fillId="16" borderId="122" xfId="0" applyFont="1" applyFill="1" applyBorder="1" applyAlignment="1">
      <alignment horizontal="center" vertical="center" wrapText="1"/>
    </xf>
    <xf numFmtId="0" fontId="13" fillId="0" borderId="28" xfId="0" applyFont="1" applyBorder="1" applyAlignment="1"/>
    <xf numFmtId="0" fontId="24" fillId="14" borderId="124" xfId="0" applyFont="1" applyFill="1" applyBorder="1" applyAlignment="1">
      <alignment horizontal="center" vertical="center" textRotation="90"/>
    </xf>
    <xf numFmtId="0" fontId="13" fillId="15" borderId="125" xfId="0" applyFont="1" applyFill="1" applyBorder="1" applyAlignment="1">
      <alignment vertical="center" textRotation="90"/>
    </xf>
    <xf numFmtId="0" fontId="13" fillId="15" borderId="126" xfId="0" applyFont="1" applyFill="1" applyBorder="1" applyAlignment="1">
      <alignment vertical="center" textRotation="90"/>
    </xf>
    <xf numFmtId="0" fontId="57" fillId="0" borderId="125" xfId="0" applyFont="1" applyBorder="1" applyAlignment="1">
      <alignment horizontal="center" vertical="center"/>
    </xf>
    <xf numFmtId="0" fontId="47" fillId="0" borderId="127" xfId="0" applyFont="1" applyBorder="1" applyAlignment="1">
      <alignment horizontal="center" vertical="center"/>
    </xf>
    <xf numFmtId="0" fontId="47" fillId="2" borderId="125" xfId="0" applyFont="1" applyFill="1" applyBorder="1" applyAlignment="1">
      <alignment horizontal="center" vertical="center"/>
    </xf>
    <xf numFmtId="0" fontId="47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3" fillId="0" borderId="125" xfId="0" applyFont="1" applyBorder="1" applyAlignment="1">
      <alignment vertical="center"/>
    </xf>
    <xf numFmtId="0" fontId="47" fillId="2" borderId="127" xfId="0" applyFont="1" applyFill="1" applyBorder="1" applyAlignment="1">
      <alignment horizontal="center" vertical="center"/>
    </xf>
    <xf numFmtId="0" fontId="47" fillId="19" borderId="125" xfId="0" applyFont="1" applyFill="1" applyBorder="1" applyAlignment="1">
      <alignment horizontal="center"/>
    </xf>
    <xf numFmtId="0" fontId="47" fillId="19" borderId="127" xfId="0" applyFont="1" applyFill="1" applyBorder="1" applyAlignment="1">
      <alignment horizontal="center"/>
    </xf>
    <xf numFmtId="0" fontId="47" fillId="29" borderId="123" xfId="0" applyFont="1" applyFill="1" applyBorder="1" applyAlignment="1">
      <alignment horizontal="center" vertical="center"/>
    </xf>
    <xf numFmtId="0" fontId="47" fillId="19" borderId="123" xfId="0" applyFont="1" applyFill="1" applyBorder="1" applyAlignment="1">
      <alignment horizontal="center"/>
    </xf>
    <xf numFmtId="0" fontId="43" fillId="21" borderId="128" xfId="0" applyFont="1" applyFill="1" applyBorder="1" applyAlignment="1">
      <alignment horizontal="center"/>
    </xf>
    <xf numFmtId="0" fontId="13" fillId="0" borderId="129" xfId="0" applyFont="1" applyBorder="1"/>
    <xf numFmtId="0" fontId="23" fillId="16" borderId="129" xfId="0" applyFont="1" applyFill="1" applyBorder="1" applyAlignment="1">
      <alignment horizontal="center" vertical="center" textRotation="90" wrapText="1"/>
    </xf>
    <xf numFmtId="0" fontId="31" fillId="16" borderId="130" xfId="0" applyFont="1" applyFill="1" applyBorder="1" applyAlignment="1">
      <alignment horizontal="center" vertical="center" wrapText="1"/>
    </xf>
    <xf numFmtId="0" fontId="20" fillId="16" borderId="131" xfId="0" applyFont="1" applyFill="1" applyBorder="1" applyAlignment="1">
      <alignment horizontal="center" vertical="center" wrapText="1"/>
    </xf>
    <xf numFmtId="0" fontId="20" fillId="16" borderId="132" xfId="0" applyFont="1" applyFill="1" applyBorder="1" applyAlignment="1">
      <alignment horizontal="center" vertical="center" wrapText="1"/>
    </xf>
    <xf numFmtId="0" fontId="13" fillId="0" borderId="0" xfId="0" applyFont="1" applyBorder="1" applyAlignment="1"/>
    <xf numFmtId="0" fontId="29" fillId="0" borderId="0" xfId="0" applyFont="1" applyBorder="1" applyAlignment="1">
      <alignment horizontal="center" vertical="center" wrapText="1"/>
    </xf>
    <xf numFmtId="0" fontId="36" fillId="20" borderId="133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 vertical="center" wrapText="1"/>
    </xf>
    <xf numFmtId="0" fontId="36" fillId="27" borderId="0" xfId="0" applyFont="1" applyFill="1" applyBorder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1" fillId="0" borderId="72" xfId="0" applyFont="1" applyBorder="1" applyAlignment="1">
      <alignment horizontal="center"/>
    </xf>
    <xf numFmtId="0" fontId="1" fillId="0" borderId="53" xfId="0" applyFont="1" applyBorder="1"/>
    <xf numFmtId="0" fontId="61" fillId="8" borderId="62" xfId="0" applyFont="1" applyFill="1" applyBorder="1" applyAlignment="1">
      <alignment horizontal="center" vertical="center" textRotation="90"/>
    </xf>
    <xf numFmtId="0" fontId="61" fillId="9" borderId="62" xfId="0" applyFont="1" applyFill="1" applyBorder="1" applyAlignment="1">
      <alignment horizontal="center" vertical="center" textRotation="90"/>
    </xf>
    <xf numFmtId="0" fontId="61" fillId="9" borderId="41" xfId="0" applyFont="1" applyFill="1" applyBorder="1" applyAlignment="1">
      <alignment horizontal="center" vertical="center" textRotation="90"/>
    </xf>
    <xf numFmtId="0" fontId="62" fillId="32" borderId="14" xfId="0" applyFont="1" applyFill="1" applyBorder="1" applyAlignment="1">
      <alignment horizontal="center" vertical="center"/>
    </xf>
    <xf numFmtId="0" fontId="62" fillId="32" borderId="134" xfId="0" applyFont="1" applyFill="1" applyBorder="1" applyAlignment="1">
      <alignment horizontal="center" vertical="center"/>
    </xf>
    <xf numFmtId="0" fontId="13" fillId="0" borderId="112" xfId="0" applyFont="1" applyBorder="1"/>
    <xf numFmtId="0" fontId="13" fillId="0" borderId="70" xfId="0" applyFont="1" applyBorder="1"/>
    <xf numFmtId="0" fontId="62" fillId="32" borderId="6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2" fillId="32" borderId="58" xfId="0" applyFont="1" applyFill="1" applyBorder="1" applyAlignment="1">
      <alignment horizontal="center" vertical="center"/>
    </xf>
    <xf numFmtId="0" fontId="62" fillId="32" borderId="60" xfId="0" applyFont="1" applyFill="1" applyBorder="1" applyAlignment="1">
      <alignment horizontal="center" vertical="center" wrapText="1"/>
    </xf>
    <xf numFmtId="0" fontId="18" fillId="33" borderId="11" xfId="0" applyFont="1" applyFill="1" applyBorder="1" applyAlignment="1">
      <alignment horizontal="center" vertical="center"/>
    </xf>
    <xf numFmtId="167" fontId="0" fillId="0" borderId="42" xfId="0" applyNumberFormat="1" applyBorder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7" fontId="0" fillId="0" borderId="43" xfId="0" applyNumberFormat="1" applyBorder="1" applyAlignment="1">
      <alignment horizontal="center" vertical="center"/>
    </xf>
    <xf numFmtId="0" fontId="18" fillId="17" borderId="61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18" fillId="34" borderId="11" xfId="0" applyFont="1" applyFill="1" applyBorder="1" applyAlignment="1">
      <alignment horizontal="center" vertical="center"/>
    </xf>
    <xf numFmtId="0" fontId="18" fillId="19" borderId="11" xfId="0" applyFont="1" applyFill="1" applyBorder="1" applyAlignment="1">
      <alignment horizontal="center" vertical="center"/>
    </xf>
    <xf numFmtId="0" fontId="18" fillId="20" borderId="82" xfId="0" applyFont="1" applyFill="1" applyBorder="1" applyAlignment="1">
      <alignment horizontal="center" vertical="center"/>
    </xf>
    <xf numFmtId="167" fontId="0" fillId="0" borderId="45" xfId="0" applyNumberFormat="1" applyBorder="1" applyAlignment="1">
      <alignment horizontal="center" vertical="center"/>
    </xf>
    <xf numFmtId="167" fontId="0" fillId="0" borderId="46" xfId="0" applyNumberFormat="1" applyBorder="1" applyAlignment="1">
      <alignment horizontal="center" vertical="center"/>
    </xf>
    <xf numFmtId="167" fontId="0" fillId="0" borderId="71" xfId="0" applyNumberForma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63" fillId="21" borderId="10" xfId="0" applyFont="1" applyFill="1" applyBorder="1" applyAlignment="1">
      <alignment horizontal="center" vertical="center" wrapText="1"/>
    </xf>
    <xf numFmtId="0" fontId="1" fillId="35" borderId="8" xfId="0" applyFont="1" applyFill="1" applyBorder="1" applyAlignment="1">
      <alignment horizontal="center" vertical="center"/>
    </xf>
    <xf numFmtId="0" fontId="1" fillId="35" borderId="0" xfId="0" applyFont="1" applyFill="1" applyAlignment="1">
      <alignment horizontal="center" vertical="center"/>
    </xf>
    <xf numFmtId="0" fontId="1" fillId="35" borderId="28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8" xfId="0" applyFont="1" applyBorder="1" applyAlignment="1">
      <alignment vertical="center"/>
    </xf>
    <xf numFmtId="9" fontId="63" fillId="0" borderId="9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34" fillId="0" borderId="0" xfId="0" applyFont="1" applyAlignment="1">
      <alignment horizontal="center" vertical="center" wrapText="1"/>
    </xf>
    <xf numFmtId="0" fontId="63" fillId="21" borderId="10" xfId="0" applyFont="1" applyFill="1" applyBorder="1" applyAlignment="1">
      <alignment horizontal="center" vertical="center"/>
    </xf>
    <xf numFmtId="9" fontId="64" fillId="5" borderId="8" xfId="0" applyNumberFormat="1" applyFont="1" applyFill="1" applyBorder="1" applyAlignment="1">
      <alignment horizontal="center" vertical="center"/>
    </xf>
    <xf numFmtId="9" fontId="64" fillId="5" borderId="0" xfId="0" applyNumberFormat="1" applyFont="1" applyFill="1" applyAlignment="1">
      <alignment horizontal="center" vertical="center"/>
    </xf>
    <xf numFmtId="0" fontId="64" fillId="2" borderId="8" xfId="0" applyFont="1" applyFill="1" applyBorder="1" applyAlignment="1">
      <alignment horizontal="center" vertical="center" wrapText="1"/>
    </xf>
    <xf numFmtId="0" fontId="64" fillId="2" borderId="0" xfId="0" applyFont="1" applyFill="1" applyAlignment="1">
      <alignment horizontal="center" vertical="center"/>
    </xf>
    <xf numFmtId="0" fontId="64" fillId="2" borderId="28" xfId="0" applyFont="1" applyFill="1" applyBorder="1" applyAlignment="1">
      <alignment horizontal="center" vertical="center"/>
    </xf>
    <xf numFmtId="0" fontId="1" fillId="24" borderId="11" xfId="0" applyFont="1" applyFill="1" applyBorder="1" applyAlignment="1">
      <alignment horizontal="center" vertical="center"/>
    </xf>
    <xf numFmtId="0" fontId="1" fillId="24" borderId="13" xfId="0" applyFont="1" applyFill="1" applyBorder="1" applyAlignment="1">
      <alignment horizontal="center" vertical="center"/>
    </xf>
    <xf numFmtId="0" fontId="1" fillId="24" borderId="12" xfId="0" applyFont="1" applyFill="1" applyBorder="1" applyAlignment="1">
      <alignment horizontal="center" vertical="center"/>
    </xf>
    <xf numFmtId="9" fontId="64" fillId="2" borderId="2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9" fontId="64" fillId="2" borderId="38" xfId="0" applyNumberFormat="1" applyFont="1" applyFill="1" applyBorder="1" applyAlignment="1">
      <alignment horizontal="center" vertical="center"/>
    </xf>
    <xf numFmtId="0" fontId="13" fillId="0" borderId="64" xfId="0" applyFont="1" applyBorder="1" applyAlignment="1">
      <alignment vertical="center"/>
    </xf>
    <xf numFmtId="9" fontId="64" fillId="5" borderId="9" xfId="0" applyNumberFormat="1" applyFont="1" applyFill="1" applyBorder="1" applyAlignment="1">
      <alignment horizontal="center" vertical="center"/>
    </xf>
    <xf numFmtId="0" fontId="64" fillId="2" borderId="10" xfId="0" applyFont="1" applyFill="1" applyBorder="1" applyAlignment="1">
      <alignment horizontal="center" vertical="center"/>
    </xf>
    <xf numFmtId="0" fontId="34" fillId="5" borderId="81" xfId="0" applyFont="1" applyFill="1" applyBorder="1" applyAlignment="1">
      <alignment horizontal="center" vertical="center" wrapText="1"/>
    </xf>
    <xf numFmtId="0" fontId="64" fillId="2" borderId="38" xfId="0" applyFont="1" applyFill="1" applyBorder="1" applyAlignment="1">
      <alignment horizontal="center" vertical="center"/>
    </xf>
    <xf numFmtId="0" fontId="63" fillId="5" borderId="9" xfId="0" applyFont="1" applyFill="1" applyBorder="1" applyAlignment="1">
      <alignment horizontal="center" vertical="center"/>
    </xf>
    <xf numFmtId="0" fontId="63" fillId="19" borderId="81" xfId="0" applyFont="1" applyFill="1" applyBorder="1" applyAlignment="1">
      <alignment horizontal="right" vertical="center"/>
    </xf>
    <xf numFmtId="0" fontId="63" fillId="19" borderId="38" xfId="0" applyFont="1" applyFill="1" applyBorder="1" applyAlignment="1">
      <alignment horizontal="center" vertical="center"/>
    </xf>
    <xf numFmtId="0" fontId="1" fillId="19" borderId="38" xfId="0" applyFont="1" applyFill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63" fillId="19" borderId="0" xfId="0" applyFont="1" applyFill="1" applyAlignment="1">
      <alignment horizontal="right" vertical="center"/>
    </xf>
    <xf numFmtId="0" fontId="63" fillId="19" borderId="28" xfId="0" applyFont="1" applyFill="1" applyBorder="1" applyAlignment="1">
      <alignment horizontal="center" vertical="center"/>
    </xf>
    <xf numFmtId="0" fontId="1" fillId="19" borderId="28" xfId="0" applyFont="1" applyFill="1" applyBorder="1" applyAlignment="1">
      <alignment vertical="center"/>
    </xf>
    <xf numFmtId="0" fontId="1" fillId="9" borderId="62" xfId="0" applyFont="1" applyFill="1" applyBorder="1" applyAlignment="1">
      <alignment horizontal="center" vertical="center" textRotation="90"/>
    </xf>
    <xf numFmtId="0" fontId="1" fillId="9" borderId="41" xfId="0" applyFont="1" applyFill="1" applyBorder="1" applyAlignment="1">
      <alignment horizontal="center" vertical="center" textRotation="90"/>
    </xf>
    <xf numFmtId="0" fontId="1" fillId="27" borderId="0" xfId="0" applyFont="1" applyFill="1" applyAlignment="1">
      <alignment vertical="center"/>
    </xf>
    <xf numFmtId="0" fontId="63" fillId="36" borderId="0" xfId="0" applyFont="1" applyFill="1" applyAlignment="1">
      <alignment horizontal="right" vertical="center"/>
    </xf>
    <xf numFmtId="0" fontId="13" fillId="27" borderId="0" xfId="0" applyFont="1" applyFill="1" applyAlignment="1">
      <alignment vertical="center"/>
    </xf>
    <xf numFmtId="0" fontId="63" fillId="36" borderId="0" xfId="0" applyFont="1" applyFill="1" applyAlignment="1">
      <alignment horizontal="center" vertical="center"/>
    </xf>
    <xf numFmtId="0" fontId="1" fillId="36" borderId="0" xfId="0" applyFont="1" applyFill="1" applyAlignment="1">
      <alignment vertical="center"/>
    </xf>
    <xf numFmtId="0" fontId="1" fillId="37" borderId="0" xfId="0" applyFont="1" applyFill="1" applyAlignment="1">
      <alignment horizontal="center" vertical="center" textRotation="90"/>
    </xf>
    <xf numFmtId="0" fontId="0" fillId="27" borderId="0" xfId="0" applyFill="1" applyAlignment="1">
      <alignment vertical="center"/>
    </xf>
    <xf numFmtId="0" fontId="62" fillId="32" borderId="1" xfId="0" applyFont="1" applyFill="1" applyBorder="1" applyAlignment="1">
      <alignment horizontal="center" vertical="center"/>
    </xf>
    <xf numFmtId="0" fontId="13" fillId="0" borderId="4" xfId="0" applyFont="1" applyBorder="1"/>
    <xf numFmtId="1" fontId="0" fillId="0" borderId="30" xfId="0" applyNumberFormat="1" applyBorder="1" applyAlignment="1">
      <alignment horizontal="center" vertical="center"/>
    </xf>
    <xf numFmtId="1" fontId="0" fillId="0" borderId="135" xfId="0" applyNumberFormat="1" applyBorder="1" applyAlignment="1">
      <alignment horizontal="center" vertical="center"/>
    </xf>
    <xf numFmtId="0" fontId="65" fillId="24" borderId="81" xfId="0" applyFont="1" applyFill="1" applyBorder="1" applyAlignment="1">
      <alignment horizontal="center" vertical="center" wrapText="1"/>
    </xf>
    <xf numFmtId="0" fontId="66" fillId="25" borderId="81" xfId="0" applyFont="1" applyFill="1" applyBorder="1" applyAlignment="1">
      <alignment vertical="center"/>
    </xf>
    <xf numFmtId="0" fontId="66" fillId="25" borderId="38" xfId="0" applyFont="1" applyFill="1" applyBorder="1" applyAlignment="1">
      <alignment vertical="center"/>
    </xf>
    <xf numFmtId="0" fontId="63" fillId="19" borderId="0" xfId="0" applyFont="1" applyFill="1" applyBorder="1" applyAlignment="1">
      <alignment horizontal="right" vertical="center"/>
    </xf>
    <xf numFmtId="0" fontId="67" fillId="28" borderId="10" xfId="0" applyFont="1" applyFill="1" applyBorder="1" applyAlignment="1">
      <alignment horizontal="center"/>
    </xf>
    <xf numFmtId="0" fontId="13" fillId="38" borderId="83" xfId="0" applyFont="1" applyFill="1" applyBorder="1" applyAlignment="1">
      <alignment horizontal="center" vertical="center"/>
    </xf>
    <xf numFmtId="0" fontId="66" fillId="38" borderId="83" xfId="0" applyFont="1" applyFill="1" applyBorder="1" applyAlignment="1">
      <alignment horizontal="center" vertical="center"/>
    </xf>
    <xf numFmtId="0" fontId="13" fillId="38" borderId="3" xfId="0" applyFont="1" applyFill="1" applyBorder="1" applyAlignment="1">
      <alignment horizontal="center" vertical="center"/>
    </xf>
    <xf numFmtId="9" fontId="64" fillId="2" borderId="2" xfId="0" applyNumberFormat="1" applyFont="1" applyFill="1" applyBorder="1" applyAlignment="1">
      <alignment horizontal="center" vertical="center"/>
    </xf>
    <xf numFmtId="9" fontId="64" fillId="2" borderId="63" xfId="0" applyNumberFormat="1" applyFont="1" applyFill="1" applyBorder="1" applyAlignment="1">
      <alignment horizontal="center" vertical="center"/>
    </xf>
    <xf numFmtId="9" fontId="64" fillId="2" borderId="10" xfId="0" applyNumberFormat="1" applyFont="1" applyFill="1" applyBorder="1" applyAlignment="1">
      <alignment horizontal="center" vertical="center"/>
    </xf>
    <xf numFmtId="10" fontId="14" fillId="19" borderId="38" xfId="0" applyNumberFormat="1" applyFont="1" applyFill="1" applyBorder="1" applyAlignment="1">
      <alignment horizontal="center" vertical="center"/>
    </xf>
    <xf numFmtId="0" fontId="62" fillId="39" borderId="14" xfId="0" applyFont="1" applyFill="1" applyBorder="1" applyAlignment="1">
      <alignment horizontal="center" vertical="center"/>
    </xf>
    <xf numFmtId="0" fontId="68" fillId="40" borderId="41" xfId="0" applyFont="1" applyFill="1" applyBorder="1" applyAlignment="1">
      <alignment horizontal="center" vertical="center" textRotation="90"/>
    </xf>
  </cellXfs>
  <cellStyles count="1">
    <cellStyle name="Normal" xfId="0" builtinId="0"/>
  </cellStyles>
  <dxfs count="19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upont7/Downloads/tableaux-163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_glob_T"/>
      <sheetName val="vol_glob_P"/>
      <sheetName val="S1_T  modif AM"/>
      <sheetName val="Sauvegarde de S1_T"/>
      <sheetName val="S2_T"/>
      <sheetName val="S3_T"/>
      <sheetName val="S4_T"/>
      <sheetName val="S5_T"/>
      <sheetName val="S6_T"/>
      <sheetName val="S1_P"/>
      <sheetName val="S2_P"/>
      <sheetName val="S3_P"/>
      <sheetName val="S4_P"/>
      <sheetName val="S5_P"/>
      <sheetName val="S6_P"/>
      <sheetName val="S1-S2 Préco modif AM illisible"/>
      <sheetName val="Sauvegarde de S1-S2 Préco"/>
      <sheetName val="S3-S4 Préco"/>
      <sheetName val="S5-S6 Préco"/>
      <sheetName val="tableau synthétique 2"/>
      <sheetName val="données"/>
    </sheetNames>
    <sheetDataSet>
      <sheetData sheetId="0"/>
      <sheetData sheetId="1"/>
      <sheetData sheetId="2">
        <row r="7">
          <cell r="B7" t="str">
            <v>UE 1.1</v>
          </cell>
        </row>
        <row r="15">
          <cell r="B15" t="str">
            <v>UE 1.2</v>
          </cell>
        </row>
        <row r="23">
          <cell r="B23" t="str">
            <v>UE 1.3</v>
          </cell>
        </row>
        <row r="31">
          <cell r="B31" t="str">
            <v>UE 1.4</v>
          </cell>
        </row>
        <row r="39">
          <cell r="B39" t="str">
            <v>UE 1.5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B5" t="str">
            <v>secondaire</v>
          </cell>
        </row>
        <row r="6">
          <cell r="B6" t="str">
            <v>tertaire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3B430-3AC1-AE4A-9590-BAF5B6A6EDA6}">
  <dimension ref="B5:H11"/>
  <sheetViews>
    <sheetView workbookViewId="0">
      <selection activeCell="F26" sqref="F26"/>
    </sheetView>
  </sheetViews>
  <sheetFormatPr baseColWidth="10" defaultRowHeight="16" x14ac:dyDescent="0.2"/>
  <sheetData>
    <row r="5" spans="2:8" x14ac:dyDescent="0.2">
      <c r="B5" s="72" t="s">
        <v>25</v>
      </c>
      <c r="C5" s="72"/>
      <c r="D5" s="72"/>
      <c r="E5" s="72"/>
      <c r="F5" s="72"/>
      <c r="G5" s="72"/>
      <c r="H5" s="72"/>
    </row>
    <row r="6" spans="2:8" x14ac:dyDescent="0.2">
      <c r="B6" s="72"/>
      <c r="C6" s="72"/>
      <c r="D6" s="72"/>
      <c r="E6" s="72"/>
      <c r="F6" s="72"/>
      <c r="G6" s="72"/>
      <c r="H6" s="72"/>
    </row>
    <row r="7" spans="2:8" x14ac:dyDescent="0.2">
      <c r="B7" s="72"/>
      <c r="C7" s="72"/>
      <c r="D7" s="72"/>
      <c r="E7" s="72"/>
      <c r="F7" s="72"/>
      <c r="G7" s="72"/>
      <c r="H7" s="72"/>
    </row>
    <row r="8" spans="2:8" x14ac:dyDescent="0.2">
      <c r="B8" s="72"/>
      <c r="C8" s="72"/>
      <c r="D8" s="72"/>
      <c r="E8" s="72"/>
      <c r="F8" s="72"/>
      <c r="G8" s="72"/>
      <c r="H8" s="72"/>
    </row>
    <row r="9" spans="2:8" x14ac:dyDescent="0.2">
      <c r="B9" s="72"/>
      <c r="C9" s="72"/>
      <c r="D9" s="72"/>
      <c r="E9" s="72"/>
      <c r="F9" s="72"/>
      <c r="G9" s="72"/>
      <c r="H9" s="72"/>
    </row>
    <row r="10" spans="2:8" x14ac:dyDescent="0.2">
      <c r="B10" s="72"/>
      <c r="C10" s="72"/>
      <c r="D10" s="72"/>
      <c r="E10" s="72"/>
      <c r="F10" s="72"/>
      <c r="G10" s="72"/>
      <c r="H10" s="72"/>
    </row>
    <row r="11" spans="2:8" x14ac:dyDescent="0.2">
      <c r="B11" s="72"/>
      <c r="C11" s="72"/>
      <c r="D11" s="72"/>
      <c r="E11" s="72"/>
      <c r="F11" s="72"/>
      <c r="G11" s="72"/>
      <c r="H11" s="72"/>
    </row>
  </sheetData>
  <mergeCells count="1">
    <mergeCell ref="B5:H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D638-2A22-6D43-A5C3-F474FCBFCE3F}">
  <dimension ref="A1:AI1009"/>
  <sheetViews>
    <sheetView tabSelected="1" zoomScale="160" workbookViewId="0">
      <selection activeCell="D26" sqref="D26"/>
    </sheetView>
  </sheetViews>
  <sheetFormatPr baseColWidth="10" defaultColWidth="13.1640625" defaultRowHeight="16" x14ac:dyDescent="0.2"/>
  <cols>
    <col min="1" max="1" width="18.33203125" customWidth="1"/>
    <col min="2" max="2" width="66.1640625" customWidth="1"/>
    <col min="3" max="9" width="12.83203125" customWidth="1"/>
    <col min="10" max="10" width="10.83203125" customWidth="1"/>
    <col min="11" max="11" width="10.1640625" customWidth="1"/>
    <col min="12" max="35" width="12.83203125" customWidth="1"/>
  </cols>
  <sheetData>
    <row r="1" spans="1:35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5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35" x14ac:dyDescent="0.2">
      <c r="A3" s="3"/>
      <c r="B3" s="3"/>
      <c r="C3" s="3"/>
      <c r="D3" s="3"/>
      <c r="E3" s="3"/>
      <c r="F3" s="3"/>
      <c r="G3" s="3"/>
      <c r="H3" s="3"/>
      <c r="I3" s="3"/>
      <c r="J3" s="4"/>
      <c r="K3" s="4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spans="1:35" x14ac:dyDescent="0.2">
      <c r="A4" s="5"/>
      <c r="B4" s="6" t="s">
        <v>0</v>
      </c>
      <c r="C4" s="7" t="s">
        <v>1</v>
      </c>
      <c r="D4" s="2"/>
      <c r="E4" s="5"/>
      <c r="F4" s="5"/>
      <c r="G4" s="5"/>
      <c r="H4" s="5"/>
      <c r="I4" s="5"/>
      <c r="J4" s="8"/>
      <c r="K4" s="8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spans="1:35" ht="17.25" customHeight="1" thickBot="1" x14ac:dyDescent="0.25">
      <c r="A5" s="5"/>
      <c r="B5" s="6" t="s">
        <v>2</v>
      </c>
      <c r="C5" s="5"/>
      <c r="D5" s="5"/>
      <c r="E5" s="5"/>
      <c r="F5" s="5"/>
      <c r="G5" s="5"/>
      <c r="H5" s="5"/>
      <c r="I5" s="5"/>
      <c r="J5" s="8"/>
      <c r="K5" s="8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spans="1:35" ht="30" customHeight="1" x14ac:dyDescent="0.2">
      <c r="A6" s="10"/>
      <c r="B6" s="11" t="s">
        <v>3</v>
      </c>
      <c r="C6" s="12" t="s">
        <v>4</v>
      </c>
      <c r="D6" s="13" t="s">
        <v>5</v>
      </c>
      <c r="E6" s="12" t="s">
        <v>6</v>
      </c>
      <c r="F6" s="13" t="s">
        <v>7</v>
      </c>
      <c r="G6" s="14" t="s">
        <v>8</v>
      </c>
      <c r="H6" s="15" t="s">
        <v>9</v>
      </c>
      <c r="I6" s="16" t="s">
        <v>10</v>
      </c>
      <c r="J6" s="17" t="s">
        <v>11</v>
      </c>
      <c r="K6" s="18" t="s">
        <v>12</v>
      </c>
      <c r="L6" s="1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</row>
    <row r="7" spans="1:35" ht="17.25" customHeight="1" x14ac:dyDescent="0.2">
      <c r="A7" s="21" t="s">
        <v>13</v>
      </c>
      <c r="B7" s="22" t="s">
        <v>113</v>
      </c>
      <c r="C7" s="23">
        <v>430</v>
      </c>
      <c r="D7" s="23">
        <v>460</v>
      </c>
      <c r="E7" s="23">
        <v>460</v>
      </c>
      <c r="F7" s="23">
        <v>180</v>
      </c>
      <c r="G7" s="23">
        <v>280</v>
      </c>
      <c r="H7" s="23">
        <v>180</v>
      </c>
      <c r="I7" s="24">
        <f>SUM(C7:H7)</f>
        <v>1990</v>
      </c>
      <c r="J7" s="25" t="str">
        <f>IF(C4="tertiaire","1800",IF(C4="secondaire","2000","secondaire ou tertiaire ?"))</f>
        <v>2000</v>
      </c>
      <c r="K7" s="26">
        <f>I7-J7</f>
        <v>-10</v>
      </c>
      <c r="L7" s="27"/>
      <c r="M7" s="28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</row>
    <row r="8" spans="1:35" x14ac:dyDescent="0.2">
      <c r="A8" s="21"/>
      <c r="B8" s="22"/>
      <c r="C8" s="29"/>
      <c r="D8" s="29"/>
      <c r="E8" s="29"/>
      <c r="F8" s="29"/>
      <c r="G8" s="29"/>
      <c r="H8" s="29"/>
      <c r="I8" s="29"/>
      <c r="J8" s="25"/>
      <c r="K8" s="26"/>
      <c r="L8" s="1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</row>
    <row r="9" spans="1:35" ht="51.75" customHeight="1" x14ac:dyDescent="0.2">
      <c r="A9" s="21" t="s">
        <v>13</v>
      </c>
      <c r="B9" s="30" t="s">
        <v>15</v>
      </c>
      <c r="C9" s="31">
        <v>0.2</v>
      </c>
      <c r="D9" s="31">
        <v>0.3</v>
      </c>
      <c r="E9" s="31">
        <v>0.35</v>
      </c>
      <c r="F9" s="31">
        <v>0.4</v>
      </c>
      <c r="G9" s="31">
        <v>0.4</v>
      </c>
      <c r="H9" s="31">
        <v>0.4</v>
      </c>
      <c r="I9" s="32">
        <f>SUM(C10:H10)/I7</f>
        <v>0.32211055276381911</v>
      </c>
      <c r="J9" s="25"/>
      <c r="K9" s="25"/>
      <c r="L9" s="27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</row>
    <row r="10" spans="1:35" x14ac:dyDescent="0.2">
      <c r="A10" s="21" t="s">
        <v>13</v>
      </c>
      <c r="B10" s="33" t="s">
        <v>112</v>
      </c>
      <c r="C10" s="34">
        <f t="shared" ref="C10:H10" si="0">C7*C9</f>
        <v>86</v>
      </c>
      <c r="D10" s="34">
        <f t="shared" si="0"/>
        <v>138</v>
      </c>
      <c r="E10" s="34">
        <f t="shared" si="0"/>
        <v>161</v>
      </c>
      <c r="F10" s="34">
        <f t="shared" si="0"/>
        <v>72</v>
      </c>
      <c r="G10" s="34">
        <f t="shared" si="0"/>
        <v>112</v>
      </c>
      <c r="H10" s="34">
        <f t="shared" si="0"/>
        <v>72</v>
      </c>
      <c r="I10" s="35"/>
      <c r="J10" s="35"/>
      <c r="K10" s="35"/>
      <c r="L10" s="36"/>
      <c r="M10" s="37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</row>
    <row r="11" spans="1:35" x14ac:dyDescent="0.2">
      <c r="A11" s="21" t="s">
        <v>13</v>
      </c>
      <c r="B11" s="39" t="s">
        <v>105</v>
      </c>
      <c r="C11" s="40">
        <v>50</v>
      </c>
      <c r="D11" s="40">
        <v>50</v>
      </c>
      <c r="E11" s="40">
        <v>50</v>
      </c>
      <c r="F11" s="40">
        <v>50</v>
      </c>
      <c r="G11" s="40">
        <v>50</v>
      </c>
      <c r="H11" s="40">
        <v>50</v>
      </c>
      <c r="I11" s="29"/>
      <c r="J11" s="25"/>
      <c r="K11" s="26"/>
      <c r="L11" s="1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 spans="1:35" x14ac:dyDescent="0.2">
      <c r="A12" s="21" t="s">
        <v>13</v>
      </c>
      <c r="B12" s="22" t="s">
        <v>106</v>
      </c>
      <c r="C12" s="40">
        <f t="shared" ref="C12:H12" si="1">C10-C11</f>
        <v>36</v>
      </c>
      <c r="D12" s="40">
        <f t="shared" si="1"/>
        <v>88</v>
      </c>
      <c r="E12" s="40">
        <f t="shared" si="1"/>
        <v>111</v>
      </c>
      <c r="F12" s="40">
        <f t="shared" si="1"/>
        <v>22</v>
      </c>
      <c r="G12" s="40">
        <f t="shared" si="1"/>
        <v>62</v>
      </c>
      <c r="H12" s="40">
        <f t="shared" si="1"/>
        <v>22</v>
      </c>
      <c r="I12" s="29"/>
      <c r="J12" s="25"/>
      <c r="K12" s="26"/>
      <c r="L12" s="1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</row>
    <row r="13" spans="1:35" x14ac:dyDescent="0.2">
      <c r="A13" s="21" t="s">
        <v>13</v>
      </c>
      <c r="B13" s="33" t="s">
        <v>107</v>
      </c>
      <c r="C13" s="34">
        <f>C7-C10</f>
        <v>344</v>
      </c>
      <c r="D13" s="34">
        <f t="shared" ref="D13:H13" si="2">D7-D10</f>
        <v>322</v>
      </c>
      <c r="E13" s="34">
        <f t="shared" si="2"/>
        <v>299</v>
      </c>
      <c r="F13" s="34">
        <f t="shared" si="2"/>
        <v>108</v>
      </c>
      <c r="G13" s="34">
        <f t="shared" si="2"/>
        <v>168</v>
      </c>
      <c r="H13" s="34">
        <f t="shared" si="2"/>
        <v>108</v>
      </c>
      <c r="I13" s="35"/>
      <c r="J13" s="35"/>
      <c r="K13" s="35"/>
      <c r="L13" s="36"/>
      <c r="M13" s="37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">
      <c r="A14" s="21"/>
      <c r="B14" s="39" t="s">
        <v>108</v>
      </c>
      <c r="C14" s="40"/>
      <c r="D14" s="40"/>
      <c r="E14" s="40"/>
      <c r="F14" s="40"/>
      <c r="G14" s="40"/>
      <c r="H14" s="40"/>
      <c r="I14" s="41">
        <f>SUM(C14:H14)+SUM(C15:H15)</f>
        <v>0</v>
      </c>
      <c r="J14" s="42" t="str">
        <f>IF(C4="tertiaire","360",IF(C4="secondaire","700","secondaire ou tertiaire ?"))</f>
        <v>700</v>
      </c>
      <c r="K14" s="43">
        <f>I14-J14</f>
        <v>-700</v>
      </c>
      <c r="L14" s="1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 spans="1:35" x14ac:dyDescent="0.2">
      <c r="A15" s="21"/>
      <c r="B15" s="39" t="s">
        <v>109</v>
      </c>
      <c r="C15" s="40"/>
      <c r="D15" s="40"/>
      <c r="E15" s="40"/>
      <c r="F15" s="40"/>
      <c r="G15" s="40"/>
      <c r="H15" s="40"/>
      <c r="I15" s="44"/>
      <c r="J15" s="44"/>
      <c r="K15" s="44"/>
      <c r="L15" s="1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</row>
    <row r="16" spans="1:35" x14ac:dyDescent="0.2">
      <c r="A16" s="21"/>
      <c r="B16" s="39"/>
      <c r="C16" s="40"/>
      <c r="D16" s="40"/>
      <c r="E16" s="40"/>
      <c r="F16" s="40"/>
      <c r="G16" s="40"/>
      <c r="H16" s="40"/>
      <c r="I16" s="29"/>
      <c r="J16" s="25"/>
      <c r="K16" s="26"/>
      <c r="L16" s="1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</row>
    <row r="17" spans="1:35" ht="17.25" customHeight="1" x14ac:dyDescent="0.2">
      <c r="A17" s="21" t="s">
        <v>13</v>
      </c>
      <c r="B17" s="22" t="s">
        <v>110</v>
      </c>
      <c r="C17" s="45">
        <v>80</v>
      </c>
      <c r="D17" s="45">
        <v>120</v>
      </c>
      <c r="E17" s="45">
        <v>120</v>
      </c>
      <c r="F17" s="45">
        <v>80</v>
      </c>
      <c r="G17" s="45">
        <v>150</v>
      </c>
      <c r="H17" s="45">
        <v>50</v>
      </c>
      <c r="I17" s="24">
        <f t="shared" ref="I17:I18" si="3">SUM(C17:H17)</f>
        <v>600</v>
      </c>
      <c r="J17" s="26">
        <v>600</v>
      </c>
      <c r="K17" s="26">
        <f>I17-J17</f>
        <v>0</v>
      </c>
      <c r="L17" s="27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</row>
    <row r="18" spans="1:35" ht="17.25" customHeight="1" x14ac:dyDescent="0.2">
      <c r="A18" s="21"/>
      <c r="B18" s="30" t="s">
        <v>111</v>
      </c>
      <c r="C18" s="46">
        <f>C17+D17</f>
        <v>200</v>
      </c>
      <c r="D18" s="47"/>
      <c r="E18" s="46">
        <f>E17+F17</f>
        <v>200</v>
      </c>
      <c r="F18" s="47"/>
      <c r="G18" s="46">
        <f>G17+H17</f>
        <v>200</v>
      </c>
      <c r="H18" s="47"/>
      <c r="I18" s="29">
        <f t="shared" si="3"/>
        <v>600</v>
      </c>
      <c r="J18" s="26"/>
      <c r="K18" s="25"/>
      <c r="L18" s="27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</row>
    <row r="19" spans="1:35" x14ac:dyDescent="0.2">
      <c r="A19" s="49"/>
      <c r="B19" s="22"/>
      <c r="C19" s="50"/>
      <c r="D19" s="50"/>
      <c r="E19" s="50"/>
      <c r="F19" s="50"/>
      <c r="G19" s="50"/>
      <c r="H19" s="50"/>
      <c r="I19" s="49"/>
      <c r="J19" s="49"/>
      <c r="K19" s="49"/>
      <c r="L19" s="51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</row>
    <row r="20" spans="1:35" x14ac:dyDescent="0.2">
      <c r="A20" s="52"/>
      <c r="B20" s="53"/>
      <c r="C20" s="53"/>
      <c r="D20" s="53"/>
      <c r="E20" s="53"/>
      <c r="F20" s="53"/>
      <c r="G20" s="53"/>
      <c r="H20" s="53"/>
      <c r="I20" s="52"/>
      <c r="J20" s="21"/>
      <c r="K20" s="21"/>
      <c r="L20" s="1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</row>
    <row r="21" spans="1:35" x14ac:dyDescent="0.2">
      <c r="A21" s="52"/>
      <c r="B21" s="53"/>
      <c r="C21" s="53"/>
      <c r="D21" s="53"/>
      <c r="E21" s="53"/>
      <c r="F21" s="53"/>
      <c r="G21" s="53"/>
      <c r="H21" s="53"/>
      <c r="I21" s="52"/>
      <c r="J21" s="21"/>
      <c r="K21" s="21"/>
      <c r="L21" s="1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</row>
    <row r="22" spans="1:35" ht="51.75" customHeight="1" x14ac:dyDescent="0.2">
      <c r="A22" s="54" t="s">
        <v>13</v>
      </c>
      <c r="B22" s="55" t="s">
        <v>19</v>
      </c>
      <c r="C22" s="40"/>
      <c r="D22" s="40">
        <v>0</v>
      </c>
      <c r="E22" s="40"/>
      <c r="F22" s="45">
        <v>11</v>
      </c>
      <c r="G22" s="40"/>
      <c r="H22" s="45">
        <v>15</v>
      </c>
      <c r="I22" s="56">
        <f>SUM(C22:H22)</f>
        <v>26</v>
      </c>
      <c r="J22" s="57"/>
      <c r="K22" s="57"/>
      <c r="L22" s="27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</row>
    <row r="23" spans="1:35" ht="25.5" customHeight="1" x14ac:dyDescent="0.2">
      <c r="A23" s="44"/>
      <c r="B23" s="44"/>
      <c r="C23" s="58">
        <f>C22+D22+E22+F22</f>
        <v>11</v>
      </c>
      <c r="D23" s="59"/>
      <c r="E23" s="59"/>
      <c r="F23" s="47"/>
      <c r="G23" s="58">
        <f>G22+H22</f>
        <v>15</v>
      </c>
      <c r="H23" s="47"/>
      <c r="I23" s="44"/>
      <c r="J23" s="57"/>
      <c r="K23" s="57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</row>
    <row r="24" spans="1:35" ht="13.5" customHeight="1" x14ac:dyDescent="0.2">
      <c r="A24" s="60"/>
      <c r="B24" s="61"/>
      <c r="C24" s="62"/>
      <c r="D24" s="62"/>
      <c r="E24" s="62"/>
      <c r="F24" s="62"/>
      <c r="G24" s="62"/>
      <c r="H24" s="62"/>
      <c r="I24" s="62"/>
      <c r="J24" s="63"/>
      <c r="K24" s="63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</row>
    <row r="25" spans="1:35" ht="17.25" customHeight="1" x14ac:dyDescent="0.2">
      <c r="A25" s="60"/>
      <c r="B25" s="64"/>
      <c r="C25" s="62"/>
      <c r="D25" s="62"/>
      <c r="E25" s="62"/>
      <c r="F25" s="62"/>
      <c r="G25" s="62"/>
      <c r="H25" s="62"/>
      <c r="I25" s="65"/>
      <c r="J25" s="66"/>
      <c r="K25" s="66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</row>
    <row r="26" spans="1:35" x14ac:dyDescent="0.2">
      <c r="A26" s="3"/>
      <c r="B26" s="3"/>
      <c r="C26" s="3"/>
      <c r="D26" s="3"/>
      <c r="E26" s="3"/>
      <c r="F26" s="3"/>
      <c r="G26" s="3"/>
      <c r="H26" s="3"/>
      <c r="I26" s="3"/>
      <c r="J26" s="4"/>
      <c r="K26" s="4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spans="1:35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4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spans="1:35" x14ac:dyDescent="0.2">
      <c r="A28" s="3"/>
      <c r="B28" s="3"/>
      <c r="C28" s="3"/>
      <c r="D28" s="3"/>
      <c r="E28" s="3"/>
      <c r="F28" s="3"/>
      <c r="G28" s="3"/>
      <c r="H28" s="3"/>
      <c r="I28" s="3"/>
      <c r="J28" s="4"/>
      <c r="K28" s="4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spans="1:35" x14ac:dyDescent="0.2">
      <c r="A29" s="3"/>
      <c r="B29" s="3"/>
      <c r="C29" s="3"/>
      <c r="D29" s="3"/>
      <c r="E29" s="3"/>
      <c r="F29" s="3"/>
      <c r="G29" s="3"/>
      <c r="H29" s="3"/>
      <c r="I29" s="3"/>
      <c r="J29" s="4"/>
      <c r="K29" s="4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spans="1:35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4"/>
      <c r="K30" s="4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spans="1:35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4"/>
      <c r="K31" s="4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spans="1:35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4"/>
      <c r="K32" s="4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spans="1:35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4"/>
      <c r="K33" s="4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spans="1:35" ht="17.2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4"/>
      <c r="K34" s="4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spans="1:35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4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spans="1:35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4"/>
      <c r="K36" s="4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spans="1:35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4"/>
      <c r="K37" s="4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spans="1:35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4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spans="1:35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4"/>
      <c r="K39" s="4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spans="1:35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4"/>
      <c r="K40" s="4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spans="1:35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4"/>
      <c r="K41" s="4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spans="1:35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4"/>
      <c r="K42" s="4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spans="1:35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4"/>
      <c r="K43" s="4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spans="1:35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4"/>
      <c r="K44" s="4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spans="1:35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4"/>
      <c r="K45" s="4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spans="1:35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4"/>
      <c r="K46" s="4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spans="1:35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4"/>
      <c r="K47" s="4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spans="1:35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4"/>
      <c r="K48" s="4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spans="1:35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4"/>
      <c r="K49" s="4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spans="1:35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4"/>
      <c r="K50" s="4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spans="1:35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4"/>
      <c r="K51" s="4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spans="1:35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4"/>
      <c r="K52" s="4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spans="1:35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4"/>
      <c r="K53" s="4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spans="1:35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4"/>
      <c r="K54" s="4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spans="1:35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4"/>
      <c r="K55" s="4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spans="1:35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4"/>
      <c r="K56" s="4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spans="1:35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4"/>
      <c r="K57" s="4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spans="1:35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4"/>
      <c r="K58" s="4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spans="1:35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4"/>
      <c r="K59" s="4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spans="1:35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4"/>
      <c r="K60" s="4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spans="1:35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4"/>
      <c r="K61" s="4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spans="1:35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4"/>
      <c r="K62" s="4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spans="1:35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4"/>
      <c r="K63" s="4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spans="1:35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4"/>
      <c r="K64" s="4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spans="1:35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4"/>
      <c r="K65" s="4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spans="1:35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4"/>
      <c r="K66" s="4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spans="1:35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4"/>
      <c r="K67" s="4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spans="1:35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4"/>
      <c r="K68" s="4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spans="1:35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4"/>
      <c r="K69" s="4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spans="1:35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4"/>
      <c r="K70" s="4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spans="1:35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4"/>
      <c r="K71" s="4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spans="1:35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4"/>
      <c r="K72" s="4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spans="1:35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4"/>
      <c r="K73" s="4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spans="1:35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4"/>
      <c r="K74" s="4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spans="1:35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4"/>
      <c r="K75" s="4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spans="1:35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4"/>
      <c r="K76" s="4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spans="1:35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4"/>
      <c r="K77" s="4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spans="1:35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4"/>
      <c r="K78" s="4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spans="1:35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4"/>
      <c r="K79" s="4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spans="1:35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4"/>
      <c r="K80" s="4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spans="1:35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4"/>
      <c r="K81" s="4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spans="1:35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4"/>
      <c r="K82" s="4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spans="1:35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4"/>
      <c r="K83" s="4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spans="1:35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4"/>
      <c r="K84" s="4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spans="1:35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4"/>
      <c r="K85" s="4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spans="1:35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4"/>
      <c r="K86" s="4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spans="1:35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4"/>
      <c r="K87" s="4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spans="1:35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4"/>
      <c r="K88" s="4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spans="1:35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4"/>
      <c r="K89" s="4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spans="1:35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4"/>
      <c r="K90" s="4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spans="1:35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4"/>
      <c r="K91" s="4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spans="1:35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4"/>
      <c r="K92" s="4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spans="1:35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4"/>
      <c r="K93" s="4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spans="1:35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4"/>
      <c r="K94" s="4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spans="1:35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4"/>
      <c r="K95" s="4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spans="1:35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4"/>
      <c r="K96" s="4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spans="1:35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4"/>
      <c r="K97" s="4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spans="1:35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4"/>
      <c r="K98" s="4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spans="1:35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4"/>
      <c r="K99" s="4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spans="1:35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4"/>
      <c r="K100" s="4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spans="1:35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4"/>
      <c r="K101" s="4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spans="1:35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4"/>
      <c r="K102" s="4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spans="1:35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4"/>
      <c r="K103" s="4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spans="1:35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4"/>
      <c r="K104" s="4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spans="1:35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4"/>
      <c r="K105" s="4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spans="1:35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4"/>
      <c r="K106" s="4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spans="1:35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4"/>
      <c r="K107" s="4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1:35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4"/>
      <c r="K108" s="4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spans="1:35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4"/>
      <c r="K109" s="4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spans="1:35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4"/>
      <c r="K110" s="4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spans="1:35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4"/>
      <c r="K111" s="4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spans="1:35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4"/>
      <c r="K112" s="4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spans="1:35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4"/>
      <c r="K113" s="4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spans="1:35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4"/>
      <c r="K114" s="4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1:35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4"/>
      <c r="K115" s="4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1:35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4"/>
      <c r="K116" s="4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1:35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4"/>
      <c r="K117" s="4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1:35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4"/>
      <c r="K118" s="4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4"/>
      <c r="K119" s="4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spans="1:35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4"/>
      <c r="K120" s="4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spans="1:35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4"/>
      <c r="K121" s="4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spans="1:35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4"/>
      <c r="K122" s="4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1:35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4"/>
      <c r="K123" s="4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spans="1:35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4"/>
      <c r="K124" s="4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spans="1:35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4"/>
      <c r="K125" s="4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spans="1:35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4"/>
      <c r="K126" s="4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spans="1:35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4"/>
      <c r="K127" s="4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spans="1:35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4"/>
      <c r="K128" s="4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spans="1:35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4"/>
      <c r="K129" s="4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spans="1:35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4"/>
      <c r="K130" s="4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spans="1:35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4"/>
      <c r="K131" s="4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spans="1:35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4"/>
      <c r="K132" s="4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spans="1:35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4"/>
      <c r="K133" s="4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spans="1:35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4"/>
      <c r="K134" s="4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spans="1:35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4"/>
      <c r="K135" s="4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spans="1:35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4"/>
      <c r="K136" s="4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spans="1:35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4"/>
      <c r="K137" s="4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spans="1:35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4"/>
      <c r="K138" s="4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spans="1:35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4"/>
      <c r="K139" s="4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spans="1:35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4"/>
      <c r="K140" s="4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spans="1:35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4"/>
      <c r="K141" s="4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spans="1:35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4"/>
      <c r="K142" s="4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spans="1:35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4"/>
      <c r="K143" s="4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spans="1:35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4"/>
      <c r="K144" s="4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spans="1:35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4"/>
      <c r="K145" s="4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spans="1:35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4"/>
      <c r="K146" s="4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spans="1:35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4"/>
      <c r="K147" s="4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spans="1:35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4"/>
      <c r="K148" s="4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spans="1:35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4"/>
      <c r="K149" s="4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1:35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4"/>
      <c r="K150" s="4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spans="1:35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4"/>
      <c r="K151" s="4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spans="1:35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4"/>
      <c r="K152" s="4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spans="1:35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4"/>
      <c r="K153" s="4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1:35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4"/>
      <c r="K154" s="4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spans="1:35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4"/>
      <c r="K155" s="4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spans="1:35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4"/>
      <c r="K156" s="4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spans="1:35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4"/>
      <c r="K157" s="4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spans="1:35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4"/>
      <c r="K158" s="4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spans="1:35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4"/>
      <c r="K159" s="4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spans="1:35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4"/>
      <c r="K160" s="4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spans="1:35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4"/>
      <c r="K161" s="4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spans="1:35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4"/>
      <c r="K162" s="4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spans="1:35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4"/>
      <c r="K163" s="4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spans="1:35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4"/>
      <c r="K164" s="4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spans="1:35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4"/>
      <c r="K165" s="4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spans="1:35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4"/>
      <c r="K166" s="4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spans="1:35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4"/>
      <c r="K167" s="4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spans="1:35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4"/>
      <c r="K168" s="4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spans="1:35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4"/>
      <c r="K169" s="4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spans="1:35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4"/>
      <c r="K170" s="4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spans="1:35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4"/>
      <c r="K171" s="4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spans="1:35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4"/>
      <c r="K172" s="4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spans="1:35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4"/>
      <c r="K173" s="4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spans="1:35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4"/>
      <c r="K174" s="4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spans="1:35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4"/>
      <c r="K175" s="4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spans="1:35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4"/>
      <c r="K176" s="4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spans="1:35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4"/>
      <c r="K177" s="4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spans="1:35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4"/>
      <c r="K178" s="4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spans="1:35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4"/>
      <c r="K179" s="4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spans="1:35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4"/>
      <c r="K180" s="4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spans="1:35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4"/>
      <c r="K181" s="4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spans="1:35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4"/>
      <c r="K182" s="4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1:35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4"/>
      <c r="K183" s="4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1:35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4"/>
      <c r="K184" s="4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1:35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4"/>
      <c r="K185" s="4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1:35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4"/>
      <c r="K186" s="4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1:35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4"/>
      <c r="K187" s="4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1:35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4"/>
      <c r="K188" s="4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1:35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4"/>
      <c r="K189" s="4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1:35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4"/>
      <c r="K190" s="4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spans="1:35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4"/>
      <c r="K191" s="4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1:35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4"/>
      <c r="K192" s="4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1:35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4"/>
      <c r="K193" s="4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1:35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4"/>
      <c r="K194" s="4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1:35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4"/>
      <c r="K195" s="4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1:35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4"/>
      <c r="K196" s="4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1:35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4"/>
      <c r="K197" s="4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1:35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4"/>
      <c r="K198" s="4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1:35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4"/>
      <c r="K199" s="4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spans="1:35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4"/>
      <c r="K200" s="4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spans="1:35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4"/>
      <c r="K201" s="4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spans="1:35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4"/>
      <c r="K202" s="4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spans="1:35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4"/>
      <c r="K203" s="4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spans="1:35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4"/>
      <c r="K204" s="4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spans="1:35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4"/>
      <c r="K205" s="4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spans="1:35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4"/>
      <c r="K206" s="4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spans="1:35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4"/>
      <c r="K207" s="4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spans="1:35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4"/>
      <c r="K208" s="4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spans="1:35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4"/>
      <c r="K209" s="4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spans="1:35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4"/>
      <c r="K210" s="4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spans="1:35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4"/>
      <c r="K211" s="4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spans="1:35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4"/>
      <c r="K212" s="4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spans="1:35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4"/>
      <c r="K213" s="4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spans="1:35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4"/>
      <c r="K214" s="4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spans="1:35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4"/>
      <c r="K215" s="4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spans="1:35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4"/>
      <c r="K216" s="4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spans="1:35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4"/>
      <c r="K217" s="4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spans="1:35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4"/>
      <c r="K218" s="4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spans="1:35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4"/>
      <c r="K219" s="4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spans="1:35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4"/>
      <c r="K220" s="4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spans="1:35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4"/>
      <c r="K221" s="4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spans="1:35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4"/>
      <c r="K222" s="4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spans="1:35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4"/>
      <c r="K223" s="4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1:35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4"/>
      <c r="K224" s="4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spans="1:35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4"/>
      <c r="K225" s="4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spans="1:35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4"/>
      <c r="K226" s="4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spans="1:35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4"/>
      <c r="K227" s="4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spans="1:35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4"/>
      <c r="K228" s="4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1:35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4"/>
      <c r="K229" s="4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spans="1:35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4"/>
      <c r="K230" s="4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spans="1:35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4"/>
      <c r="K231" s="4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spans="1:35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4"/>
      <c r="K232" s="4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spans="1:35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4"/>
      <c r="K233" s="4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spans="1:35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4"/>
      <c r="K234" s="4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spans="1:35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4"/>
      <c r="K235" s="4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spans="1:35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4"/>
      <c r="K236" s="4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spans="1:35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4"/>
      <c r="K237" s="4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spans="1:35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4"/>
      <c r="K238" s="4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spans="1:35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4"/>
      <c r="K239" s="4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spans="1:35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4"/>
      <c r="K240" s="4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spans="1:35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4"/>
      <c r="K241" s="4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spans="1:35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4"/>
      <c r="K242" s="4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spans="1:35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4"/>
      <c r="K243" s="4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spans="1:35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4"/>
      <c r="K244" s="4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spans="1:35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4"/>
      <c r="K245" s="4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spans="1:35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4"/>
      <c r="K246" s="4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spans="1:35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4"/>
      <c r="K247" s="4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spans="1:35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4"/>
      <c r="K248" s="4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spans="1:35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4"/>
      <c r="K249" s="4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spans="1:35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4"/>
      <c r="K250" s="4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spans="1:35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4"/>
      <c r="K251" s="4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spans="1:35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4"/>
      <c r="K252" s="4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spans="1:35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4"/>
      <c r="K253" s="4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spans="1:35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4"/>
      <c r="K254" s="4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spans="1:35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4"/>
      <c r="K255" s="4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spans="1:35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4"/>
      <c r="K256" s="4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spans="1:35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4"/>
      <c r="K257" s="4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spans="1:35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4"/>
      <c r="K258" s="4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spans="1:35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4"/>
      <c r="K259" s="4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spans="1:35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4"/>
      <c r="K260" s="4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spans="1:35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4"/>
      <c r="K261" s="4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spans="1:35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4"/>
      <c r="K262" s="4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spans="1:35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4"/>
      <c r="K263" s="4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spans="1:35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4"/>
      <c r="K264" s="4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spans="1:35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4"/>
      <c r="K265" s="4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spans="1:35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4"/>
      <c r="K266" s="4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spans="1:35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4"/>
      <c r="K267" s="4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spans="1:35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4"/>
      <c r="K268" s="4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spans="1:35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4"/>
      <c r="K269" s="4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spans="1:35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4"/>
      <c r="K270" s="4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spans="1:35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4"/>
      <c r="K271" s="4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spans="1:35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4"/>
      <c r="K272" s="4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spans="1:35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4"/>
      <c r="K273" s="4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spans="1:35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4"/>
      <c r="K274" s="4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spans="1:35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4"/>
      <c r="K275" s="4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spans="1:35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4"/>
      <c r="K276" s="4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spans="1:35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4"/>
      <c r="K277" s="4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spans="1:35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4"/>
      <c r="K278" s="4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spans="1:35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4"/>
      <c r="K279" s="4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spans="1:35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4"/>
      <c r="K280" s="4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spans="1:35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4"/>
      <c r="K281" s="4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spans="1:35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4"/>
      <c r="K282" s="4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spans="1:35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4"/>
      <c r="K283" s="4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spans="1:35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4"/>
      <c r="K284" s="4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spans="1:35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4"/>
      <c r="K285" s="4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spans="1:35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4"/>
      <c r="K286" s="4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spans="1:35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4"/>
      <c r="K287" s="4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spans="1:35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4"/>
      <c r="K288" s="4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spans="1:35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4"/>
      <c r="K289" s="4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spans="1:35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4"/>
      <c r="K290" s="4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spans="1:35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4"/>
      <c r="K291" s="4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spans="1:35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4"/>
      <c r="K292" s="4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spans="1:35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4"/>
      <c r="K293" s="4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spans="1:35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4"/>
      <c r="K294" s="4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spans="1:35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4"/>
      <c r="K295" s="4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spans="1:35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4"/>
      <c r="K296" s="4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spans="1:35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4"/>
      <c r="K297" s="4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spans="1:35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4"/>
      <c r="K298" s="4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spans="1:35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4"/>
      <c r="K299" s="4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spans="1:35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4"/>
      <c r="K300" s="4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spans="1:35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4"/>
      <c r="K301" s="4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spans="1:35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4"/>
      <c r="K302" s="4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spans="1:35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4"/>
      <c r="K303" s="4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spans="1:35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4"/>
      <c r="K304" s="4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spans="1:35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4"/>
      <c r="K305" s="4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spans="1:35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4"/>
      <c r="K306" s="4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spans="1:35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4"/>
      <c r="K307" s="4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spans="1:35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4"/>
      <c r="K308" s="4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spans="1:35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4"/>
      <c r="K309" s="4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spans="1:35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4"/>
      <c r="K310" s="4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spans="1:35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4"/>
      <c r="K311" s="4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spans="1:35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4"/>
      <c r="K312" s="4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spans="1:35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4"/>
      <c r="K313" s="4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spans="1:35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4"/>
      <c r="K314" s="4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spans="1:35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4"/>
      <c r="K315" s="4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spans="1:35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4"/>
      <c r="K316" s="4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spans="1:35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4"/>
      <c r="K317" s="4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spans="1:35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4"/>
      <c r="K318" s="4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spans="1:35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4"/>
      <c r="K319" s="4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spans="1:35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4"/>
      <c r="K320" s="4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spans="1:35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4"/>
      <c r="K321" s="4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spans="1:35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4"/>
      <c r="K322" s="4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spans="1:35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4"/>
      <c r="K323" s="4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spans="1:35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4"/>
      <c r="K324" s="4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spans="1:35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4"/>
      <c r="K325" s="4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spans="1:35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4"/>
      <c r="K326" s="4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spans="1:35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4"/>
      <c r="K327" s="4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spans="1:35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4"/>
      <c r="K328" s="4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spans="1:35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4"/>
      <c r="K329" s="4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spans="1:35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4"/>
      <c r="K330" s="4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spans="1:35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4"/>
      <c r="K331" s="4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spans="1:35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4"/>
      <c r="K332" s="4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spans="1:35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4"/>
      <c r="K333" s="4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spans="1:35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4"/>
      <c r="K334" s="4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spans="1:35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4"/>
      <c r="K335" s="4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spans="1:35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4"/>
      <c r="K336" s="4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spans="1:35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4"/>
      <c r="K337" s="4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spans="1:35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4"/>
      <c r="K338" s="4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spans="1:35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4"/>
      <c r="K339" s="4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spans="1:35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4"/>
      <c r="K340" s="4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spans="1:35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4"/>
      <c r="K341" s="4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spans="1:35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4"/>
      <c r="K342" s="4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spans="1:35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4"/>
      <c r="K343" s="4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spans="1:35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4"/>
      <c r="K344" s="4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spans="1:35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4"/>
      <c r="K345" s="4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spans="1:35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4"/>
      <c r="K346" s="4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spans="1:35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4"/>
      <c r="K347" s="4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spans="1:35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4"/>
      <c r="K348" s="4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spans="1:35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4"/>
      <c r="K349" s="4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spans="1:35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4"/>
      <c r="K350" s="4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spans="1:35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4"/>
      <c r="K351" s="4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spans="1:35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4"/>
      <c r="K352" s="4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spans="1:35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4"/>
      <c r="K353" s="4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spans="1:35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4"/>
      <c r="K354" s="4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spans="1:35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4"/>
      <c r="K355" s="4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spans="1:35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4"/>
      <c r="K356" s="4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spans="1:35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4"/>
      <c r="K357" s="4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spans="1:35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4"/>
      <c r="K358" s="4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spans="1:35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4"/>
      <c r="K359" s="4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spans="1:35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4"/>
      <c r="K360" s="4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spans="1:35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4"/>
      <c r="K361" s="4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spans="1:35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4"/>
      <c r="K362" s="4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spans="1:35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4"/>
      <c r="K363" s="4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spans="1:35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4"/>
      <c r="K364" s="4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spans="1:35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4"/>
      <c r="K365" s="4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spans="1:35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4"/>
      <c r="K366" s="4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spans="1:35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4"/>
      <c r="K367" s="4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spans="1:35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4"/>
      <c r="K368" s="4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spans="1:35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4"/>
      <c r="K369" s="4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spans="1:35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4"/>
      <c r="K370" s="4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spans="1:35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4"/>
      <c r="K371" s="4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spans="1:35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4"/>
      <c r="K372" s="4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spans="1:35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4"/>
      <c r="K373" s="4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spans="1:35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4"/>
      <c r="K374" s="4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spans="1:35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4"/>
      <c r="K375" s="4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spans="1:35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4"/>
      <c r="K376" s="4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spans="1:35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4"/>
      <c r="K377" s="4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spans="1:35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4"/>
      <c r="K378" s="4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spans="1:35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4"/>
      <c r="K379" s="4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spans="1:35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4"/>
      <c r="K380" s="4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spans="1:35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4"/>
      <c r="K381" s="4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spans="1:35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4"/>
      <c r="K382" s="4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spans="1:35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4"/>
      <c r="K383" s="4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spans="1:35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4"/>
      <c r="K384" s="4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spans="1:35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4"/>
      <c r="K385" s="4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spans="1:35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4"/>
      <c r="K386" s="4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spans="1:35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4"/>
      <c r="K387" s="4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spans="1:35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4"/>
      <c r="K388" s="4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spans="1:35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4"/>
      <c r="K389" s="4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spans="1:35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4"/>
      <c r="K390" s="4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spans="1:35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4"/>
      <c r="K391" s="4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spans="1:35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4"/>
      <c r="K392" s="4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spans="1:35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4"/>
      <c r="K393" s="4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spans="1:35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4"/>
      <c r="K394" s="4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spans="1:35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4"/>
      <c r="K395" s="4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spans="1:35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4"/>
      <c r="K396" s="4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spans="1:35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4"/>
      <c r="K397" s="4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spans="1:35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4"/>
      <c r="K398" s="4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spans="1:35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4"/>
      <c r="K399" s="4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spans="1:35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4"/>
      <c r="K400" s="4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spans="1:35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4"/>
      <c r="K401" s="4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spans="1:35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4"/>
      <c r="K402" s="4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spans="1:35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4"/>
      <c r="K403" s="4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spans="1:35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4"/>
      <c r="K404" s="4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spans="1:35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4"/>
      <c r="K405" s="4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spans="1:35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4"/>
      <c r="K406" s="4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spans="1:35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4"/>
      <c r="K407" s="4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spans="1:35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4"/>
      <c r="K408" s="4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spans="1:35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4"/>
      <c r="K409" s="4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spans="1:35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4"/>
      <c r="K410" s="4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spans="1:35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4"/>
      <c r="K411" s="4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spans="1:35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4"/>
      <c r="K412" s="4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spans="1:35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4"/>
      <c r="K413" s="4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spans="1:35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4"/>
      <c r="K414" s="4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spans="1:35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4"/>
      <c r="K415" s="4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spans="1:35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4"/>
      <c r="K416" s="4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spans="1:35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4"/>
      <c r="K417" s="4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spans="1:35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4"/>
      <c r="K418" s="4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spans="1:35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4"/>
      <c r="K419" s="4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spans="1:35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4"/>
      <c r="K420" s="4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spans="1:35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4"/>
      <c r="K421" s="4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spans="1:35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4"/>
      <c r="K422" s="4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spans="1:35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4"/>
      <c r="K423" s="4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spans="1:35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4"/>
      <c r="K424" s="4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spans="1:35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4"/>
      <c r="K425" s="4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spans="1:35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4"/>
      <c r="K426" s="4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spans="1:35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4"/>
      <c r="K427" s="4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spans="1:35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4"/>
      <c r="K428" s="4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spans="1:35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4"/>
      <c r="K429" s="4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spans="1:35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4"/>
      <c r="K430" s="4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spans="1:35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4"/>
      <c r="K431" s="4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spans="1:35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4"/>
      <c r="K432" s="4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spans="1:35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4"/>
      <c r="K433" s="4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spans="1:35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4"/>
      <c r="K434" s="4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spans="1:35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4"/>
      <c r="K435" s="4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spans="1:35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4"/>
      <c r="K436" s="4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spans="1:35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4"/>
      <c r="K437" s="4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spans="1:35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4"/>
      <c r="K438" s="4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spans="1:35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4"/>
      <c r="K439" s="4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spans="1:35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4"/>
      <c r="K440" s="4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spans="1:35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4"/>
      <c r="K441" s="4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spans="1:35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4"/>
      <c r="K442" s="4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spans="1:35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4"/>
      <c r="K443" s="4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spans="1:35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4"/>
      <c r="K444" s="4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spans="1:35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4"/>
      <c r="K445" s="4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spans="1:35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4"/>
      <c r="K446" s="4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spans="1:35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4"/>
      <c r="K447" s="4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spans="1:35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4"/>
      <c r="K448" s="4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spans="1:35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4"/>
      <c r="K449" s="4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spans="1:35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4"/>
      <c r="K450" s="4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spans="1:35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4"/>
      <c r="K451" s="4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spans="1:35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4"/>
      <c r="K452" s="4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spans="1:35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4"/>
      <c r="K453" s="4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spans="1:35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4"/>
      <c r="K454" s="4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spans="1:35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4"/>
      <c r="K455" s="4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spans="1:35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4"/>
      <c r="K456" s="4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spans="1:35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4"/>
      <c r="K457" s="4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spans="1:35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4"/>
      <c r="K458" s="4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spans="1:35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4"/>
      <c r="K459" s="4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spans="1:35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4"/>
      <c r="K460" s="4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spans="1:35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4"/>
      <c r="K461" s="4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spans="1:35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4"/>
      <c r="K462" s="4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spans="1:35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4"/>
      <c r="K463" s="4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spans="1:35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4"/>
      <c r="K464" s="4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spans="1:35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4"/>
      <c r="K465" s="4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spans="1:35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4"/>
      <c r="K466" s="4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spans="1:35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4"/>
      <c r="K467" s="4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spans="1:35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4"/>
      <c r="K468" s="4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spans="1:35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4"/>
      <c r="K469" s="4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spans="1:35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4"/>
      <c r="K470" s="4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spans="1:35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4"/>
      <c r="K471" s="4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spans="1:35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4"/>
      <c r="K472" s="4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spans="1:35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4"/>
      <c r="K473" s="4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spans="1:35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4"/>
      <c r="K474" s="4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spans="1:35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4"/>
      <c r="K475" s="4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spans="1:35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4"/>
      <c r="K476" s="4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spans="1:35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4"/>
      <c r="K477" s="4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spans="1:35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4"/>
      <c r="K478" s="4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spans="1:35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4"/>
      <c r="K479" s="4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spans="1:35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4"/>
      <c r="K480" s="4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spans="1:35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4"/>
      <c r="K481" s="4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spans="1:35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4"/>
      <c r="K482" s="4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spans="1:35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4"/>
      <c r="K483" s="4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spans="1:35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4"/>
      <c r="K484" s="4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spans="1:35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4"/>
      <c r="K485" s="4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spans="1:35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4"/>
      <c r="K486" s="4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spans="1:35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4"/>
      <c r="K487" s="4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spans="1:35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4"/>
      <c r="K488" s="4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spans="1:35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4"/>
      <c r="K489" s="4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spans="1:35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4"/>
      <c r="K490" s="4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spans="1:35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4"/>
      <c r="K491" s="4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spans="1:35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4"/>
      <c r="K492" s="4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spans="1:35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4"/>
      <c r="K493" s="4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spans="1:35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4"/>
      <c r="K494" s="4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spans="1:35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4"/>
      <c r="K495" s="4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spans="1:35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4"/>
      <c r="K496" s="4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spans="1:35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4"/>
      <c r="K497" s="4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spans="1:35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4"/>
      <c r="K498" s="4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spans="1:35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4"/>
      <c r="K499" s="4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spans="1:35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4"/>
      <c r="K500" s="4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spans="1:35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4"/>
      <c r="K501" s="4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spans="1:35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4"/>
      <c r="K502" s="4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spans="1:35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4"/>
      <c r="K503" s="4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spans="1:35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4"/>
      <c r="K504" s="4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spans="1:35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4"/>
      <c r="K505" s="4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1:35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4"/>
      <c r="K506" s="4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spans="1:35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4"/>
      <c r="K507" s="4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spans="1:35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4"/>
      <c r="K508" s="4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spans="1:35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4"/>
      <c r="K509" s="4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spans="1:35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4"/>
      <c r="K510" s="4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spans="1:35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4"/>
      <c r="K511" s="4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spans="1:35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4"/>
      <c r="K512" s="4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spans="1:35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4"/>
      <c r="K513" s="4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spans="1:35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4"/>
      <c r="K514" s="4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spans="1:35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4"/>
      <c r="K515" s="4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spans="1:35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4"/>
      <c r="K516" s="4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spans="1:35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4"/>
      <c r="K517" s="4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spans="1:35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4"/>
      <c r="K518" s="4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spans="1:35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4"/>
      <c r="K519" s="4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spans="1:35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4"/>
      <c r="K520" s="4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spans="1:35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4"/>
      <c r="K521" s="4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spans="1:35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4"/>
      <c r="K522" s="4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spans="1:35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4"/>
      <c r="K523" s="4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spans="1:35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4"/>
      <c r="K524" s="4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spans="1:35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4"/>
      <c r="K525" s="4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spans="1:35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4"/>
      <c r="K526" s="4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spans="1:35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4"/>
      <c r="K527" s="4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spans="1:35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4"/>
      <c r="K528" s="4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spans="1:35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4"/>
      <c r="K529" s="4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spans="1:35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4"/>
      <c r="K530" s="4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spans="1:35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4"/>
      <c r="K531" s="4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spans="1:35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4"/>
      <c r="K532" s="4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spans="1:35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4"/>
      <c r="K533" s="4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spans="1:35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4"/>
      <c r="K534" s="4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spans="1:35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4"/>
      <c r="K535" s="4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spans="1:35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4"/>
      <c r="K536" s="4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spans="1:35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4"/>
      <c r="K537" s="4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spans="1:35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4"/>
      <c r="K538" s="4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spans="1:35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4"/>
      <c r="K539" s="4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spans="1:35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4"/>
      <c r="K540" s="4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spans="1:35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4"/>
      <c r="K541" s="4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spans="1:35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4"/>
      <c r="K542" s="4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spans="1:35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4"/>
      <c r="K543" s="4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spans="1:35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4"/>
      <c r="K544" s="4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spans="1:35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4"/>
      <c r="K545" s="4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spans="1:35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4"/>
      <c r="K546" s="4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spans="1:35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4"/>
      <c r="K547" s="4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spans="1:35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4"/>
      <c r="K548" s="4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spans="1:35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4"/>
      <c r="K549" s="4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spans="1:35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4"/>
      <c r="K550" s="4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spans="1:35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4"/>
      <c r="K551" s="4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spans="1:35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4"/>
      <c r="K552" s="4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spans="1:35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4"/>
      <c r="K553" s="4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spans="1:35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4"/>
      <c r="K554" s="4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spans="1:35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4"/>
      <c r="K555" s="4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spans="1:35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4"/>
      <c r="K556" s="4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spans="1:35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4"/>
      <c r="K557" s="4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spans="1:35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4"/>
      <c r="K558" s="4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spans="1:35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4"/>
      <c r="K559" s="4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spans="1:35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4"/>
      <c r="K560" s="4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spans="1:35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4"/>
      <c r="K561" s="4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spans="1:35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4"/>
      <c r="K562" s="4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spans="1:35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4"/>
      <c r="K563" s="4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spans="1:35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4"/>
      <c r="K564" s="4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spans="1:35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4"/>
      <c r="K565" s="4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spans="1:35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4"/>
      <c r="K566" s="4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spans="1:35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4"/>
      <c r="K567" s="4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spans="1:35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4"/>
      <c r="K568" s="4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spans="1:35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4"/>
      <c r="K569" s="4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spans="1:35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4"/>
      <c r="K570" s="4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spans="1:35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4"/>
      <c r="K571" s="4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spans="1:35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4"/>
      <c r="K572" s="4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spans="1:35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4"/>
      <c r="K573" s="4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spans="1:35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4"/>
      <c r="K574" s="4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spans="1:35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4"/>
      <c r="K575" s="4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spans="1:35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4"/>
      <c r="K576" s="4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spans="1:35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4"/>
      <c r="K577" s="4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spans="1:35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4"/>
      <c r="K578" s="4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spans="1:35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4"/>
      <c r="K579" s="4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spans="1:35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4"/>
      <c r="K580" s="4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spans="1:35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4"/>
      <c r="K581" s="4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spans="1:35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4"/>
      <c r="K582" s="4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spans="1:35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4"/>
      <c r="K583" s="4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spans="1:35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4"/>
      <c r="K584" s="4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spans="1:35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4"/>
      <c r="K585" s="4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spans="1:35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4"/>
      <c r="K586" s="4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spans="1:35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4"/>
      <c r="K587" s="4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spans="1:35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4"/>
      <c r="K588" s="4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spans="1:35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4"/>
      <c r="K589" s="4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spans="1:35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4"/>
      <c r="K590" s="4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spans="1:35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4"/>
      <c r="K591" s="4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spans="1:35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4"/>
      <c r="K592" s="4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spans="1:35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4"/>
      <c r="K593" s="4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spans="1:35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4"/>
      <c r="K594" s="4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spans="1:35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4"/>
      <c r="K595" s="4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spans="1:35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4"/>
      <c r="K596" s="4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spans="1:35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4"/>
      <c r="K597" s="4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spans="1:35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4"/>
      <c r="K598" s="4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spans="1:35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4"/>
      <c r="K599" s="4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spans="1:35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4"/>
      <c r="K600" s="4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spans="1:35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4"/>
      <c r="K601" s="4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spans="1:35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4"/>
      <c r="K602" s="4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spans="1:35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4"/>
      <c r="K603" s="4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spans="1:35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4"/>
      <c r="K604" s="4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spans="1:35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4"/>
      <c r="K605" s="4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spans="1:35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4"/>
      <c r="K606" s="4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spans="1:35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4"/>
      <c r="K607" s="4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spans="1:35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4"/>
      <c r="K608" s="4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spans="1:35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4"/>
      <c r="K609" s="4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spans="1:35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4"/>
      <c r="K610" s="4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spans="1:35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4"/>
      <c r="K611" s="4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spans="1:35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4"/>
      <c r="K612" s="4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spans="1:35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4"/>
      <c r="K613" s="4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spans="1:35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4"/>
      <c r="K614" s="4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spans="1:35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4"/>
      <c r="K615" s="4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spans="1:35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4"/>
      <c r="K616" s="4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spans="1:35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4"/>
      <c r="K617" s="4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spans="1:35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4"/>
      <c r="K618" s="4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spans="1:35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4"/>
      <c r="K619" s="4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spans="1:35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4"/>
      <c r="K620" s="4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spans="1:35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4"/>
      <c r="K621" s="4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spans="1:35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4"/>
      <c r="K622" s="4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spans="1:35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4"/>
      <c r="K623" s="4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spans="1:35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4"/>
      <c r="K624" s="4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spans="1:35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4"/>
      <c r="K625" s="4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spans="1:35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4"/>
      <c r="K626" s="4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spans="1:35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4"/>
      <c r="K627" s="4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spans="1:35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4"/>
      <c r="K628" s="4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spans="1:35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4"/>
      <c r="K629" s="4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spans="1:35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4"/>
      <c r="K630" s="4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spans="1:35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4"/>
      <c r="K631" s="4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spans="1:35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4"/>
      <c r="K632" s="4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spans="1:35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4"/>
      <c r="K633" s="4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spans="1:35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4"/>
      <c r="K634" s="4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spans="1:35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4"/>
      <c r="K635" s="4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spans="1:35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4"/>
      <c r="K636" s="4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spans="1:35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4"/>
      <c r="K637" s="4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spans="1:35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4"/>
      <c r="K638" s="4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spans="1:35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4"/>
      <c r="K639" s="4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spans="1:35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4"/>
      <c r="K640" s="4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spans="1:35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4"/>
      <c r="K641" s="4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spans="1:35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4"/>
      <c r="K642" s="4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spans="1:35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4"/>
      <c r="K643" s="4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spans="1:35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4"/>
      <c r="K644" s="4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spans="1:35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4"/>
      <c r="K645" s="4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spans="1:35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4"/>
      <c r="K646" s="4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spans="1:35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4"/>
      <c r="K647" s="4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spans="1:35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4"/>
      <c r="K648" s="4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spans="1:35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4"/>
      <c r="K649" s="4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spans="1:35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4"/>
      <c r="K650" s="4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spans="1:35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4"/>
      <c r="K651" s="4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spans="1:35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4"/>
      <c r="K652" s="4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spans="1:35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4"/>
      <c r="K653" s="4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spans="1:35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4"/>
      <c r="K654" s="4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spans="1:35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4"/>
      <c r="K655" s="4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spans="1:35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4"/>
      <c r="K656" s="4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spans="1:35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4"/>
      <c r="K657" s="4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spans="1:35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4"/>
      <c r="K658" s="4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spans="1:35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4"/>
      <c r="K659" s="4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spans="1:35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4"/>
      <c r="K660" s="4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spans="1:35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4"/>
      <c r="K661" s="4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spans="1:35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4"/>
      <c r="K662" s="4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spans="1:35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4"/>
      <c r="K663" s="4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spans="1:35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4"/>
      <c r="K664" s="4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spans="1:35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4"/>
      <c r="K665" s="4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spans="1:35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4"/>
      <c r="K666" s="4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spans="1:35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4"/>
      <c r="K667" s="4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spans="1:35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4"/>
      <c r="K668" s="4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spans="1:35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4"/>
      <c r="K669" s="4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spans="1:35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4"/>
      <c r="K670" s="4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spans="1:35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4"/>
      <c r="K671" s="4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spans="1:35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4"/>
      <c r="K672" s="4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spans="1:35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4"/>
      <c r="K673" s="4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spans="1:35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4"/>
      <c r="K674" s="4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spans="1:35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4"/>
      <c r="K675" s="4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spans="1:35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4"/>
      <c r="K676" s="4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spans="1:35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4"/>
      <c r="K677" s="4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spans="1:35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4"/>
      <c r="K678" s="4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spans="1:35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4"/>
      <c r="K679" s="4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spans="1:35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4"/>
      <c r="K680" s="4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spans="1:35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4"/>
      <c r="K681" s="4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spans="1:35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4"/>
      <c r="K682" s="4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spans="1:35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4"/>
      <c r="K683" s="4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spans="1:35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4"/>
      <c r="K684" s="4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spans="1:35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4"/>
      <c r="K685" s="4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spans="1:35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4"/>
      <c r="K686" s="4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spans="1:35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4"/>
      <c r="K687" s="4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spans="1:35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4"/>
      <c r="K688" s="4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spans="1:35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4"/>
      <c r="K689" s="4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spans="1:35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4"/>
      <c r="K690" s="4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spans="1:35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4"/>
      <c r="K691" s="4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spans="1:35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4"/>
      <c r="K692" s="4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spans="1:35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4"/>
      <c r="K693" s="4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spans="1:35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4"/>
      <c r="K694" s="4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spans="1:35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4"/>
      <c r="K695" s="4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spans="1:35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4"/>
      <c r="K696" s="4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spans="1:35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4"/>
      <c r="K697" s="4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spans="1:35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4"/>
      <c r="K698" s="4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spans="1:35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4"/>
      <c r="K699" s="4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spans="1:35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4"/>
      <c r="K700" s="4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spans="1:35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4"/>
      <c r="K701" s="4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spans="1:35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4"/>
      <c r="K702" s="4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spans="1:35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4"/>
      <c r="K703" s="4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spans="1:35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4"/>
      <c r="K704" s="4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spans="1:35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4"/>
      <c r="K705" s="4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spans="1:35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4"/>
      <c r="K706" s="4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spans="1:35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4"/>
      <c r="K707" s="4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spans="1:35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4"/>
      <c r="K708" s="4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spans="1:35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4"/>
      <c r="K709" s="4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spans="1:35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4"/>
      <c r="K710" s="4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spans="1:35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4"/>
      <c r="K711" s="4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spans="1:35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4"/>
      <c r="K712" s="4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spans="1:35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4"/>
      <c r="K713" s="4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spans="1:35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4"/>
      <c r="K714" s="4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spans="1:35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4"/>
      <c r="K715" s="4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spans="1:35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4"/>
      <c r="K716" s="4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spans="1:35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4"/>
      <c r="K717" s="4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spans="1:35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4"/>
      <c r="K718" s="4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spans="1:35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4"/>
      <c r="K719" s="4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spans="1:35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4"/>
      <c r="K720" s="4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spans="1:35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4"/>
      <c r="K721" s="4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spans="1:35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4"/>
      <c r="K722" s="4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spans="1:35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4"/>
      <c r="K723" s="4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spans="1:35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4"/>
      <c r="K724" s="4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spans="1:35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4"/>
      <c r="K725" s="4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spans="1:35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4"/>
      <c r="K726" s="4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spans="1:35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4"/>
      <c r="K727" s="4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spans="1:35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4"/>
      <c r="K728" s="4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spans="1:35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4"/>
      <c r="K729" s="4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spans="1:35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4"/>
      <c r="K730" s="4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spans="1:35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4"/>
      <c r="K731" s="4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spans="1:35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4"/>
      <c r="K732" s="4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spans="1:35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4"/>
      <c r="K733" s="4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spans="1:35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4"/>
      <c r="K734" s="4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spans="1:35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4"/>
      <c r="K735" s="4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spans="1:35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4"/>
      <c r="K736" s="4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spans="1:35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4"/>
      <c r="K737" s="4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spans="1:35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4"/>
      <c r="K738" s="4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spans="1:35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4"/>
      <c r="K739" s="4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spans="1:35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4"/>
      <c r="K740" s="4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spans="1:35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4"/>
      <c r="K741" s="4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spans="1:35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4"/>
      <c r="K742" s="4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spans="1:35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4"/>
      <c r="K743" s="4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spans="1:35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4"/>
      <c r="K744" s="4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spans="1:35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4"/>
      <c r="K745" s="4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spans="1:35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4"/>
      <c r="K746" s="4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spans="1:35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4"/>
      <c r="K747" s="4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spans="1:35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4"/>
      <c r="K748" s="4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spans="1:35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4"/>
      <c r="K749" s="4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spans="1:35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4"/>
      <c r="K750" s="4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spans="1:35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4"/>
      <c r="K751" s="4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spans="1:35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4"/>
      <c r="K752" s="4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spans="1:35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4"/>
      <c r="K753" s="4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spans="1:35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4"/>
      <c r="K754" s="4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spans="1:35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4"/>
      <c r="K755" s="4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spans="1:35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4"/>
      <c r="K756" s="4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spans="1:35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4"/>
      <c r="K757" s="4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spans="1:35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4"/>
      <c r="K758" s="4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spans="1:35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4"/>
      <c r="K759" s="4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spans="1:35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4"/>
      <c r="K760" s="4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spans="1:35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4"/>
      <c r="K761" s="4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spans="1:35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4"/>
      <c r="K762" s="4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spans="1:35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4"/>
      <c r="K763" s="4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spans="1:35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4"/>
      <c r="K764" s="4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spans="1:35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4"/>
      <c r="K765" s="4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spans="1:35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4"/>
      <c r="K766" s="4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spans="1:35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4"/>
      <c r="K767" s="4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spans="1:35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4"/>
      <c r="K768" s="4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spans="1:35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4"/>
      <c r="K769" s="4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spans="1:35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4"/>
      <c r="K770" s="4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spans="1:35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4"/>
      <c r="K771" s="4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spans="1:35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4"/>
      <c r="K772" s="4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spans="1:35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4"/>
      <c r="K773" s="4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spans="1:35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4"/>
      <c r="K774" s="4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spans="1:35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4"/>
      <c r="K775" s="4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spans="1:35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4"/>
      <c r="K776" s="4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spans="1:35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4"/>
      <c r="K777" s="4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spans="1:35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4"/>
      <c r="K778" s="4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spans="1:35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4"/>
      <c r="K779" s="4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spans="1:35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4"/>
      <c r="K780" s="4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spans="1:35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4"/>
      <c r="K781" s="4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spans="1:35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4"/>
      <c r="K782" s="4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spans="1:35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4"/>
      <c r="K783" s="4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spans="1:35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4"/>
      <c r="K784" s="4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spans="1:35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4"/>
      <c r="K785" s="4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spans="1:35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4"/>
      <c r="K786" s="4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spans="1:35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4"/>
      <c r="K787" s="4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spans="1:35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4"/>
      <c r="K788" s="4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spans="1:35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4"/>
      <c r="K789" s="4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spans="1:35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4"/>
      <c r="K790" s="4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spans="1:35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4"/>
      <c r="K791" s="4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spans="1:35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4"/>
      <c r="K792" s="4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spans="1:35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4"/>
      <c r="K793" s="4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spans="1:35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4"/>
      <c r="K794" s="4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spans="1:35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4"/>
      <c r="K795" s="4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spans="1:35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4"/>
      <c r="K796" s="4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spans="1:35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4"/>
      <c r="K797" s="4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spans="1:35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4"/>
      <c r="K798" s="4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spans="1:35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4"/>
      <c r="K799" s="4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spans="1:35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4"/>
      <c r="K800" s="4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spans="1:35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4"/>
      <c r="K801" s="4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spans="1:35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4"/>
      <c r="K802" s="4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spans="1:35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4"/>
      <c r="K803" s="4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spans="1:35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4"/>
      <c r="K804" s="4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spans="1:35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4"/>
      <c r="K805" s="4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spans="1:35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4"/>
      <c r="K806" s="4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spans="1:35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4"/>
      <c r="K807" s="4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spans="1:35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4"/>
      <c r="K808" s="4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spans="1:35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4"/>
      <c r="K809" s="4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spans="1:35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4"/>
      <c r="K810" s="4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spans="1:35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4"/>
      <c r="K811" s="4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spans="1:35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4"/>
      <c r="K812" s="4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spans="1:35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4"/>
      <c r="K813" s="4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spans="1:35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4"/>
      <c r="K814" s="4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spans="1:35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4"/>
      <c r="K815" s="4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spans="1:35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4"/>
      <c r="K816" s="4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spans="1:35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4"/>
      <c r="K817" s="4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spans="1:35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4"/>
      <c r="K818" s="4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spans="1:35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4"/>
      <c r="K819" s="4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spans="1:35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4"/>
      <c r="K820" s="4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spans="1:35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4"/>
      <c r="K821" s="4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spans="1:35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4"/>
      <c r="K822" s="4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spans="1:35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4"/>
      <c r="K823" s="4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spans="1:35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4"/>
      <c r="K824" s="4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spans="1:35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4"/>
      <c r="K825" s="4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spans="1:35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4"/>
      <c r="K826" s="4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spans="1:35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4"/>
      <c r="K827" s="4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spans="1:35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4"/>
      <c r="K828" s="4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spans="1:35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4"/>
      <c r="K829" s="4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spans="1:35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4"/>
      <c r="K830" s="4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spans="1:35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4"/>
      <c r="K831" s="4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spans="1:35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4"/>
      <c r="K832" s="4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spans="1:35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4"/>
      <c r="K833" s="4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spans="1:35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4"/>
      <c r="K834" s="4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spans="1:35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4"/>
      <c r="K835" s="4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spans="1:35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4"/>
      <c r="K836" s="4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spans="1:35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4"/>
      <c r="K837" s="4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spans="1:35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4"/>
      <c r="K838" s="4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spans="1:35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4"/>
      <c r="K839" s="4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spans="1:35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4"/>
      <c r="K840" s="4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spans="1:35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4"/>
      <c r="K841" s="4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spans="1:35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4"/>
      <c r="K842" s="4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spans="1:35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4"/>
      <c r="K843" s="4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spans="1:35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4"/>
      <c r="K844" s="4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spans="1:35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4"/>
      <c r="K845" s="4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spans="1:35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4"/>
      <c r="K846" s="4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spans="1:35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4"/>
      <c r="K847" s="4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spans="1:35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4"/>
      <c r="K848" s="4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spans="1:35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4"/>
      <c r="K849" s="4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spans="1:35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4"/>
      <c r="K850" s="4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spans="1:35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4"/>
      <c r="K851" s="4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spans="1:35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4"/>
      <c r="K852" s="4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spans="1:35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4"/>
      <c r="K853" s="4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spans="1:35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4"/>
      <c r="K854" s="4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spans="1:35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4"/>
      <c r="K855" s="4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spans="1:35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4"/>
      <c r="K856" s="4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spans="1:35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4"/>
      <c r="K857" s="4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spans="1:35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4"/>
      <c r="K858" s="4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spans="1:35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4"/>
      <c r="K859" s="4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spans="1:35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4"/>
      <c r="K860" s="4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spans="1:35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4"/>
      <c r="K861" s="4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spans="1:35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4"/>
      <c r="K862" s="4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spans="1:35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4"/>
      <c r="K863" s="4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spans="1:35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4"/>
      <c r="K864" s="4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spans="1:35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4"/>
      <c r="K865" s="4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spans="1:35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4"/>
      <c r="K866" s="4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spans="1:35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4"/>
      <c r="K867" s="4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spans="1:35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4"/>
      <c r="K868" s="4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spans="1:35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4"/>
      <c r="K869" s="4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spans="1:35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4"/>
      <c r="K870" s="4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spans="1:35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4"/>
      <c r="K871" s="4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spans="1:35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4"/>
      <c r="K872" s="4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spans="1:35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4"/>
      <c r="K873" s="4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spans="1:35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4"/>
      <c r="K874" s="4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spans="1:35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4"/>
      <c r="K875" s="4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spans="1:35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4"/>
      <c r="K876" s="4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spans="1:35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4"/>
      <c r="K877" s="4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spans="1:35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4"/>
      <c r="K878" s="4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spans="1:35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4"/>
      <c r="K879" s="4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spans="1:35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4"/>
      <c r="K880" s="4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spans="1:35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4"/>
      <c r="K881" s="4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spans="1:35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4"/>
      <c r="K882" s="4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spans="1:35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4"/>
      <c r="K883" s="4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spans="1:35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4"/>
      <c r="K884" s="4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spans="1:35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4"/>
      <c r="K885" s="4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spans="1:35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4"/>
      <c r="K886" s="4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spans="1:35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4"/>
      <c r="K887" s="4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spans="1:35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4"/>
      <c r="K888" s="4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spans="1:35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4"/>
      <c r="K889" s="4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spans="1:35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4"/>
      <c r="K890" s="4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spans="1:35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4"/>
      <c r="K891" s="4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spans="1:35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4"/>
      <c r="K892" s="4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spans="1:35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4"/>
      <c r="K893" s="4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spans="1:35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4"/>
      <c r="K894" s="4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spans="1:35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4"/>
      <c r="K895" s="4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spans="1:35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4"/>
      <c r="K896" s="4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spans="1:35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4"/>
      <c r="K897" s="4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spans="1:35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4"/>
      <c r="K898" s="4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spans="1:35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4"/>
      <c r="K899" s="4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spans="1:35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4"/>
      <c r="K900" s="4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spans="1:35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4"/>
      <c r="K901" s="4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spans="1:35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4"/>
      <c r="K902" s="4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spans="1:35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4"/>
      <c r="K903" s="4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spans="1:35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4"/>
      <c r="K904" s="4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spans="1:35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4"/>
      <c r="K905" s="4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spans="1:35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4"/>
      <c r="K906" s="4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spans="1:35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4"/>
      <c r="K907" s="4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spans="1:35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4"/>
      <c r="K908" s="4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spans="1:35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4"/>
      <c r="K909" s="4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spans="1:35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4"/>
      <c r="K910" s="4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spans="1:35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4"/>
      <c r="K911" s="4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spans="1:35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4"/>
      <c r="K912" s="4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spans="1:35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4"/>
      <c r="K913" s="4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spans="1:35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4"/>
      <c r="K914" s="4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spans="1:35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4"/>
      <c r="K915" s="4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spans="1:35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4"/>
      <c r="K916" s="4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spans="1:35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4"/>
      <c r="K917" s="4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spans="1:35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4"/>
      <c r="K918" s="4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spans="1:35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4"/>
      <c r="K919" s="4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spans="1:35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4"/>
      <c r="K920" s="4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spans="1:35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4"/>
      <c r="K921" s="4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spans="1:35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4"/>
      <c r="K922" s="4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spans="1:35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4"/>
      <c r="K923" s="4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spans="1:35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4"/>
      <c r="K924" s="4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spans="1:35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4"/>
      <c r="K925" s="4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spans="1:35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4"/>
      <c r="K926" s="4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spans="1:35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4"/>
      <c r="K927" s="4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spans="1:35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4"/>
      <c r="K928" s="4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spans="1:35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4"/>
      <c r="K929" s="4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spans="1:35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4"/>
      <c r="K930" s="4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spans="1:35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4"/>
      <c r="K931" s="4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spans="1:35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4"/>
      <c r="K932" s="4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spans="1:35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4"/>
      <c r="K933" s="4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spans="1:35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4"/>
      <c r="K934" s="4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spans="1:35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4"/>
      <c r="K935" s="4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spans="1:35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4"/>
      <c r="K936" s="4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spans="1:35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4"/>
      <c r="K937" s="4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spans="1:35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4"/>
      <c r="K938" s="4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spans="1:35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4"/>
      <c r="K939" s="4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spans="1:35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4"/>
      <c r="K940" s="4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spans="1:35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4"/>
      <c r="K941" s="4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spans="1:35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4"/>
      <c r="K942" s="4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spans="1:35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4"/>
      <c r="K943" s="4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spans="1:35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4"/>
      <c r="K944" s="4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spans="1:35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4"/>
      <c r="K945" s="4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spans="1:35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4"/>
      <c r="K946" s="4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spans="1:35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4"/>
      <c r="K947" s="4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spans="1:35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4"/>
      <c r="K948" s="4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spans="1:35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4"/>
      <c r="K949" s="4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spans="1:35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4"/>
      <c r="K950" s="4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spans="1:35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4"/>
      <c r="K951" s="4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spans="1:35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4"/>
      <c r="K952" s="4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spans="1:35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4"/>
      <c r="K953" s="4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spans="1:35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4"/>
      <c r="K954" s="4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spans="1:35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4"/>
      <c r="K955" s="4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spans="1:35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4"/>
      <c r="K956" s="4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spans="1:35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4"/>
      <c r="K957" s="4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spans="1:35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4"/>
      <c r="K958" s="4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spans="1:35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4"/>
      <c r="K959" s="4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spans="1:35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4"/>
      <c r="K960" s="4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spans="1:35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4"/>
      <c r="K961" s="4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spans="1:35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4"/>
      <c r="K962" s="4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spans="1:35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4"/>
      <c r="K963" s="4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spans="1:35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4"/>
      <c r="K964" s="4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spans="1:35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4"/>
      <c r="K965" s="4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spans="1:35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4"/>
      <c r="K966" s="4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spans="1:35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4"/>
      <c r="K967" s="4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spans="1:35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4"/>
      <c r="K968" s="4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spans="1:35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4"/>
      <c r="K969" s="4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spans="1:35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4"/>
      <c r="K970" s="4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spans="1:35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4"/>
      <c r="K971" s="4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spans="1:35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4"/>
      <c r="K972" s="4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spans="1:35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4"/>
      <c r="K973" s="4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spans="1:35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4"/>
      <c r="K974" s="4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spans="1:35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4"/>
      <c r="K975" s="4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spans="1:35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4"/>
      <c r="K976" s="4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spans="1:35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4"/>
      <c r="K977" s="4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spans="1:35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4"/>
      <c r="K978" s="4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spans="1:35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4"/>
      <c r="K979" s="4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spans="1:35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4"/>
      <c r="K980" s="4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spans="1:35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4"/>
      <c r="K981" s="4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spans="1:35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4"/>
      <c r="K982" s="4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spans="1:35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4"/>
      <c r="K983" s="4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spans="1:35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4"/>
      <c r="K984" s="4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spans="1:35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4"/>
      <c r="K985" s="4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spans="1:35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4"/>
      <c r="K986" s="4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spans="1:35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4"/>
      <c r="K987" s="4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spans="1:35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4"/>
      <c r="K988" s="4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spans="1:35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4"/>
      <c r="K989" s="4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spans="1:35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4"/>
      <c r="K990" s="4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spans="1:35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4"/>
      <c r="K991" s="4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spans="1:35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4"/>
      <c r="K992" s="4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spans="1:35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4"/>
      <c r="K993" s="4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spans="1:35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4"/>
      <c r="K994" s="4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spans="1:35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4"/>
      <c r="K995" s="4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spans="1:35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4"/>
      <c r="K996" s="4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spans="1:35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4"/>
      <c r="K997" s="4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spans="1:35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4"/>
      <c r="K998" s="4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spans="1:35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4"/>
      <c r="K999" s="4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spans="1:35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4"/>
      <c r="K1000" s="4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  <row r="1001" spans="1:35" ht="15.75" customHeight="1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4"/>
      <c r="K1001" s="4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</row>
    <row r="1002" spans="1:35" ht="15.75" customHeight="1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4"/>
      <c r="K1002" s="4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</row>
    <row r="1003" spans="1:35" ht="15.75" customHeight="1" x14ac:dyDescent="0.2">
      <c r="A1003" s="3"/>
      <c r="B1003" s="3"/>
      <c r="C1003" s="3"/>
      <c r="D1003" s="3"/>
      <c r="E1003" s="3"/>
      <c r="F1003" s="3"/>
      <c r="G1003" s="3"/>
      <c r="H1003" s="3"/>
      <c r="I1003" s="3"/>
      <c r="J1003" s="4"/>
      <c r="K1003" s="4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</row>
    <row r="1004" spans="1:35" ht="15.75" customHeight="1" x14ac:dyDescent="0.2">
      <c r="A1004" s="3"/>
      <c r="B1004" s="3"/>
      <c r="C1004" s="3"/>
      <c r="D1004" s="3"/>
      <c r="E1004" s="3"/>
      <c r="F1004" s="3"/>
      <c r="G1004" s="3"/>
      <c r="H1004" s="3"/>
      <c r="I1004" s="3"/>
      <c r="J1004" s="4"/>
      <c r="K1004" s="4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</row>
    <row r="1005" spans="1:35" ht="15.75" customHeight="1" x14ac:dyDescent="0.2">
      <c r="A1005" s="3"/>
      <c r="B1005" s="3"/>
      <c r="C1005" s="3"/>
      <c r="D1005" s="3"/>
      <c r="E1005" s="3"/>
      <c r="F1005" s="3"/>
      <c r="G1005" s="3"/>
      <c r="H1005" s="3"/>
      <c r="I1005" s="3"/>
      <c r="J1005" s="4"/>
      <c r="K1005" s="4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</row>
    <row r="1006" spans="1:35" ht="15.75" customHeight="1" x14ac:dyDescent="0.2">
      <c r="A1006" s="3"/>
      <c r="B1006" s="3"/>
      <c r="C1006" s="3"/>
      <c r="D1006" s="3"/>
      <c r="E1006" s="3"/>
      <c r="F1006" s="3"/>
      <c r="G1006" s="3"/>
      <c r="H1006" s="3"/>
      <c r="I1006" s="3"/>
      <c r="J1006" s="4"/>
      <c r="K1006" s="4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</row>
    <row r="1007" spans="1:35" ht="15.75" customHeight="1" x14ac:dyDescent="0.2">
      <c r="A1007" s="3"/>
      <c r="B1007" s="3"/>
      <c r="C1007" s="3"/>
      <c r="D1007" s="3"/>
      <c r="E1007" s="3"/>
      <c r="F1007" s="3"/>
      <c r="G1007" s="3"/>
      <c r="H1007" s="3"/>
      <c r="I1007" s="3"/>
      <c r="J1007" s="4"/>
      <c r="K1007" s="4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</row>
    <row r="1008" spans="1:35" ht="15.75" customHeight="1" x14ac:dyDescent="0.2">
      <c r="A1008" s="3"/>
      <c r="B1008" s="3"/>
      <c r="C1008" s="3"/>
      <c r="D1008" s="3"/>
      <c r="E1008" s="3"/>
      <c r="F1008" s="3"/>
      <c r="G1008" s="3"/>
      <c r="H1008" s="3"/>
      <c r="I1008" s="3"/>
      <c r="J1008" s="4"/>
      <c r="K1008" s="4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</row>
    <row r="1009" spans="1:35" ht="15.75" customHeight="1" x14ac:dyDescent="0.2">
      <c r="A1009" s="3"/>
      <c r="B1009" s="3"/>
      <c r="C1009" s="3"/>
      <c r="D1009" s="3"/>
      <c r="E1009" s="3"/>
      <c r="F1009" s="3"/>
      <c r="G1009" s="3"/>
      <c r="H1009" s="3"/>
      <c r="I1009" s="3"/>
      <c r="J1009" s="4"/>
      <c r="K1009" s="4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</row>
  </sheetData>
  <mergeCells count="13">
    <mergeCell ref="A22:A23"/>
    <mergeCell ref="B22:B23"/>
    <mergeCell ref="I22:I23"/>
    <mergeCell ref="C23:F23"/>
    <mergeCell ref="G23:H23"/>
    <mergeCell ref="A1:L2"/>
    <mergeCell ref="C4:D4"/>
    <mergeCell ref="I14:I15"/>
    <mergeCell ref="J14:J15"/>
    <mergeCell ref="K14:K15"/>
    <mergeCell ref="C18:D18"/>
    <mergeCell ref="E18:F18"/>
    <mergeCell ref="G18:H18"/>
  </mergeCells>
  <conditionalFormatting sqref="C18:H18">
    <cfRule type="cellIs" dxfId="191" priority="1" operator="lessThan">
      <formula>150</formula>
    </cfRule>
  </conditionalFormatting>
  <conditionalFormatting sqref="C18:H18">
    <cfRule type="cellIs" dxfId="190" priority="2" operator="greaterThan">
      <formula>250</formula>
    </cfRule>
  </conditionalFormatting>
  <conditionalFormatting sqref="I18">
    <cfRule type="cellIs" dxfId="189" priority="3" operator="greaterThan">
      <formula>600</formula>
    </cfRule>
  </conditionalFormatting>
  <conditionalFormatting sqref="I18">
    <cfRule type="cellIs" dxfId="188" priority="4" operator="lessThan">
      <formula>600</formula>
    </cfRule>
  </conditionalFormatting>
  <conditionalFormatting sqref="I17">
    <cfRule type="cellIs" dxfId="187" priority="5" operator="lessThan">
      <formula>$J$27</formula>
    </cfRule>
  </conditionalFormatting>
  <conditionalFormatting sqref="I17">
    <cfRule type="cellIs" dxfId="186" priority="6" operator="greaterThan">
      <formula>$J$27</formula>
    </cfRule>
  </conditionalFormatting>
  <conditionalFormatting sqref="C9:H9">
    <cfRule type="cellIs" dxfId="185" priority="7" operator="greaterThan">
      <formula>0.4</formula>
    </cfRule>
  </conditionalFormatting>
  <conditionalFormatting sqref="C9:H9">
    <cfRule type="cellIs" dxfId="184" priority="8" operator="greaterThan">
      <formula>40</formula>
    </cfRule>
  </conditionalFormatting>
  <conditionalFormatting sqref="F22">
    <cfRule type="cellIs" dxfId="183" priority="9" stopIfTrue="1" operator="greaterThan">
      <formula>"12-$E$9-$D$9"</formula>
    </cfRule>
  </conditionalFormatting>
  <conditionalFormatting sqref="I22">
    <cfRule type="cellIs" dxfId="182" priority="10" operator="lessThan">
      <formula>22</formula>
    </cfRule>
  </conditionalFormatting>
  <conditionalFormatting sqref="I22">
    <cfRule type="cellIs" dxfId="181" priority="11" operator="greaterThan">
      <formula>26</formula>
    </cfRule>
  </conditionalFormatting>
  <conditionalFormatting sqref="I7">
    <cfRule type="cellIs" dxfId="180" priority="12" operator="lessThan">
      <formula>$M$7</formula>
    </cfRule>
  </conditionalFormatting>
  <conditionalFormatting sqref="I7">
    <cfRule type="cellIs" dxfId="179" priority="13" operator="greaterThan">
      <formula>$M$7</formula>
    </cfRule>
  </conditionalFormatting>
  <conditionalFormatting sqref="G23:H23">
    <cfRule type="cellIs" dxfId="178" priority="14" operator="lessThan">
      <formula>12</formula>
    </cfRule>
  </conditionalFormatting>
  <conditionalFormatting sqref="G23:H23">
    <cfRule type="cellIs" dxfId="177" priority="15" operator="greaterThan">
      <formula>16</formula>
    </cfRule>
  </conditionalFormatting>
  <conditionalFormatting sqref="C23:F23">
    <cfRule type="cellIs" dxfId="176" priority="16" operator="lessThan">
      <formula>8</formula>
    </cfRule>
  </conditionalFormatting>
  <conditionalFormatting sqref="C23:F23">
    <cfRule type="cellIs" dxfId="175" priority="17" operator="greaterThan">
      <formula>12</formula>
    </cfRule>
  </conditionalFormatting>
  <conditionalFormatting sqref="C22:F22">
    <cfRule type="cellIs" dxfId="174" priority="18" operator="greaterThan">
      <formula>12</formula>
    </cfRule>
  </conditionalFormatting>
  <conditionalFormatting sqref="G22:H22">
    <cfRule type="cellIs" dxfId="173" priority="19" operator="greaterThan">
      <formula>16</formula>
    </cfRule>
  </conditionalFormatting>
  <dataValidations count="1">
    <dataValidation type="list" allowBlank="1" showErrorMessage="1" sqref="C4:D4" xr:uid="{C59DA1C0-88B9-A940-BC9F-B6643B2D8B0A}">
      <formula1>typeBUT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FFC4-916B-B647-97D5-E8ACA206DD2D}">
  <dimension ref="A1:BD1007"/>
  <sheetViews>
    <sheetView topLeftCell="K39" zoomScale="75" workbookViewId="0">
      <selection activeCell="AS59" sqref="AS59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1" width="12.5" customWidth="1"/>
    <col min="22" max="32" width="12.5" hidden="1" customWidth="1"/>
    <col min="33" max="43" width="12.5" customWidth="1"/>
    <col min="44" max="44" width="23.6640625" customWidth="1"/>
    <col min="45" max="45" width="27" customWidth="1"/>
    <col min="46" max="46" width="19.5" customWidth="1"/>
    <col min="47" max="56" width="12.83203125" customWidth="1"/>
  </cols>
  <sheetData>
    <row r="1" spans="1:56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74"/>
      <c r="AV1" s="74"/>
      <c r="AW1" s="74"/>
      <c r="AX1" s="74"/>
      <c r="AY1" s="74"/>
      <c r="AZ1" s="74"/>
      <c r="BA1" s="74"/>
      <c r="BB1" s="75"/>
      <c r="BC1" s="75"/>
    </row>
    <row r="2" spans="1:56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5"/>
      <c r="BC2" s="75"/>
      <c r="BD2" s="75"/>
    </row>
    <row r="3" spans="1:56" ht="60" customHeight="1" thickBot="1" x14ac:dyDescent="0.25">
      <c r="A3" s="75"/>
      <c r="B3" s="77" t="s">
        <v>27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7" t="s">
        <v>30</v>
      </c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8"/>
      <c r="AR3" s="89"/>
      <c r="AS3" s="75"/>
      <c r="AT3" s="75"/>
      <c r="AU3" s="75"/>
      <c r="AV3" s="90"/>
      <c r="AW3" s="75"/>
      <c r="AX3" s="75"/>
      <c r="AY3" s="75"/>
      <c r="AZ3" s="75"/>
      <c r="BA3" s="75"/>
      <c r="BB3" s="75"/>
      <c r="BC3" s="75"/>
      <c r="BD3" s="75"/>
    </row>
    <row r="4" spans="1:56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9" t="s">
        <v>39</v>
      </c>
      <c r="Y4" s="99" t="s">
        <v>40</v>
      </c>
      <c r="Z4" s="99" t="s">
        <v>41</v>
      </c>
      <c r="AA4" s="99" t="s">
        <v>42</v>
      </c>
      <c r="AB4" s="99" t="s">
        <v>43</v>
      </c>
      <c r="AC4" s="99" t="s">
        <v>44</v>
      </c>
      <c r="AD4" s="99" t="s">
        <v>45</v>
      </c>
      <c r="AE4" s="99" t="s">
        <v>46</v>
      </c>
      <c r="AF4" s="99" t="s">
        <v>47</v>
      </c>
      <c r="AG4" s="99" t="s">
        <v>48</v>
      </c>
      <c r="AH4" s="99" t="s">
        <v>87</v>
      </c>
      <c r="AI4" s="99" t="s">
        <v>88</v>
      </c>
      <c r="AJ4" s="99" t="s">
        <v>89</v>
      </c>
      <c r="AK4" s="99" t="s">
        <v>90</v>
      </c>
      <c r="AL4" s="99" t="s">
        <v>91</v>
      </c>
      <c r="AM4" s="99" t="s">
        <v>92</v>
      </c>
      <c r="AN4" s="99" t="s">
        <v>93</v>
      </c>
      <c r="AO4" s="99" t="s">
        <v>94</v>
      </c>
      <c r="AP4" s="99" t="s">
        <v>95</v>
      </c>
      <c r="AQ4" s="99" t="s">
        <v>96</v>
      </c>
      <c r="AR4" s="75"/>
      <c r="AS4" s="75"/>
      <c r="AT4" s="75"/>
      <c r="AU4" s="100"/>
      <c r="AV4" s="75"/>
      <c r="AW4" s="101"/>
      <c r="AX4" s="2"/>
      <c r="AY4" s="2"/>
      <c r="AZ4" s="2"/>
      <c r="BA4" s="2"/>
      <c r="BB4" s="2"/>
      <c r="BC4" s="2"/>
      <c r="BD4" s="2"/>
    </row>
    <row r="5" spans="1:56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75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</row>
    <row r="6" spans="1:56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07"/>
      <c r="AS6" s="107"/>
      <c r="AT6" s="75"/>
      <c r="AU6" s="107"/>
      <c r="AV6" s="107"/>
      <c r="AW6" s="107"/>
      <c r="AX6" s="107"/>
      <c r="AY6" s="107"/>
      <c r="AZ6" s="107"/>
      <c r="BA6" s="107"/>
      <c r="BB6" s="107"/>
      <c r="BC6" s="107"/>
      <c r="BD6" s="107"/>
    </row>
    <row r="7" spans="1:56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2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4"/>
      <c r="AR7" s="75"/>
      <c r="AS7" s="75"/>
      <c r="AT7" s="75"/>
      <c r="AU7" s="75"/>
      <c r="AV7" s="125"/>
      <c r="AW7" s="75"/>
      <c r="AX7" s="75"/>
      <c r="AY7" s="75"/>
      <c r="AZ7" s="75"/>
      <c r="BA7" s="75"/>
      <c r="BB7" s="75"/>
      <c r="BC7" s="75"/>
      <c r="BD7" s="75"/>
    </row>
    <row r="8" spans="1:56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2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4"/>
      <c r="AR8" s="75"/>
      <c r="AS8" s="75"/>
      <c r="AT8" s="75"/>
      <c r="AU8" s="75"/>
      <c r="AV8" s="125"/>
      <c r="AW8" s="75"/>
      <c r="AX8" s="75"/>
      <c r="AY8" s="75"/>
      <c r="AZ8" s="75"/>
      <c r="BA8" s="75"/>
      <c r="BB8" s="75"/>
      <c r="BC8" s="75"/>
      <c r="BD8" s="75"/>
    </row>
    <row r="9" spans="1:56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2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4"/>
      <c r="AR9" s="75"/>
      <c r="AS9" s="75"/>
      <c r="AT9" s="75"/>
      <c r="AU9" s="75"/>
      <c r="AV9" s="125"/>
      <c r="AW9" s="75"/>
      <c r="AX9" s="75"/>
      <c r="AY9" s="75"/>
      <c r="AZ9" s="75"/>
      <c r="BA9" s="75"/>
      <c r="BB9" s="75"/>
      <c r="BC9" s="75"/>
      <c r="BD9" s="75"/>
    </row>
    <row r="10" spans="1:56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31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3"/>
      <c r="AR10" s="75"/>
      <c r="AS10" s="75"/>
      <c r="AT10" s="75"/>
      <c r="AU10" s="75"/>
      <c r="AV10" s="125"/>
      <c r="AW10" s="75"/>
      <c r="AX10" s="75"/>
      <c r="AY10" s="75"/>
      <c r="AZ10" s="75"/>
      <c r="BA10" s="75"/>
      <c r="BB10" s="75"/>
      <c r="BC10" s="75"/>
      <c r="BD10" s="75"/>
    </row>
    <row r="11" spans="1:56" ht="60" customHeight="1" thickBot="1" x14ac:dyDescent="0.25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31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3"/>
      <c r="AR11" s="75"/>
      <c r="AS11" s="75"/>
      <c r="AT11" s="75"/>
      <c r="AU11" s="75"/>
      <c r="AV11" s="125"/>
      <c r="AW11" s="75"/>
      <c r="AX11" s="75"/>
      <c r="AY11" s="75"/>
      <c r="AZ11" s="75"/>
      <c r="BA11" s="75"/>
      <c r="BB11" s="75"/>
      <c r="BC11" s="75"/>
      <c r="BD11" s="75"/>
    </row>
    <row r="12" spans="1:56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5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7"/>
      <c r="AR12" s="138" t="s">
        <v>55</v>
      </c>
      <c r="AS12" s="139" t="s">
        <v>56</v>
      </c>
      <c r="AU12" s="75"/>
      <c r="AV12" s="125"/>
      <c r="AW12" s="75"/>
      <c r="AX12" s="75"/>
      <c r="AY12" s="75"/>
      <c r="AZ12" s="75"/>
      <c r="BA12" s="75"/>
      <c r="BB12" s="75"/>
      <c r="BC12" s="75"/>
      <c r="BD12" s="75"/>
    </row>
    <row r="13" spans="1:56" ht="60" customHeight="1" thickBot="1" x14ac:dyDescent="0.25">
      <c r="A13" s="140"/>
      <c r="B13" s="141"/>
      <c r="C13" s="141"/>
      <c r="D13" s="141"/>
      <c r="E13" s="142"/>
      <c r="F13" s="141"/>
      <c r="G13" s="141"/>
      <c r="H13" s="141"/>
      <c r="I13" s="141"/>
      <c r="J13" s="141"/>
      <c r="K13" s="143" t="s">
        <v>55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5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6"/>
      <c r="AR13" s="147" t="str">
        <f>IF(SUM(L13:AQ13)=0,"",SUM(L13:AQ13))</f>
        <v/>
      </c>
      <c r="AS13" s="393">
        <v>6</v>
      </c>
      <c r="AU13" s="140"/>
      <c r="AV13" s="148"/>
      <c r="AW13" s="140"/>
      <c r="AX13" s="140"/>
      <c r="AY13" s="140"/>
      <c r="AZ13" s="140"/>
      <c r="BA13" s="140"/>
      <c r="BB13" s="140"/>
      <c r="BC13" s="140"/>
      <c r="BD13" s="140"/>
    </row>
    <row r="14" spans="1:56" ht="60" customHeight="1" thickBot="1" x14ac:dyDescent="0.25">
      <c r="A14" s="149"/>
      <c r="B14" s="150"/>
      <c r="C14" s="151"/>
      <c r="D14" s="148"/>
      <c r="E14" s="148"/>
      <c r="F14" s="148"/>
      <c r="G14" s="148"/>
      <c r="H14" s="148"/>
      <c r="I14" s="148"/>
      <c r="J14" s="148"/>
      <c r="K14" s="148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3"/>
      <c r="AS14" s="154"/>
      <c r="AU14" s="75"/>
      <c r="AV14" s="152"/>
      <c r="AW14" s="75"/>
      <c r="AX14" s="75"/>
      <c r="AY14" s="75"/>
      <c r="AZ14" s="75"/>
      <c r="BA14" s="75"/>
      <c r="BB14" s="75"/>
      <c r="BC14" s="75"/>
      <c r="BD14" s="75"/>
    </row>
    <row r="15" spans="1:56" ht="60" customHeight="1" x14ac:dyDescent="0.2">
      <c r="A15" s="75"/>
      <c r="B15" s="155" t="s">
        <v>57</v>
      </c>
      <c r="C15" s="156"/>
      <c r="D15" s="157"/>
      <c r="E15" s="158"/>
      <c r="F15" s="158"/>
      <c r="G15" s="158"/>
      <c r="H15" s="158"/>
      <c r="I15" s="158"/>
      <c r="J15" s="158"/>
      <c r="K15" s="159"/>
      <c r="L15" s="160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0"/>
      <c r="Y15" s="161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2"/>
      <c r="AP15" s="160"/>
      <c r="AQ15" s="163"/>
      <c r="AR15" s="164"/>
      <c r="AS15" s="154"/>
      <c r="AU15" s="75"/>
      <c r="AV15" s="125"/>
      <c r="AW15" s="75"/>
      <c r="AX15" s="75"/>
      <c r="AY15" s="75"/>
      <c r="AZ15" s="165"/>
      <c r="BA15" s="75"/>
      <c r="BB15" s="75"/>
      <c r="BC15" s="75"/>
      <c r="BD15" s="75"/>
    </row>
    <row r="16" spans="1:56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0"/>
      <c r="Y16" s="171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2"/>
      <c r="AP16" s="170"/>
      <c r="AQ16" s="173"/>
      <c r="AR16" s="164"/>
      <c r="AS16" s="154"/>
      <c r="AU16" s="75"/>
      <c r="AV16" s="125"/>
      <c r="AW16" s="75"/>
      <c r="AX16" s="75"/>
      <c r="AY16" s="75"/>
      <c r="AZ16" s="165"/>
      <c r="BA16" s="75"/>
      <c r="BB16" s="75"/>
      <c r="BC16" s="75"/>
      <c r="BD16" s="75"/>
    </row>
    <row r="17" spans="1:56" ht="60" customHeight="1" x14ac:dyDescent="0.2">
      <c r="A17" s="75"/>
      <c r="B17" s="166"/>
      <c r="C17" s="167"/>
      <c r="D17" s="168"/>
      <c r="E17" s="169"/>
      <c r="F17" s="169"/>
      <c r="G17" s="169"/>
      <c r="H17" s="169"/>
      <c r="I17" s="169"/>
      <c r="J17" s="169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0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2"/>
      <c r="AP17" s="170"/>
      <c r="AQ17" s="173"/>
      <c r="AR17" s="164"/>
      <c r="AS17" s="154"/>
      <c r="AU17" s="75"/>
      <c r="AV17" s="125"/>
      <c r="AW17" s="75"/>
      <c r="AX17" s="75"/>
      <c r="AY17" s="75"/>
      <c r="AZ17" s="165"/>
      <c r="BA17" s="75"/>
      <c r="BB17" s="75"/>
      <c r="BC17" s="75"/>
      <c r="BD17" s="75"/>
    </row>
    <row r="18" spans="1:56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0"/>
      <c r="Y18" s="171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2"/>
      <c r="AP18" s="170"/>
      <c r="AQ18" s="173"/>
      <c r="AR18" s="164"/>
      <c r="AS18" s="154"/>
      <c r="AU18" s="75"/>
      <c r="AV18" s="125"/>
      <c r="AW18" s="75"/>
      <c r="AX18" s="75"/>
      <c r="AY18" s="75"/>
      <c r="AZ18" s="165"/>
      <c r="BA18" s="75"/>
      <c r="BB18" s="75"/>
      <c r="BC18" s="75"/>
      <c r="BD18" s="75"/>
    </row>
    <row r="19" spans="1:56" ht="60" customHeight="1" x14ac:dyDescent="0.2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0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2"/>
      <c r="X19" s="170"/>
      <c r="Y19" s="171"/>
      <c r="Z19" s="171"/>
      <c r="AA19" s="171"/>
      <c r="AB19" s="171"/>
      <c r="AC19" s="171"/>
      <c r="AD19" s="171"/>
      <c r="AE19" s="171"/>
      <c r="AF19" s="171"/>
      <c r="AG19" s="171"/>
      <c r="AH19" s="171"/>
      <c r="AI19" s="171"/>
      <c r="AJ19" s="171"/>
      <c r="AK19" s="171"/>
      <c r="AL19" s="171"/>
      <c r="AM19" s="171"/>
      <c r="AN19" s="171"/>
      <c r="AO19" s="172"/>
      <c r="AP19" s="170"/>
      <c r="AQ19" s="173"/>
      <c r="AR19" s="164"/>
      <c r="AS19" s="154"/>
      <c r="AU19" s="75"/>
      <c r="AV19" s="125"/>
      <c r="AW19" s="75"/>
      <c r="AX19" s="75"/>
      <c r="AY19" s="75"/>
      <c r="AZ19" s="165"/>
      <c r="BA19" s="75"/>
      <c r="BB19" s="75"/>
      <c r="BC19" s="75"/>
      <c r="BD19" s="75"/>
    </row>
    <row r="20" spans="1:56" ht="60" customHeight="1" thickBot="1" x14ac:dyDescent="0.25">
      <c r="A20" s="75"/>
      <c r="B20" s="174"/>
      <c r="C20" s="175"/>
      <c r="D20" s="175"/>
      <c r="E20" s="175"/>
      <c r="F20" s="175"/>
      <c r="G20" s="175"/>
      <c r="H20" s="175"/>
      <c r="I20" s="175"/>
      <c r="J20" s="175"/>
      <c r="K20" s="159"/>
      <c r="L20" s="176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  <c r="X20" s="176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8"/>
      <c r="AP20" s="176"/>
      <c r="AQ20" s="179"/>
      <c r="AR20" s="164"/>
      <c r="AS20" s="154"/>
      <c r="AU20" s="75"/>
      <c r="AV20" s="125"/>
      <c r="AW20" s="75"/>
      <c r="AX20" s="75"/>
      <c r="AY20" s="75"/>
      <c r="AZ20" s="75"/>
      <c r="BA20" s="75"/>
      <c r="BB20" s="75"/>
      <c r="BC20" s="75"/>
      <c r="BD20" s="75"/>
    </row>
    <row r="21" spans="1:56" ht="60" customHeight="1" thickBot="1" x14ac:dyDescent="0.25">
      <c r="A21" s="75"/>
      <c r="B21" s="180"/>
      <c r="C21" s="181"/>
      <c r="D21" s="181"/>
      <c r="E21" s="181"/>
      <c r="F21" s="181"/>
      <c r="G21" s="181"/>
      <c r="H21" s="181"/>
      <c r="I21" s="181"/>
      <c r="J21" s="181"/>
      <c r="K21" s="182" t="s">
        <v>55</v>
      </c>
      <c r="L21" s="183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3"/>
      <c r="Y21" s="184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5" t="s">
        <v>58</v>
      </c>
      <c r="AR21" s="147" t="str">
        <f>IF(SUM(L21:AQ21)=0,"",SUM(L21:AQ21))</f>
        <v/>
      </c>
      <c r="AS21" s="393">
        <v>6</v>
      </c>
      <c r="AU21" s="75"/>
      <c r="AV21" s="186"/>
      <c r="AW21" s="75"/>
      <c r="AX21" s="75"/>
      <c r="AY21" s="75"/>
      <c r="AZ21" s="75"/>
      <c r="BA21" s="75"/>
      <c r="BB21" s="75"/>
      <c r="BC21" s="75"/>
      <c r="BD21" s="75"/>
    </row>
    <row r="22" spans="1:56" ht="60" customHeight="1" thickBot="1" x14ac:dyDescent="0.4">
      <c r="A22" s="75"/>
      <c r="B22" s="187"/>
      <c r="C22" s="188"/>
      <c r="D22" s="189"/>
      <c r="E22" s="189"/>
      <c r="F22" s="189"/>
      <c r="G22" s="189"/>
      <c r="H22" s="189"/>
      <c r="I22" s="189"/>
      <c r="J22" s="189"/>
      <c r="K22" s="190"/>
      <c r="L22" s="90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153"/>
      <c r="AS22" s="154"/>
      <c r="AU22" s="75"/>
      <c r="AV22" s="186"/>
      <c r="AW22" s="75"/>
      <c r="AX22" s="75"/>
      <c r="AY22" s="75"/>
      <c r="AZ22" s="75"/>
      <c r="BA22" s="75"/>
      <c r="BB22" s="75"/>
      <c r="BC22" s="75"/>
      <c r="BD22" s="75"/>
    </row>
    <row r="23" spans="1:56" ht="60" customHeight="1" x14ac:dyDescent="0.2">
      <c r="A23" s="75"/>
      <c r="B23" s="155" t="s">
        <v>59</v>
      </c>
      <c r="C23" s="192"/>
      <c r="D23" s="193"/>
      <c r="E23" s="194"/>
      <c r="F23" s="194"/>
      <c r="G23" s="194"/>
      <c r="H23" s="194"/>
      <c r="I23" s="194"/>
      <c r="J23" s="194"/>
      <c r="K23" s="195"/>
      <c r="L23" s="196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8"/>
      <c r="X23" s="199"/>
      <c r="Y23" s="197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200"/>
      <c r="AR23" s="164"/>
      <c r="AS23" s="154"/>
      <c r="AU23" s="75"/>
      <c r="AV23" s="201"/>
      <c r="AW23" s="75"/>
      <c r="AX23" s="75"/>
      <c r="AY23" s="75"/>
      <c r="AZ23" s="202"/>
      <c r="BA23" s="75"/>
      <c r="BB23" s="75"/>
      <c r="BC23" s="75"/>
      <c r="BD23" s="75"/>
    </row>
    <row r="24" spans="1:56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4"/>
      <c r="AM24" s="204"/>
      <c r="AN24" s="204"/>
      <c r="AO24" s="204"/>
      <c r="AP24" s="204"/>
      <c r="AQ24" s="207"/>
      <c r="AR24" s="164"/>
      <c r="AS24" s="154"/>
      <c r="AU24" s="75"/>
      <c r="AV24" s="201"/>
      <c r="AW24" s="75"/>
      <c r="AX24" s="75"/>
      <c r="AY24" s="75"/>
      <c r="AZ24" s="202"/>
      <c r="BA24" s="75"/>
      <c r="BB24" s="75"/>
      <c r="BC24" s="75"/>
      <c r="BD24" s="75"/>
    </row>
    <row r="25" spans="1:56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3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8"/>
      <c r="AM25" s="204"/>
      <c r="AN25" s="204"/>
      <c r="AO25" s="204"/>
      <c r="AP25" s="204"/>
      <c r="AQ25" s="207"/>
      <c r="AR25" s="164"/>
      <c r="AS25" s="154"/>
      <c r="AU25" s="75"/>
      <c r="AV25" s="201"/>
      <c r="AW25" s="75"/>
      <c r="AX25" s="75"/>
      <c r="AY25" s="75"/>
      <c r="AZ25" s="202"/>
      <c r="BA25" s="75"/>
      <c r="BB25" s="75"/>
      <c r="BC25" s="75"/>
      <c r="BD25" s="75"/>
    </row>
    <row r="26" spans="1:56" ht="60" customHeight="1" x14ac:dyDescent="0.2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03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4"/>
      <c r="Y26" s="204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4"/>
      <c r="AM26" s="204"/>
      <c r="AN26" s="204"/>
      <c r="AO26" s="204"/>
      <c r="AP26" s="204"/>
      <c r="AQ26" s="207"/>
      <c r="AR26" s="164"/>
      <c r="AS26" s="154"/>
      <c r="AU26" s="75"/>
      <c r="AV26" s="201"/>
      <c r="AW26" s="75"/>
      <c r="AX26" s="75"/>
      <c r="AY26" s="75"/>
      <c r="AZ26" s="202"/>
      <c r="BA26" s="75"/>
      <c r="BB26" s="75"/>
      <c r="BC26" s="75"/>
      <c r="BD26" s="75"/>
    </row>
    <row r="27" spans="1:56" ht="60" customHeight="1" x14ac:dyDescent="0.2">
      <c r="A27" s="75"/>
      <c r="B27" s="174"/>
      <c r="C27" s="175"/>
      <c r="D27" s="175"/>
      <c r="E27" s="175"/>
      <c r="F27" s="175"/>
      <c r="G27" s="175"/>
      <c r="H27" s="175"/>
      <c r="I27" s="175"/>
      <c r="J27" s="175"/>
      <c r="K27" s="195"/>
      <c r="L27" s="209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10"/>
      <c r="AM27" s="210"/>
      <c r="AN27" s="210"/>
      <c r="AO27" s="210"/>
      <c r="AP27" s="210"/>
      <c r="AQ27" s="212"/>
      <c r="AR27" s="164"/>
      <c r="AS27" s="154"/>
      <c r="AU27" s="75"/>
      <c r="AV27" s="201"/>
      <c r="AW27" s="75"/>
      <c r="AX27" s="75"/>
      <c r="AY27" s="75"/>
      <c r="AZ27" s="202"/>
      <c r="BA27" s="75"/>
      <c r="BB27" s="75"/>
      <c r="BC27" s="75"/>
      <c r="BD27" s="75"/>
    </row>
    <row r="28" spans="1:56" ht="60" customHeight="1" thickBot="1" x14ac:dyDescent="0.25">
      <c r="A28" s="75"/>
      <c r="B28" s="174"/>
      <c r="C28" s="175"/>
      <c r="D28" s="175"/>
      <c r="E28" s="175"/>
      <c r="F28" s="175"/>
      <c r="G28" s="175"/>
      <c r="H28" s="175"/>
      <c r="I28" s="175"/>
      <c r="J28" s="175"/>
      <c r="K28" s="195"/>
      <c r="L28" s="213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5"/>
      <c r="X28" s="206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10"/>
      <c r="AM28" s="210"/>
      <c r="AN28" s="210"/>
      <c r="AO28" s="210"/>
      <c r="AP28" s="210"/>
      <c r="AQ28" s="212"/>
      <c r="AR28" s="164"/>
      <c r="AS28" s="154"/>
      <c r="AU28" s="75"/>
      <c r="AV28" s="201"/>
      <c r="AW28" s="75"/>
      <c r="AX28" s="75"/>
      <c r="AY28" s="75"/>
      <c r="AZ28" s="202"/>
      <c r="BA28" s="75"/>
      <c r="BB28" s="75"/>
      <c r="BC28" s="75"/>
      <c r="BD28" s="75"/>
    </row>
    <row r="29" spans="1:56" ht="60" customHeight="1" thickBot="1" x14ac:dyDescent="0.25">
      <c r="A29" s="75"/>
      <c r="B29" s="180"/>
      <c r="C29" s="181"/>
      <c r="D29" s="181"/>
      <c r="E29" s="181"/>
      <c r="F29" s="181"/>
      <c r="G29" s="181"/>
      <c r="H29" s="181"/>
      <c r="I29" s="181"/>
      <c r="J29" s="181"/>
      <c r="K29" s="216" t="s">
        <v>55</v>
      </c>
      <c r="L29" s="144" t="s">
        <v>58</v>
      </c>
      <c r="M29" s="144" t="s">
        <v>58</v>
      </c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217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218"/>
      <c r="AM29" s="144"/>
      <c r="AN29" s="144"/>
      <c r="AO29" s="144"/>
      <c r="AP29" s="144"/>
      <c r="AQ29" s="219" t="s">
        <v>58</v>
      </c>
      <c r="AR29" s="147" t="str">
        <f>IF(SUM(L29:AQ29)=0,"",SUM(L29:AQ29))</f>
        <v/>
      </c>
      <c r="AS29" s="393">
        <v>6</v>
      </c>
      <c r="AU29" s="75"/>
      <c r="AV29" s="186"/>
      <c r="AW29" s="75"/>
      <c r="AX29" s="75"/>
      <c r="AY29" s="75"/>
      <c r="AZ29" s="75"/>
      <c r="BA29" s="75"/>
      <c r="BB29" s="75"/>
      <c r="BC29" s="75"/>
      <c r="BD29" s="75"/>
    </row>
    <row r="30" spans="1:56" ht="60" customHeight="1" thickBot="1" x14ac:dyDescent="0.25">
      <c r="A30" s="75"/>
      <c r="B30" s="187"/>
      <c r="C30" s="220"/>
      <c r="D30" s="221"/>
      <c r="E30" s="221"/>
      <c r="F30" s="221"/>
      <c r="G30" s="221"/>
      <c r="H30" s="221"/>
      <c r="I30" s="221"/>
      <c r="J30" s="221"/>
      <c r="K30" s="222"/>
      <c r="L30" s="90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153"/>
      <c r="AS30" s="154"/>
      <c r="AU30" s="75"/>
      <c r="AV30" s="186"/>
      <c r="AW30" s="75"/>
      <c r="AX30" s="75"/>
      <c r="AY30" s="75"/>
      <c r="AZ30" s="75"/>
      <c r="BA30" s="75"/>
      <c r="BB30" s="75"/>
      <c r="BC30" s="75"/>
      <c r="BD30" s="75"/>
    </row>
    <row r="31" spans="1:56" ht="60" customHeight="1" x14ac:dyDescent="0.2">
      <c r="A31" s="75"/>
      <c r="B31" s="223" t="s">
        <v>60</v>
      </c>
      <c r="C31" s="224"/>
      <c r="D31" s="225"/>
      <c r="E31" s="226"/>
      <c r="F31" s="226"/>
      <c r="G31" s="226"/>
      <c r="H31" s="226"/>
      <c r="I31" s="226"/>
      <c r="J31" s="226"/>
      <c r="K31" s="227"/>
      <c r="L31" s="228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30"/>
      <c r="X31" s="231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29"/>
      <c r="AM31" s="229"/>
      <c r="AN31" s="229"/>
      <c r="AO31" s="229"/>
      <c r="AP31" s="229"/>
      <c r="AQ31" s="232"/>
      <c r="AR31" s="164"/>
      <c r="AS31" s="154"/>
      <c r="AU31" s="75"/>
      <c r="AV31" s="201"/>
      <c r="AW31" s="75"/>
      <c r="AX31" s="75"/>
      <c r="AY31" s="75"/>
      <c r="AZ31" s="202"/>
      <c r="BA31" s="75"/>
      <c r="BB31" s="75"/>
      <c r="BC31" s="75"/>
      <c r="BD31" s="75"/>
    </row>
    <row r="32" spans="1:56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4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6"/>
      <c r="X32" s="237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5"/>
      <c r="AM32" s="235"/>
      <c r="AN32" s="235"/>
      <c r="AO32" s="235"/>
      <c r="AP32" s="235"/>
      <c r="AQ32" s="238"/>
      <c r="AR32" s="164"/>
      <c r="AS32" s="154"/>
      <c r="AU32" s="75"/>
      <c r="AV32" s="201"/>
      <c r="AW32" s="75"/>
      <c r="AX32" s="75"/>
      <c r="AY32" s="75"/>
      <c r="AZ32" s="202"/>
      <c r="BA32" s="75"/>
      <c r="BB32" s="75"/>
      <c r="BC32" s="75"/>
      <c r="BD32" s="75"/>
    </row>
    <row r="33" spans="1:56" ht="60" customHeight="1" x14ac:dyDescent="0.2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34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6"/>
      <c r="X33" s="237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5"/>
      <c r="AM33" s="235"/>
      <c r="AN33" s="235"/>
      <c r="AO33" s="235"/>
      <c r="AP33" s="235"/>
      <c r="AQ33" s="238"/>
      <c r="AR33" s="164"/>
      <c r="AS33" s="154"/>
      <c r="AU33" s="75"/>
      <c r="AV33" s="201"/>
      <c r="AW33" s="75"/>
      <c r="AX33" s="75"/>
      <c r="AY33" s="75"/>
      <c r="AZ33" s="202"/>
      <c r="BA33" s="75"/>
      <c r="BB33" s="75"/>
      <c r="BC33" s="75"/>
      <c r="BD33" s="75"/>
    </row>
    <row r="34" spans="1:56" ht="60" customHeight="1" x14ac:dyDescent="0.2">
      <c r="A34" s="75"/>
      <c r="B34" s="233"/>
      <c r="C34" s="233"/>
      <c r="D34" s="233"/>
      <c r="E34" s="175"/>
      <c r="F34" s="175"/>
      <c r="G34" s="175"/>
      <c r="H34" s="175"/>
      <c r="I34" s="175"/>
      <c r="J34" s="175"/>
      <c r="K34" s="227"/>
      <c r="L34" s="239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1"/>
      <c r="X34" s="237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40"/>
      <c r="AM34" s="240"/>
      <c r="AN34" s="240"/>
      <c r="AO34" s="240"/>
      <c r="AP34" s="240"/>
      <c r="AQ34" s="242"/>
      <c r="AR34" s="164"/>
      <c r="AS34" s="154"/>
      <c r="AU34" s="75"/>
      <c r="AV34" s="201"/>
      <c r="AW34" s="75"/>
      <c r="AX34" s="75"/>
      <c r="AY34" s="75"/>
      <c r="AZ34" s="202"/>
      <c r="BA34" s="75"/>
      <c r="BB34" s="75"/>
      <c r="BC34" s="75"/>
      <c r="BD34" s="75"/>
    </row>
    <row r="35" spans="1:56" ht="60" customHeight="1" x14ac:dyDescent="0.2">
      <c r="A35" s="75"/>
      <c r="B35" s="233"/>
      <c r="C35" s="233"/>
      <c r="D35" s="233"/>
      <c r="E35" s="175"/>
      <c r="F35" s="175"/>
      <c r="G35" s="175"/>
      <c r="H35" s="175"/>
      <c r="I35" s="175"/>
      <c r="J35" s="175"/>
      <c r="K35" s="227"/>
      <c r="L35" s="239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1"/>
      <c r="X35" s="237"/>
      <c r="Y35" s="237"/>
      <c r="Z35" s="237"/>
      <c r="AA35" s="240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2"/>
      <c r="AR35" s="164"/>
      <c r="AS35" s="154"/>
      <c r="AU35" s="75"/>
      <c r="AV35" s="201"/>
      <c r="AW35" s="75"/>
      <c r="AX35" s="75"/>
      <c r="AY35" s="75"/>
      <c r="AZ35" s="202"/>
      <c r="BA35" s="75"/>
      <c r="BB35" s="75"/>
      <c r="BC35" s="75"/>
      <c r="BD35" s="75"/>
    </row>
    <row r="36" spans="1:56" ht="60" customHeight="1" thickBot="1" x14ac:dyDescent="0.25">
      <c r="A36" s="75"/>
      <c r="B36" s="233"/>
      <c r="C36" s="233"/>
      <c r="D36" s="233"/>
      <c r="E36" s="175"/>
      <c r="F36" s="175"/>
      <c r="G36" s="175"/>
      <c r="H36" s="175"/>
      <c r="I36" s="175"/>
      <c r="J36" s="175"/>
      <c r="K36" s="227"/>
      <c r="L36" s="243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5"/>
      <c r="X36" s="237"/>
      <c r="Y36" s="237"/>
      <c r="Z36" s="237"/>
      <c r="AA36" s="240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2"/>
      <c r="AR36" s="164"/>
      <c r="AS36" s="154"/>
      <c r="AU36" s="75"/>
      <c r="AV36" s="201"/>
      <c r="AW36" s="75"/>
      <c r="AX36" s="75"/>
      <c r="AY36" s="75"/>
      <c r="AZ36" s="75"/>
      <c r="BA36" s="75"/>
      <c r="BB36" s="75"/>
      <c r="BC36" s="75"/>
      <c r="BD36" s="75"/>
    </row>
    <row r="37" spans="1:56" ht="60" customHeight="1" thickBot="1" x14ac:dyDescent="0.25">
      <c r="A37" s="75"/>
      <c r="B37" s="91"/>
      <c r="C37" s="91"/>
      <c r="D37" s="91"/>
      <c r="E37" s="44"/>
      <c r="F37" s="44"/>
      <c r="G37" s="44"/>
      <c r="H37" s="44"/>
      <c r="I37" s="44"/>
      <c r="J37" s="44"/>
      <c r="K37" s="246" t="s">
        <v>55</v>
      </c>
      <c r="L37" s="183" t="s">
        <v>58</v>
      </c>
      <c r="M37" s="184" t="s">
        <v>58</v>
      </c>
      <c r="N37" s="184" t="s">
        <v>58</v>
      </c>
      <c r="O37" s="184"/>
      <c r="P37" s="184"/>
      <c r="Q37" s="184"/>
      <c r="R37" s="184" t="s">
        <v>58</v>
      </c>
      <c r="S37" s="184"/>
      <c r="T37" s="184"/>
      <c r="U37" s="184"/>
      <c r="V37" s="184"/>
      <c r="W37" s="184"/>
      <c r="X37" s="247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5"/>
      <c r="AR37" s="147" t="str">
        <f>IF(SUM(L37:AQ37)=0,"",SUM(L37:AQ37))</f>
        <v/>
      </c>
      <c r="AS37" s="393">
        <v>6</v>
      </c>
      <c r="AU37" s="75"/>
      <c r="AV37" s="186"/>
      <c r="AW37" s="75"/>
      <c r="AX37" s="75"/>
      <c r="AY37" s="75"/>
      <c r="AZ37" s="75"/>
      <c r="BA37" s="75"/>
      <c r="BB37" s="75"/>
      <c r="BC37" s="75"/>
      <c r="BD37" s="75"/>
    </row>
    <row r="38" spans="1:56" ht="60" customHeight="1" thickBot="1" x14ac:dyDescent="0.25">
      <c r="A38" s="75"/>
      <c r="B38" s="187"/>
      <c r="C38" s="220"/>
      <c r="D38" s="221"/>
      <c r="E38" s="221"/>
      <c r="F38" s="221"/>
      <c r="G38" s="221"/>
      <c r="H38" s="221"/>
      <c r="I38" s="221"/>
      <c r="J38" s="221"/>
      <c r="K38" s="222"/>
      <c r="L38" s="90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153"/>
      <c r="AS38" s="154"/>
      <c r="AU38" s="75"/>
      <c r="AV38" s="186"/>
      <c r="AW38" s="202"/>
      <c r="AX38" s="75"/>
      <c r="AY38" s="75"/>
      <c r="AZ38" s="75"/>
      <c r="BA38" s="75"/>
      <c r="BB38" s="75"/>
      <c r="BC38" s="75"/>
      <c r="BD38" s="75"/>
    </row>
    <row r="39" spans="1:56" ht="60" customHeight="1" x14ac:dyDescent="0.2">
      <c r="A39" s="75"/>
      <c r="B39" s="155" t="s">
        <v>61</v>
      </c>
      <c r="C39" s="248"/>
      <c r="D39" s="249"/>
      <c r="E39" s="250"/>
      <c r="F39" s="250"/>
      <c r="G39" s="250"/>
      <c r="H39" s="250"/>
      <c r="I39" s="250"/>
      <c r="J39" s="250"/>
      <c r="K39" s="251"/>
      <c r="L39" s="252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4"/>
      <c r="X39" s="252"/>
      <c r="Y39" s="253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6"/>
      <c r="AR39" s="164"/>
      <c r="AS39" s="154"/>
      <c r="AU39" s="75"/>
      <c r="AV39" s="201"/>
      <c r="AW39" s="75"/>
      <c r="AX39" s="75"/>
      <c r="AY39" s="75"/>
      <c r="AZ39" s="75"/>
      <c r="BA39" s="75"/>
      <c r="BB39" s="75"/>
      <c r="BC39" s="75"/>
      <c r="BD39" s="75"/>
    </row>
    <row r="40" spans="1:56" ht="60" customHeight="1" x14ac:dyDescent="0.2">
      <c r="A40" s="75"/>
      <c r="B40" s="166"/>
      <c r="C40" s="257"/>
      <c r="D40" s="258"/>
      <c r="E40" s="259"/>
      <c r="F40" s="259"/>
      <c r="G40" s="259"/>
      <c r="H40" s="259"/>
      <c r="I40" s="259"/>
      <c r="J40" s="259"/>
      <c r="K40" s="251"/>
      <c r="L40" s="260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2"/>
      <c r="X40" s="260"/>
      <c r="Y40" s="263"/>
      <c r="Z40" s="263"/>
      <c r="AA40" s="261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4"/>
      <c r="AR40" s="164"/>
      <c r="AS40" s="154"/>
      <c r="AU40" s="75"/>
      <c r="AV40" s="201"/>
      <c r="AW40" s="75"/>
      <c r="AX40" s="75"/>
      <c r="AY40" s="75"/>
      <c r="AZ40" s="75"/>
      <c r="BA40" s="75"/>
      <c r="BB40" s="75"/>
      <c r="BC40" s="75"/>
      <c r="BD40" s="75"/>
    </row>
    <row r="41" spans="1:56" ht="60" customHeight="1" x14ac:dyDescent="0.2">
      <c r="A41" s="75"/>
      <c r="B41" s="166"/>
      <c r="C41" s="257"/>
      <c r="D41" s="258"/>
      <c r="E41" s="259"/>
      <c r="F41" s="259"/>
      <c r="G41" s="259"/>
      <c r="H41" s="259"/>
      <c r="I41" s="259"/>
      <c r="J41" s="259"/>
      <c r="K41" s="251"/>
      <c r="L41" s="260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2"/>
      <c r="X41" s="260"/>
      <c r="Y41" s="263"/>
      <c r="Z41" s="263"/>
      <c r="AA41" s="261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4"/>
      <c r="AR41" s="164"/>
      <c r="AS41" s="154"/>
      <c r="AU41" s="75"/>
      <c r="AV41" s="201"/>
      <c r="AW41" s="75"/>
      <c r="AX41" s="75"/>
      <c r="AY41" s="75"/>
      <c r="AZ41" s="75"/>
      <c r="BA41" s="75"/>
      <c r="BB41" s="75"/>
      <c r="BC41" s="75"/>
      <c r="BD41" s="75"/>
    </row>
    <row r="42" spans="1:56" ht="60" customHeight="1" x14ac:dyDescent="0.2">
      <c r="A42" s="75"/>
      <c r="B42" s="174"/>
      <c r="C42" s="175"/>
      <c r="D42" s="175"/>
      <c r="E42" s="175"/>
      <c r="F42" s="175"/>
      <c r="G42" s="175"/>
      <c r="H42" s="175"/>
      <c r="I42" s="175"/>
      <c r="J42" s="175"/>
      <c r="K42" s="251"/>
      <c r="L42" s="265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7"/>
      <c r="X42" s="260"/>
      <c r="Y42" s="263"/>
      <c r="Z42" s="263"/>
      <c r="AA42" s="261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4"/>
      <c r="AR42" s="164"/>
      <c r="AS42" s="154"/>
      <c r="AU42" s="75"/>
      <c r="AV42" s="201"/>
      <c r="AW42" s="75"/>
      <c r="AX42" s="75"/>
      <c r="AY42" s="75"/>
      <c r="AZ42" s="75"/>
      <c r="BA42" s="75"/>
      <c r="BB42" s="75"/>
      <c r="BC42" s="75"/>
      <c r="BD42" s="75"/>
    </row>
    <row r="43" spans="1:56" ht="60" customHeight="1" x14ac:dyDescent="0.2">
      <c r="A43" s="75"/>
      <c r="B43" s="174"/>
      <c r="C43" s="175"/>
      <c r="D43" s="175"/>
      <c r="E43" s="175"/>
      <c r="F43" s="175"/>
      <c r="G43" s="175"/>
      <c r="H43" s="175"/>
      <c r="I43" s="175"/>
      <c r="J43" s="175"/>
      <c r="K43" s="251"/>
      <c r="L43" s="265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7"/>
      <c r="X43" s="260"/>
      <c r="Y43" s="268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8"/>
      <c r="AM43" s="268"/>
      <c r="AN43" s="268"/>
      <c r="AO43" s="268"/>
      <c r="AP43" s="268"/>
      <c r="AQ43" s="264"/>
      <c r="AR43" s="164"/>
      <c r="AS43" s="154"/>
      <c r="AU43" s="75"/>
      <c r="AV43" s="201"/>
      <c r="AW43" s="75"/>
      <c r="AX43" s="75"/>
      <c r="AY43" s="75"/>
      <c r="AZ43" s="75"/>
      <c r="BA43" s="75"/>
      <c r="BB43" s="75"/>
      <c r="BC43" s="75"/>
      <c r="BD43" s="75"/>
    </row>
    <row r="44" spans="1:56" ht="60" customHeight="1" thickBot="1" x14ac:dyDescent="0.25">
      <c r="A44" s="75"/>
      <c r="B44" s="174"/>
      <c r="C44" s="175"/>
      <c r="D44" s="175"/>
      <c r="E44" s="175"/>
      <c r="F44" s="175"/>
      <c r="G44" s="175"/>
      <c r="H44" s="175"/>
      <c r="I44" s="175"/>
      <c r="J44" s="175"/>
      <c r="K44" s="251"/>
      <c r="L44" s="270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2"/>
      <c r="X44" s="274"/>
      <c r="Y44" s="275"/>
      <c r="Z44" s="275"/>
      <c r="AA44" s="276"/>
      <c r="AB44" s="276"/>
      <c r="AC44" s="276"/>
      <c r="AD44" s="276"/>
      <c r="AE44" s="276"/>
      <c r="AF44" s="276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7"/>
      <c r="AR44" s="164"/>
      <c r="AS44" s="154"/>
      <c r="AU44" s="75"/>
      <c r="AV44" s="201"/>
      <c r="AW44" s="75"/>
      <c r="AX44" s="75"/>
      <c r="AY44" s="75"/>
      <c r="AZ44" s="75"/>
      <c r="BA44" s="75"/>
      <c r="BB44" s="75"/>
      <c r="BC44" s="75"/>
      <c r="BD44" s="75"/>
    </row>
    <row r="45" spans="1:56" ht="60" customHeight="1" thickBot="1" x14ac:dyDescent="0.25">
      <c r="A45" s="75"/>
      <c r="B45" s="180"/>
      <c r="C45" s="181"/>
      <c r="D45" s="181"/>
      <c r="E45" s="181"/>
      <c r="F45" s="181"/>
      <c r="G45" s="181"/>
      <c r="H45" s="181"/>
      <c r="I45" s="181"/>
      <c r="J45" s="181"/>
      <c r="K45" s="216" t="s">
        <v>55</v>
      </c>
      <c r="L45" s="145" t="s">
        <v>58</v>
      </c>
      <c r="M45" s="145" t="s">
        <v>58</v>
      </c>
      <c r="N45" s="145" t="s">
        <v>58</v>
      </c>
      <c r="O45" s="145"/>
      <c r="P45" s="145"/>
      <c r="Q45" s="145"/>
      <c r="R45" s="145" t="s">
        <v>58</v>
      </c>
      <c r="S45" s="145"/>
      <c r="T45" s="145"/>
      <c r="U45" s="145"/>
      <c r="V45" s="145"/>
      <c r="W45" s="145"/>
      <c r="X45" s="217"/>
      <c r="Y45" s="278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  <c r="AN45" s="278"/>
      <c r="AO45" s="278"/>
      <c r="AP45" s="279"/>
      <c r="AQ45" s="280"/>
      <c r="AR45" s="147" t="str">
        <f>IF(SUM(L45:AQ45)=0,"",SUM(L45:AQ45))</f>
        <v/>
      </c>
      <c r="AS45" s="393">
        <v>6</v>
      </c>
      <c r="AU45" s="75"/>
      <c r="AV45" s="186"/>
      <c r="AW45" s="75"/>
      <c r="AX45" s="75"/>
      <c r="AY45" s="75"/>
      <c r="AZ45" s="75"/>
      <c r="BA45" s="75"/>
      <c r="BB45" s="75"/>
      <c r="BC45" s="75"/>
      <c r="BD45" s="75"/>
    </row>
    <row r="46" spans="1:56" ht="6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392" t="s">
        <v>63</v>
      </c>
      <c r="AR46" s="391" t="str">
        <f>IF(SUM(AR45,AR37,AR29,AR21,AR13)=0,"",SUM(AR45,AR37,AR29,AR21,AR13))</f>
        <v/>
      </c>
      <c r="AS46" s="391">
        <f>IF(SUM(AS45,AS37,AS29,AS21,AS13)=0,"",SUM(AS45,AS37,AS29,AS21,AS13))</f>
        <v>30</v>
      </c>
      <c r="AT46" s="282"/>
      <c r="AU46" s="75"/>
      <c r="AV46" s="75"/>
      <c r="AW46" s="75"/>
      <c r="AX46" s="75"/>
      <c r="AY46" s="75"/>
      <c r="AZ46" s="75"/>
      <c r="BA46" s="75"/>
      <c r="BB46" s="75"/>
      <c r="BC46" s="75"/>
    </row>
    <row r="47" spans="1:56" ht="60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283"/>
      <c r="AN47" s="284"/>
      <c r="AO47" s="284"/>
      <c r="AP47" s="284"/>
      <c r="AQ47" s="284"/>
      <c r="AR47" s="152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</row>
    <row r="48" spans="1:56" ht="40" customHeight="1" thickBot="1" x14ac:dyDescent="0.5">
      <c r="A48" s="75"/>
      <c r="B48" s="75"/>
      <c r="C48" s="283"/>
      <c r="D48" s="285"/>
      <c r="E48" s="285"/>
      <c r="F48" s="285"/>
      <c r="G48" s="285"/>
      <c r="H48" s="285"/>
      <c r="I48" s="283"/>
      <c r="J48" s="286"/>
      <c r="K48" s="287" t="s">
        <v>64</v>
      </c>
      <c r="L48" s="288" t="s">
        <v>29</v>
      </c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47"/>
      <c r="X48" s="288" t="s">
        <v>30</v>
      </c>
      <c r="Y48" s="59"/>
      <c r="Z48" s="59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290"/>
      <c r="AL48" s="290"/>
      <c r="AM48" s="290"/>
      <c r="AN48" s="290"/>
      <c r="AO48" s="290"/>
      <c r="AP48" s="290"/>
      <c r="AQ48" s="290"/>
      <c r="AR48" s="290"/>
      <c r="AS48" s="105"/>
      <c r="AT48" s="75"/>
      <c r="AU48" s="75"/>
      <c r="AV48" s="75"/>
      <c r="AW48" s="75"/>
      <c r="AX48" s="75"/>
      <c r="AY48" s="75"/>
      <c r="AZ48" s="75"/>
      <c r="BA48" s="75"/>
      <c r="BB48" s="75"/>
      <c r="BC48" s="75"/>
    </row>
    <row r="49" spans="1:55" ht="40" customHeight="1" thickTop="1" x14ac:dyDescent="0.2">
      <c r="A49" s="75"/>
      <c r="B49" s="75"/>
      <c r="C49" s="2"/>
      <c r="D49" s="285"/>
      <c r="E49" s="285"/>
      <c r="F49" s="285"/>
      <c r="G49" s="285"/>
      <c r="H49" s="285"/>
      <c r="I49" s="2"/>
      <c r="J49" s="286"/>
      <c r="K49" s="291"/>
      <c r="L49" s="292" t="s">
        <v>31</v>
      </c>
      <c r="M49" s="292" t="s">
        <v>32</v>
      </c>
      <c r="N49" s="292" t="s">
        <v>33</v>
      </c>
      <c r="O49" s="292" t="s">
        <v>34</v>
      </c>
      <c r="P49" s="292" t="s">
        <v>35</v>
      </c>
      <c r="Q49" s="292" t="s">
        <v>36</v>
      </c>
      <c r="R49" s="292" t="s">
        <v>82</v>
      </c>
      <c r="S49" s="292" t="s">
        <v>83</v>
      </c>
      <c r="T49" s="292" t="s">
        <v>84</v>
      </c>
      <c r="U49" s="292" t="s">
        <v>86</v>
      </c>
      <c r="V49" s="293" t="s">
        <v>37</v>
      </c>
      <c r="W49" s="294" t="s">
        <v>38</v>
      </c>
      <c r="X49" s="295" t="s">
        <v>39</v>
      </c>
      <c r="Y49" s="296" t="s">
        <v>40</v>
      </c>
      <c r="Z49" s="296" t="s">
        <v>41</v>
      </c>
      <c r="AA49" s="296" t="s">
        <v>42</v>
      </c>
      <c r="AB49" s="296" t="s">
        <v>43</v>
      </c>
      <c r="AC49" s="296" t="s">
        <v>44</v>
      </c>
      <c r="AD49" s="296" t="s">
        <v>45</v>
      </c>
      <c r="AE49" s="296" t="s">
        <v>46</v>
      </c>
      <c r="AF49" s="296" t="s">
        <v>47</v>
      </c>
      <c r="AG49" s="296" t="s">
        <v>48</v>
      </c>
      <c r="AH49" s="296" t="s">
        <v>87</v>
      </c>
      <c r="AI49" s="296" t="s">
        <v>88</v>
      </c>
      <c r="AJ49" s="296" t="s">
        <v>89</v>
      </c>
      <c r="AK49" s="296" t="s">
        <v>90</v>
      </c>
      <c r="AL49" s="296" t="s">
        <v>91</v>
      </c>
      <c r="AM49" s="296" t="s">
        <v>92</v>
      </c>
      <c r="AN49" s="296" t="s">
        <v>93</v>
      </c>
      <c r="AO49" s="296" t="s">
        <v>94</v>
      </c>
      <c r="AP49" s="296" t="s">
        <v>95</v>
      </c>
      <c r="AQ49" s="296" t="s">
        <v>96</v>
      </c>
      <c r="AR49" s="297" t="s">
        <v>10</v>
      </c>
      <c r="AS49" s="298" t="s">
        <v>65</v>
      </c>
      <c r="AT49" s="299"/>
      <c r="AU49" s="299"/>
      <c r="AV49" s="300"/>
      <c r="AW49" s="75"/>
      <c r="AX49" s="75"/>
      <c r="AY49" s="75"/>
      <c r="AZ49" s="75"/>
      <c r="BA49" s="75"/>
      <c r="BB49" s="75"/>
      <c r="BC49" s="75"/>
    </row>
    <row r="50" spans="1:55" ht="40" customHeight="1" x14ac:dyDescent="0.2">
      <c r="A50" s="75"/>
      <c r="B50" s="75"/>
      <c r="C50" s="2"/>
      <c r="D50" s="285"/>
      <c r="E50" s="285"/>
      <c r="F50" s="285"/>
      <c r="G50" s="285"/>
      <c r="H50" s="285"/>
      <c r="I50" s="2"/>
      <c r="J50" s="286"/>
      <c r="K50" s="29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2"/>
      <c r="W50" s="301"/>
      <c r="X50" s="303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304"/>
      <c r="AS50" s="305"/>
      <c r="AT50" s="351"/>
      <c r="AU50" s="351"/>
      <c r="AV50" s="306"/>
      <c r="AW50" s="75"/>
      <c r="AX50" s="75"/>
      <c r="AY50" s="75"/>
      <c r="AZ50" s="75"/>
      <c r="BA50" s="75"/>
      <c r="BB50" s="75"/>
      <c r="BC50" s="75"/>
    </row>
    <row r="51" spans="1:55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2"/>
      <c r="J51" s="286"/>
      <c r="K51" s="307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2"/>
      <c r="W51" s="301"/>
      <c r="X51" s="308"/>
      <c r="Y51" s="309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  <c r="AN51" s="309"/>
      <c r="AO51" s="309"/>
      <c r="AP51" s="309"/>
      <c r="AQ51" s="309"/>
      <c r="AR51" s="310"/>
      <c r="AS51" s="311"/>
      <c r="AT51" s="351"/>
      <c r="AU51" s="351"/>
      <c r="AV51" s="306"/>
      <c r="AW51" s="75"/>
      <c r="AX51" s="75"/>
      <c r="AY51" s="75"/>
      <c r="AZ51" s="75"/>
      <c r="BA51" s="75"/>
      <c r="BB51" s="75"/>
      <c r="BC51" s="75"/>
    </row>
    <row r="52" spans="1:55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312"/>
      <c r="J52" s="312"/>
      <c r="K52" s="313" t="s">
        <v>66</v>
      </c>
      <c r="L52" s="314"/>
      <c r="M52" s="315"/>
      <c r="N52" s="315"/>
      <c r="O52" s="315"/>
      <c r="P52" s="315"/>
      <c r="Q52" s="315"/>
      <c r="R52" s="315"/>
      <c r="S52" s="315"/>
      <c r="T52" s="315"/>
      <c r="U52" s="315"/>
      <c r="V52" s="315"/>
      <c r="W52" s="316"/>
      <c r="X52" s="389">
        <v>38</v>
      </c>
      <c r="Y52" s="389">
        <v>26</v>
      </c>
      <c r="Z52" s="389">
        <v>35</v>
      </c>
      <c r="AA52" s="389">
        <v>35</v>
      </c>
      <c r="AB52" s="389"/>
      <c r="AC52" s="389"/>
      <c r="AD52" s="389"/>
      <c r="AE52" s="389"/>
      <c r="AF52" s="389"/>
      <c r="AG52" s="389"/>
      <c r="AH52" s="389"/>
      <c r="AI52" s="389"/>
      <c r="AJ52" s="389"/>
      <c r="AK52" s="389"/>
      <c r="AL52" s="389">
        <v>40</v>
      </c>
      <c r="AM52" s="389">
        <v>30</v>
      </c>
      <c r="AN52" s="389">
        <v>50</v>
      </c>
      <c r="AO52" s="389">
        <v>20</v>
      </c>
      <c r="AP52" s="389">
        <v>30</v>
      </c>
      <c r="AQ52" s="389">
        <v>40</v>
      </c>
      <c r="AR52" s="388">
        <f>SUM(X52:AQ52)</f>
        <v>344</v>
      </c>
      <c r="AS52" s="318"/>
      <c r="AT52" s="351"/>
      <c r="AU52" s="351"/>
      <c r="AV52" s="306"/>
      <c r="AW52" s="75"/>
      <c r="AX52" s="75"/>
      <c r="AY52" s="75"/>
      <c r="AZ52" s="75"/>
      <c r="BA52" s="75"/>
      <c r="BB52" s="75"/>
      <c r="BC52" s="75"/>
    </row>
    <row r="53" spans="1:55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9" t="s">
        <v>67</v>
      </c>
      <c r="L53" s="320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2"/>
      <c r="X53" s="389">
        <v>12</v>
      </c>
      <c r="Y53" s="389">
        <v>12</v>
      </c>
      <c r="Z53" s="389">
        <v>12</v>
      </c>
      <c r="AA53" s="389">
        <v>12</v>
      </c>
      <c r="AB53" s="389"/>
      <c r="AC53" s="389"/>
      <c r="AD53" s="389"/>
      <c r="AE53" s="389"/>
      <c r="AF53" s="389"/>
      <c r="AG53" s="389"/>
      <c r="AH53" s="389"/>
      <c r="AI53" s="389"/>
      <c r="AJ53" s="389"/>
      <c r="AK53" s="389"/>
      <c r="AL53" s="389">
        <v>12</v>
      </c>
      <c r="AM53" s="389">
        <v>12</v>
      </c>
      <c r="AN53" s="389">
        <v>12</v>
      </c>
      <c r="AO53" s="389">
        <v>12</v>
      </c>
      <c r="AP53" s="389">
        <v>12</v>
      </c>
      <c r="AQ53" s="390">
        <v>12</v>
      </c>
      <c r="AR53" s="383">
        <f>SUM(X53:AQ53)</f>
        <v>120</v>
      </c>
      <c r="AS53" s="384">
        <f>AR53/AR58</f>
        <v>0.27906976744186046</v>
      </c>
      <c r="AT53" s="385" t="s">
        <v>75</v>
      </c>
      <c r="AU53" s="386"/>
      <c r="AV53" s="387"/>
      <c r="AW53" s="75"/>
      <c r="AX53" s="75"/>
      <c r="AY53" s="75"/>
      <c r="AZ53" s="75"/>
      <c r="BA53" s="75"/>
      <c r="BB53" s="75"/>
      <c r="BC53" s="75"/>
    </row>
    <row r="54" spans="1:55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23" t="s">
        <v>68</v>
      </c>
      <c r="L54" s="324">
        <v>66</v>
      </c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6"/>
      <c r="X54" s="328"/>
      <c r="Y54" s="329"/>
      <c r="Z54" s="329"/>
      <c r="AA54" s="329"/>
      <c r="AB54" s="329"/>
      <c r="AC54" s="329"/>
      <c r="AD54" s="329"/>
      <c r="AE54" s="329"/>
      <c r="AF54" s="329"/>
      <c r="AG54" s="329"/>
      <c r="AH54" s="329"/>
      <c r="AI54" s="329"/>
      <c r="AJ54" s="329"/>
      <c r="AK54" s="329"/>
      <c r="AL54" s="329"/>
      <c r="AM54" s="329"/>
      <c r="AN54" s="329"/>
      <c r="AO54" s="329"/>
      <c r="AP54" s="329"/>
      <c r="AQ54" s="330"/>
      <c r="AR54" s="331">
        <f>L54+L55</f>
        <v>86</v>
      </c>
      <c r="AS54" s="361">
        <f>AR54/AR58</f>
        <v>0.2</v>
      </c>
      <c r="AT54" s="355" t="s">
        <v>74</v>
      </c>
      <c r="AU54" s="356"/>
      <c r="AV54" s="357"/>
      <c r="AW54" s="75"/>
      <c r="AX54" s="75"/>
      <c r="AY54" s="75"/>
      <c r="AZ54" s="75"/>
      <c r="BA54" s="75"/>
      <c r="BB54" s="75"/>
      <c r="BC54" s="75"/>
    </row>
    <row r="55" spans="1:55" ht="40" customHeight="1" x14ac:dyDescent="0.2">
      <c r="A55" s="75"/>
      <c r="B55" s="75"/>
      <c r="C55" s="75"/>
      <c r="D55" s="75"/>
      <c r="E55" s="75"/>
      <c r="F55" s="75"/>
      <c r="G55" s="75"/>
      <c r="H55" s="75"/>
      <c r="I55" s="75"/>
      <c r="J55" s="312"/>
      <c r="K55" s="291"/>
      <c r="L55" s="331">
        <v>20</v>
      </c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4"/>
      <c r="AR55" s="335"/>
      <c r="AS55" s="332"/>
      <c r="AT55" s="358"/>
      <c r="AU55" s="359"/>
      <c r="AV55" s="360"/>
      <c r="AW55" s="75"/>
      <c r="AX55" s="75"/>
      <c r="AY55" s="75"/>
      <c r="AZ55" s="75"/>
      <c r="BA55" s="75"/>
      <c r="BB55" s="75"/>
      <c r="BC55" s="75"/>
    </row>
    <row r="56" spans="1:55" ht="40" customHeight="1" thickBo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312"/>
      <c r="K56" s="336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8"/>
      <c r="AR56" s="335"/>
      <c r="AS56" s="372" t="s">
        <v>79</v>
      </c>
      <c r="AT56" s="373"/>
      <c r="AU56" s="373"/>
      <c r="AV56" s="374">
        <f>vol_global_T!C9</f>
        <v>0.2</v>
      </c>
      <c r="AW56" s="75"/>
      <c r="AX56" s="75"/>
      <c r="AY56" s="75"/>
      <c r="AZ56" s="75"/>
      <c r="BA56" s="75"/>
      <c r="BB56" s="75"/>
      <c r="BC56" s="75"/>
    </row>
    <row r="57" spans="1:55" ht="40" customHeight="1" thickBot="1" x14ac:dyDescent="0.45">
      <c r="A57" s="75"/>
      <c r="B57" s="75"/>
      <c r="C57" s="75"/>
      <c r="D57" s="75"/>
      <c r="E57" s="75"/>
      <c r="F57" s="75"/>
      <c r="G57" s="75"/>
      <c r="H57" s="75"/>
      <c r="I57" s="75"/>
      <c r="J57" s="312"/>
      <c r="K57" s="339" t="s">
        <v>67</v>
      </c>
      <c r="L57" s="362">
        <v>0</v>
      </c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3"/>
      <c r="AO57" s="363"/>
      <c r="AP57" s="363"/>
      <c r="AQ57" s="363"/>
      <c r="AR57" s="364">
        <f>L57</f>
        <v>0</v>
      </c>
      <c r="AS57" s="365">
        <f>AR57/AR58</f>
        <v>0</v>
      </c>
      <c r="AT57" s="366" t="s">
        <v>73</v>
      </c>
      <c r="AU57" s="367"/>
      <c r="AV57" s="368"/>
      <c r="AW57" s="75"/>
      <c r="AX57" s="75"/>
      <c r="AY57" s="75"/>
      <c r="AZ57" s="75"/>
      <c r="BA57" s="75"/>
      <c r="BB57" s="75"/>
      <c r="BC57" s="75"/>
    </row>
    <row r="58" spans="1:55" ht="40" customHeight="1" thickBot="1" x14ac:dyDescent="0.5">
      <c r="A58" s="75"/>
      <c r="B58" s="75"/>
      <c r="C58" s="75"/>
      <c r="D58" s="75"/>
      <c r="E58" s="75"/>
      <c r="F58" s="75"/>
      <c r="G58" s="75"/>
      <c r="H58" s="75"/>
      <c r="I58" s="75"/>
      <c r="J58" s="312"/>
      <c r="K58" s="340"/>
      <c r="L58" s="341" t="s">
        <v>72</v>
      </c>
      <c r="M58" s="342"/>
      <c r="N58" s="342"/>
      <c r="O58" s="342"/>
      <c r="P58" s="342"/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J58" s="342"/>
      <c r="AK58" s="342"/>
      <c r="AL58" s="342"/>
      <c r="AM58" s="342"/>
      <c r="AN58" s="342"/>
      <c r="AO58" s="342"/>
      <c r="AP58" s="342"/>
      <c r="AQ58" s="343"/>
      <c r="AR58" s="376">
        <f>AR52+L54+L55</f>
        <v>430</v>
      </c>
      <c r="AS58" s="375">
        <f>vol_global_T!C7</f>
        <v>430</v>
      </c>
      <c r="AT58" s="352" t="s">
        <v>77</v>
      </c>
      <c r="AU58" s="353"/>
      <c r="AV58" s="354"/>
      <c r="AW58" s="75"/>
      <c r="AX58" s="75"/>
      <c r="AY58" s="75"/>
      <c r="AZ58" s="75"/>
      <c r="BA58" s="75"/>
      <c r="BB58" s="75"/>
      <c r="BC58" s="75"/>
    </row>
    <row r="59" spans="1:55" ht="40" customHeight="1" thickBot="1" x14ac:dyDescent="0.5">
      <c r="A59" s="75"/>
      <c r="B59" s="75"/>
      <c r="C59" s="75"/>
      <c r="D59" s="75"/>
      <c r="E59" s="75"/>
      <c r="F59" s="75"/>
      <c r="G59" s="75"/>
      <c r="H59" s="75"/>
      <c r="I59" s="75"/>
      <c r="J59" s="312"/>
      <c r="K59" s="317"/>
      <c r="L59" s="341" t="s">
        <v>67</v>
      </c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77">
        <f>SUM(AR57,AR53)</f>
        <v>120</v>
      </c>
      <c r="AS59" s="365">
        <f>(AR57+AR53)/AR58</f>
        <v>0.27906976744186046</v>
      </c>
      <c r="AT59" s="366" t="s">
        <v>76</v>
      </c>
      <c r="AU59" s="367"/>
      <c r="AV59" s="368"/>
      <c r="AW59" s="75"/>
      <c r="AX59" s="75"/>
      <c r="AY59" s="75"/>
      <c r="AZ59" s="75"/>
      <c r="BA59" s="75"/>
      <c r="BB59" s="75"/>
      <c r="BC59" s="75"/>
    </row>
    <row r="60" spans="1:55" ht="40" customHeight="1" thickBot="1" x14ac:dyDescent="0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344" t="s">
        <v>70</v>
      </c>
      <c r="L60" s="380">
        <v>70</v>
      </c>
      <c r="M60" s="381"/>
      <c r="N60" s="381"/>
      <c r="O60" s="381"/>
      <c r="P60" s="381"/>
      <c r="Q60" s="381"/>
      <c r="R60" s="381"/>
      <c r="S60" s="381"/>
      <c r="T60" s="382"/>
      <c r="U60" s="345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7"/>
      <c r="AR60" s="378">
        <f>L60</f>
        <v>70</v>
      </c>
      <c r="AS60" s="394">
        <f>vol_global_T!C17</f>
        <v>80</v>
      </c>
      <c r="AT60" s="352" t="s">
        <v>80</v>
      </c>
      <c r="AU60" s="353"/>
      <c r="AV60" s="354"/>
      <c r="AW60" s="75"/>
      <c r="AX60" s="75"/>
      <c r="AY60" s="75"/>
      <c r="AZ60" s="75"/>
      <c r="BA60" s="75"/>
      <c r="BB60" s="75"/>
      <c r="BC60" s="75"/>
    </row>
    <row r="61" spans="1:55" ht="40" customHeight="1" thickBot="1" x14ac:dyDescent="0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348"/>
      <c r="L61" s="349" t="s">
        <v>71</v>
      </c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350"/>
      <c r="AR61" s="379">
        <f>AR58+AR60</f>
        <v>500</v>
      </c>
      <c r="AS61" s="371">
        <f>vol_global_T!C7+vol_global_T!C17</f>
        <v>510</v>
      </c>
      <c r="AT61" s="369" t="s">
        <v>78</v>
      </c>
      <c r="AU61" s="369"/>
      <c r="AV61" s="370"/>
      <c r="AW61" s="75"/>
      <c r="AX61" s="75"/>
      <c r="AY61" s="75"/>
      <c r="AZ61" s="75"/>
      <c r="BA61" s="75"/>
      <c r="BB61" s="75"/>
      <c r="BC61" s="75"/>
    </row>
    <row r="62" spans="1:55" ht="40" customHeight="1" thickTop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</row>
    <row r="63" spans="1:55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</row>
    <row r="64" spans="1:55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</row>
    <row r="65" spans="1:55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</row>
    <row r="66" spans="1:55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</row>
    <row r="67" spans="1:55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</row>
    <row r="68" spans="1:55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</row>
    <row r="69" spans="1:55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</row>
    <row r="70" spans="1:55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</row>
    <row r="71" spans="1:55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</row>
    <row r="72" spans="1:55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</row>
    <row r="73" spans="1:55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</row>
    <row r="74" spans="1:55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</row>
    <row r="75" spans="1:55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</row>
    <row r="76" spans="1:55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</row>
    <row r="77" spans="1:55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</row>
    <row r="78" spans="1:55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</row>
    <row r="79" spans="1:55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</row>
    <row r="80" spans="1:55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</row>
    <row r="81" spans="1:55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</row>
    <row r="82" spans="1:55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</row>
    <row r="83" spans="1:55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</row>
    <row r="84" spans="1:55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</row>
    <row r="85" spans="1:55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</row>
    <row r="86" spans="1:55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</row>
    <row r="87" spans="1:55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</row>
    <row r="88" spans="1:55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</row>
    <row r="89" spans="1:55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</row>
    <row r="90" spans="1:55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</row>
    <row r="91" spans="1:55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</row>
    <row r="92" spans="1:55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</row>
    <row r="93" spans="1:55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</row>
    <row r="94" spans="1:55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</row>
    <row r="95" spans="1:55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</row>
    <row r="96" spans="1:55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</row>
    <row r="97" spans="1:55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</row>
    <row r="98" spans="1:55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</row>
    <row r="99" spans="1:55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</row>
    <row r="100" spans="1:55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</row>
    <row r="101" spans="1:55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</row>
    <row r="102" spans="1:55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</row>
    <row r="103" spans="1:55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</row>
    <row r="104" spans="1:55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</row>
    <row r="105" spans="1:55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</row>
    <row r="106" spans="1:55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</row>
    <row r="107" spans="1:55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</row>
    <row r="108" spans="1:55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</row>
    <row r="109" spans="1:55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</row>
    <row r="110" spans="1:55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</row>
    <row r="111" spans="1:55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</row>
    <row r="112" spans="1:55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</row>
    <row r="113" spans="1:55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</row>
    <row r="114" spans="1:55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</row>
    <row r="115" spans="1:55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</row>
    <row r="116" spans="1:55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</row>
    <row r="117" spans="1:55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</row>
    <row r="118" spans="1:55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</row>
    <row r="119" spans="1:55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</row>
    <row r="120" spans="1:55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</row>
    <row r="121" spans="1:55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</row>
    <row r="122" spans="1:55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</row>
    <row r="123" spans="1:55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</row>
    <row r="124" spans="1:55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</row>
    <row r="125" spans="1:55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</row>
    <row r="126" spans="1:55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</row>
    <row r="127" spans="1:55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</row>
    <row r="128" spans="1:55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</row>
    <row r="129" spans="1:55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</row>
    <row r="130" spans="1:55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</row>
    <row r="131" spans="1:55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</row>
    <row r="132" spans="1:55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</row>
    <row r="133" spans="1:55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</row>
    <row r="134" spans="1:55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</row>
    <row r="135" spans="1:55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</row>
    <row r="136" spans="1:55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</row>
    <row r="137" spans="1:55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</row>
    <row r="138" spans="1:55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</row>
    <row r="139" spans="1:55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</row>
    <row r="140" spans="1:55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</row>
    <row r="141" spans="1:55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</row>
    <row r="142" spans="1:55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</row>
    <row r="143" spans="1:55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</row>
    <row r="144" spans="1:55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</row>
    <row r="145" spans="1:55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</row>
    <row r="146" spans="1:55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</row>
    <row r="147" spans="1:55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</row>
    <row r="148" spans="1:55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</row>
    <row r="149" spans="1:55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</row>
    <row r="150" spans="1:55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</row>
    <row r="151" spans="1:55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</row>
    <row r="152" spans="1:55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</row>
    <row r="153" spans="1:55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</row>
    <row r="154" spans="1:55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</row>
    <row r="155" spans="1:55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</row>
    <row r="156" spans="1:55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</row>
    <row r="157" spans="1:55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</row>
    <row r="158" spans="1:55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</row>
    <row r="159" spans="1:55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</row>
    <row r="160" spans="1:55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</row>
    <row r="161" spans="1:55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</row>
    <row r="162" spans="1:55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</row>
    <row r="163" spans="1:55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</row>
    <row r="164" spans="1:55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</row>
    <row r="165" spans="1:55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</row>
    <row r="166" spans="1:55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</row>
    <row r="167" spans="1:55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</row>
    <row r="168" spans="1:55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</row>
    <row r="169" spans="1:55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</row>
    <row r="170" spans="1:55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</row>
    <row r="171" spans="1:55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</row>
    <row r="172" spans="1:55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</row>
    <row r="173" spans="1:55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</row>
    <row r="174" spans="1:55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</row>
    <row r="175" spans="1:55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</row>
    <row r="176" spans="1:55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</row>
    <row r="177" spans="1:55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</row>
    <row r="178" spans="1:55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</row>
    <row r="179" spans="1:55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</row>
    <row r="180" spans="1:55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</row>
    <row r="181" spans="1:55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</row>
    <row r="182" spans="1:55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</row>
    <row r="183" spans="1:55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</row>
    <row r="184" spans="1:55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</row>
    <row r="185" spans="1:55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</row>
    <row r="186" spans="1:55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</row>
    <row r="187" spans="1:55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</row>
    <row r="188" spans="1:55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</row>
    <row r="189" spans="1:55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</row>
    <row r="190" spans="1:55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</row>
    <row r="191" spans="1:55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</row>
    <row r="192" spans="1:55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</row>
    <row r="193" spans="1:55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</row>
    <row r="194" spans="1:55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</row>
    <row r="195" spans="1:55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</row>
    <row r="196" spans="1:55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</row>
    <row r="197" spans="1:55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</row>
    <row r="198" spans="1:55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</row>
    <row r="199" spans="1:55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</row>
    <row r="200" spans="1:55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</row>
    <row r="201" spans="1:55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</row>
    <row r="202" spans="1:55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</row>
    <row r="203" spans="1:55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</row>
    <row r="204" spans="1:55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</row>
    <row r="205" spans="1:55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</row>
    <row r="206" spans="1:55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</row>
    <row r="207" spans="1:55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</row>
    <row r="208" spans="1:55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</row>
    <row r="209" spans="1:55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</row>
    <row r="210" spans="1:55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</row>
    <row r="211" spans="1:55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</row>
    <row r="212" spans="1:55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</row>
    <row r="213" spans="1:55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</row>
    <row r="214" spans="1:55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</row>
    <row r="215" spans="1:55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</row>
    <row r="216" spans="1:55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</row>
    <row r="217" spans="1:55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</row>
    <row r="218" spans="1:55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</row>
    <row r="219" spans="1:55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</row>
    <row r="220" spans="1:55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</row>
    <row r="221" spans="1:55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</row>
    <row r="222" spans="1:55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</row>
    <row r="223" spans="1:55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</row>
    <row r="224" spans="1:55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</row>
    <row r="225" spans="1:55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</row>
    <row r="226" spans="1:55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</row>
    <row r="227" spans="1:55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</row>
    <row r="228" spans="1:55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</row>
    <row r="229" spans="1:55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</row>
    <row r="230" spans="1:55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</row>
    <row r="231" spans="1:55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</row>
    <row r="232" spans="1:55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</row>
    <row r="233" spans="1:55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</row>
    <row r="234" spans="1:55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</row>
    <row r="235" spans="1:55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</row>
    <row r="236" spans="1:55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</row>
    <row r="237" spans="1:55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</row>
    <row r="238" spans="1:55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</row>
    <row r="239" spans="1:55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</row>
    <row r="240" spans="1:55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</row>
    <row r="241" spans="1:55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</row>
    <row r="242" spans="1:55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</row>
    <row r="243" spans="1:55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</row>
    <row r="244" spans="1:55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</row>
    <row r="245" spans="1:55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</row>
    <row r="246" spans="1:55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</row>
    <row r="247" spans="1:55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</row>
    <row r="248" spans="1:55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</row>
    <row r="249" spans="1:55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</row>
    <row r="250" spans="1:55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</row>
    <row r="251" spans="1:55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</row>
    <row r="252" spans="1:55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</row>
    <row r="253" spans="1:55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</row>
    <row r="254" spans="1:55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</row>
    <row r="255" spans="1:55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</row>
    <row r="256" spans="1:55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</row>
    <row r="257" spans="1:55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</row>
    <row r="258" spans="1:55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</row>
    <row r="259" spans="1:55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</row>
    <row r="260" spans="1:55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</row>
    <row r="261" spans="1:55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</row>
    <row r="262" spans="1:55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</row>
    <row r="263" spans="1:55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</row>
    <row r="264" spans="1:55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</row>
    <row r="265" spans="1:55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</row>
    <row r="266" spans="1:55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</row>
    <row r="267" spans="1:55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</row>
    <row r="268" spans="1:55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</row>
    <row r="269" spans="1:55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</row>
    <row r="270" spans="1:55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</row>
    <row r="271" spans="1:55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</row>
    <row r="272" spans="1:55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</row>
    <row r="273" spans="1:55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</row>
    <row r="274" spans="1:55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</row>
    <row r="275" spans="1:55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</row>
    <row r="276" spans="1:55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</row>
    <row r="277" spans="1:55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</row>
    <row r="278" spans="1:55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</row>
    <row r="279" spans="1:55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</row>
    <row r="280" spans="1:55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</row>
    <row r="281" spans="1:55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</row>
    <row r="282" spans="1:55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</row>
    <row r="283" spans="1:55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</row>
    <row r="284" spans="1:55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</row>
    <row r="285" spans="1:55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</row>
    <row r="286" spans="1:55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</row>
    <row r="287" spans="1:55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</row>
    <row r="288" spans="1:55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</row>
    <row r="289" spans="1:55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</row>
    <row r="290" spans="1:55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</row>
    <row r="291" spans="1:55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</row>
    <row r="292" spans="1:55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</row>
    <row r="293" spans="1:55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</row>
    <row r="294" spans="1:55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</row>
    <row r="295" spans="1:55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</row>
    <row r="296" spans="1:55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</row>
    <row r="297" spans="1:55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</row>
    <row r="298" spans="1:55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</row>
    <row r="299" spans="1:55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</row>
    <row r="300" spans="1:55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</row>
    <row r="301" spans="1:55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</row>
    <row r="302" spans="1:55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</row>
    <row r="303" spans="1:55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</row>
    <row r="304" spans="1:55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</row>
    <row r="305" spans="1:55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</row>
    <row r="306" spans="1:55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</row>
    <row r="307" spans="1:55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</row>
    <row r="308" spans="1:55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</row>
    <row r="309" spans="1:55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</row>
    <row r="310" spans="1:55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</row>
    <row r="311" spans="1:55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</row>
    <row r="312" spans="1:55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</row>
    <row r="313" spans="1:55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</row>
    <row r="314" spans="1:55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</row>
    <row r="315" spans="1:55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</row>
    <row r="316" spans="1:55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</row>
    <row r="317" spans="1:55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</row>
    <row r="318" spans="1:55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</row>
    <row r="319" spans="1:55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</row>
    <row r="320" spans="1:55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</row>
    <row r="321" spans="1:55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</row>
    <row r="322" spans="1:55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</row>
    <row r="323" spans="1:55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</row>
    <row r="324" spans="1:55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</row>
    <row r="325" spans="1:55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</row>
    <row r="326" spans="1:55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</row>
    <row r="327" spans="1:55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</row>
    <row r="328" spans="1:55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</row>
    <row r="329" spans="1:55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</row>
    <row r="330" spans="1:55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</row>
    <row r="331" spans="1:55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</row>
    <row r="332" spans="1:55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</row>
    <row r="333" spans="1:55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</row>
    <row r="334" spans="1:55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</row>
    <row r="335" spans="1:55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</row>
    <row r="336" spans="1:55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</row>
    <row r="337" spans="1:55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</row>
    <row r="338" spans="1:55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</row>
    <row r="339" spans="1:55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</row>
    <row r="340" spans="1:55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</row>
    <row r="341" spans="1:55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</row>
    <row r="342" spans="1:55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</row>
    <row r="343" spans="1:55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</row>
    <row r="344" spans="1:55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</row>
    <row r="345" spans="1:55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</row>
    <row r="346" spans="1:55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</row>
    <row r="347" spans="1:55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</row>
    <row r="348" spans="1:55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</row>
    <row r="349" spans="1:55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</row>
    <row r="350" spans="1:55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</row>
    <row r="351" spans="1:55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</row>
    <row r="352" spans="1:55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</row>
    <row r="353" spans="1:55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</row>
    <row r="354" spans="1:55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</row>
    <row r="355" spans="1:55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</row>
    <row r="356" spans="1:55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</row>
    <row r="357" spans="1:55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</row>
    <row r="358" spans="1:55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</row>
    <row r="359" spans="1:55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</row>
    <row r="360" spans="1:55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</row>
    <row r="361" spans="1:55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</row>
    <row r="362" spans="1:55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</row>
    <row r="363" spans="1:55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</row>
    <row r="364" spans="1:55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</row>
    <row r="365" spans="1:55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</row>
    <row r="366" spans="1:55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</row>
    <row r="367" spans="1:55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</row>
    <row r="368" spans="1:55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</row>
    <row r="369" spans="1:55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</row>
    <row r="370" spans="1:55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</row>
    <row r="371" spans="1:55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</row>
    <row r="372" spans="1:55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</row>
    <row r="373" spans="1:55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</row>
    <row r="374" spans="1:55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</row>
    <row r="375" spans="1:55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</row>
    <row r="376" spans="1:55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</row>
    <row r="377" spans="1:55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</row>
    <row r="378" spans="1:55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</row>
    <row r="379" spans="1:55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</row>
    <row r="380" spans="1:55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</row>
    <row r="381" spans="1:55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</row>
    <row r="382" spans="1:55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</row>
    <row r="383" spans="1:55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</row>
    <row r="384" spans="1:55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</row>
    <row r="385" spans="1:55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</row>
    <row r="386" spans="1:55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</row>
    <row r="387" spans="1:55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</row>
    <row r="388" spans="1:55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</row>
    <row r="389" spans="1:55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</row>
    <row r="390" spans="1:55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</row>
    <row r="391" spans="1:55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</row>
    <row r="392" spans="1:55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</row>
    <row r="393" spans="1:55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</row>
    <row r="394" spans="1:55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</row>
    <row r="395" spans="1:55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</row>
    <row r="396" spans="1:55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</row>
    <row r="397" spans="1:55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</row>
    <row r="398" spans="1:55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</row>
    <row r="399" spans="1:55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</row>
    <row r="400" spans="1:55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</row>
    <row r="401" spans="1:55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</row>
    <row r="402" spans="1:55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</row>
    <row r="403" spans="1:55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</row>
    <row r="404" spans="1:55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</row>
    <row r="405" spans="1:55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</row>
    <row r="406" spans="1:55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</row>
    <row r="407" spans="1:55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</row>
    <row r="408" spans="1:55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</row>
    <row r="409" spans="1:55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</row>
    <row r="410" spans="1:55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</row>
    <row r="411" spans="1:55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</row>
    <row r="412" spans="1:55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</row>
    <row r="413" spans="1:55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</row>
    <row r="414" spans="1:55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</row>
    <row r="415" spans="1:55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</row>
    <row r="416" spans="1:55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</row>
    <row r="417" spans="1:55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</row>
    <row r="418" spans="1:55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</row>
    <row r="419" spans="1:55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</row>
    <row r="420" spans="1:55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</row>
    <row r="421" spans="1:55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</row>
    <row r="422" spans="1:55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</row>
    <row r="423" spans="1:55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</row>
    <row r="424" spans="1:55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</row>
    <row r="425" spans="1:55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</row>
    <row r="426" spans="1:55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</row>
    <row r="427" spans="1:55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</row>
    <row r="428" spans="1:55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</row>
    <row r="429" spans="1:55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</row>
    <row r="430" spans="1:55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</row>
    <row r="431" spans="1:55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</row>
    <row r="432" spans="1:55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</row>
    <row r="433" spans="1:55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</row>
    <row r="434" spans="1:55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</row>
    <row r="435" spans="1:55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</row>
    <row r="436" spans="1:55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</row>
    <row r="437" spans="1:55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</row>
    <row r="438" spans="1:55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</row>
    <row r="439" spans="1:55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</row>
    <row r="440" spans="1:55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</row>
    <row r="441" spans="1:55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</row>
    <row r="442" spans="1:55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</row>
    <row r="443" spans="1:55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</row>
    <row r="444" spans="1:55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</row>
    <row r="445" spans="1:55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</row>
    <row r="446" spans="1:55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</row>
    <row r="447" spans="1:55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</row>
    <row r="448" spans="1:55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</row>
    <row r="449" spans="1:55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</row>
    <row r="450" spans="1:55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</row>
    <row r="451" spans="1:55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</row>
    <row r="452" spans="1:55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</row>
    <row r="453" spans="1:55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</row>
    <row r="454" spans="1:55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</row>
    <row r="455" spans="1:55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</row>
    <row r="456" spans="1:55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</row>
    <row r="457" spans="1:55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</row>
    <row r="458" spans="1:55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</row>
    <row r="459" spans="1:55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</row>
    <row r="460" spans="1:55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</row>
    <row r="461" spans="1:55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</row>
    <row r="462" spans="1:55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</row>
    <row r="463" spans="1:55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</row>
    <row r="464" spans="1:55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</row>
    <row r="465" spans="1:55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</row>
    <row r="466" spans="1:55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</row>
    <row r="467" spans="1:55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</row>
    <row r="468" spans="1:55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</row>
    <row r="469" spans="1:55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</row>
    <row r="470" spans="1:55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</row>
    <row r="471" spans="1:55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</row>
    <row r="472" spans="1:55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</row>
    <row r="473" spans="1:55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</row>
    <row r="474" spans="1:55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</row>
    <row r="475" spans="1:55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</row>
    <row r="476" spans="1:55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</row>
    <row r="477" spans="1:55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</row>
    <row r="478" spans="1:55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</row>
    <row r="479" spans="1:55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</row>
    <row r="480" spans="1:55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</row>
    <row r="481" spans="1:55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</row>
    <row r="482" spans="1:55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</row>
    <row r="483" spans="1:55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</row>
    <row r="484" spans="1:55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</row>
    <row r="485" spans="1:55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</row>
    <row r="486" spans="1:55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</row>
    <row r="487" spans="1:55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</row>
    <row r="488" spans="1:55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</row>
    <row r="489" spans="1:55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</row>
    <row r="490" spans="1:55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</row>
    <row r="491" spans="1:55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</row>
    <row r="492" spans="1:55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</row>
    <row r="493" spans="1:55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</row>
    <row r="494" spans="1:55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</row>
    <row r="495" spans="1:55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</row>
    <row r="496" spans="1:55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</row>
    <row r="497" spans="1:55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</row>
    <row r="498" spans="1:55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</row>
    <row r="499" spans="1:55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</row>
    <row r="500" spans="1:55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</row>
    <row r="501" spans="1:55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</row>
    <row r="502" spans="1:55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</row>
    <row r="503" spans="1:55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</row>
    <row r="504" spans="1:55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</row>
    <row r="505" spans="1:55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</row>
    <row r="506" spans="1:55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</row>
    <row r="507" spans="1:55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</row>
    <row r="508" spans="1:55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</row>
    <row r="509" spans="1:55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</row>
    <row r="510" spans="1:55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</row>
    <row r="511" spans="1:55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</row>
    <row r="512" spans="1:55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</row>
    <row r="513" spans="1:55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</row>
    <row r="514" spans="1:55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</row>
    <row r="515" spans="1:55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</row>
    <row r="516" spans="1:55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</row>
    <row r="517" spans="1:55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</row>
    <row r="518" spans="1:55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</row>
    <row r="519" spans="1:55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</row>
    <row r="520" spans="1:55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</row>
    <row r="521" spans="1:55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</row>
    <row r="522" spans="1:55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</row>
    <row r="523" spans="1:55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</row>
    <row r="524" spans="1:55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</row>
    <row r="525" spans="1:55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</row>
    <row r="526" spans="1:55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</row>
    <row r="527" spans="1:55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</row>
    <row r="528" spans="1:55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</row>
    <row r="529" spans="1:55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</row>
    <row r="530" spans="1:55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</row>
    <row r="531" spans="1:55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</row>
    <row r="532" spans="1:55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</row>
    <row r="533" spans="1:55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</row>
    <row r="534" spans="1:55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</row>
    <row r="535" spans="1:55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</row>
    <row r="536" spans="1:55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</row>
    <row r="537" spans="1:55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</row>
    <row r="538" spans="1:55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</row>
    <row r="539" spans="1:55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</row>
    <row r="540" spans="1:55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</row>
    <row r="541" spans="1:55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</row>
    <row r="542" spans="1:55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</row>
    <row r="543" spans="1:55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</row>
    <row r="544" spans="1:55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</row>
    <row r="545" spans="1:55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</row>
    <row r="546" spans="1:55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</row>
    <row r="547" spans="1:55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</row>
    <row r="548" spans="1:55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</row>
    <row r="549" spans="1:55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</row>
    <row r="550" spans="1:55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</row>
    <row r="551" spans="1:55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</row>
    <row r="552" spans="1:55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</row>
    <row r="553" spans="1:55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</row>
    <row r="554" spans="1:55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</row>
    <row r="555" spans="1:55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</row>
    <row r="556" spans="1:55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</row>
    <row r="557" spans="1:55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</row>
    <row r="558" spans="1:55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</row>
    <row r="559" spans="1:55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</row>
    <row r="560" spans="1:55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</row>
    <row r="561" spans="1:55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</row>
    <row r="562" spans="1:55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</row>
    <row r="563" spans="1:55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</row>
    <row r="564" spans="1:55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</row>
    <row r="565" spans="1:55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</row>
    <row r="566" spans="1:55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</row>
    <row r="567" spans="1:55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</row>
    <row r="568" spans="1:55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</row>
    <row r="569" spans="1:55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</row>
    <row r="570" spans="1:55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</row>
    <row r="571" spans="1:55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</row>
    <row r="572" spans="1:55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</row>
    <row r="573" spans="1:55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</row>
    <row r="574" spans="1:55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</row>
    <row r="575" spans="1:55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</row>
    <row r="576" spans="1:55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</row>
    <row r="577" spans="1:55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</row>
    <row r="578" spans="1:55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</row>
    <row r="579" spans="1:55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</row>
    <row r="580" spans="1:55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</row>
    <row r="581" spans="1:55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</row>
    <row r="582" spans="1:55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</row>
    <row r="583" spans="1:55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</row>
    <row r="584" spans="1:55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</row>
    <row r="585" spans="1:55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</row>
    <row r="586" spans="1:55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</row>
    <row r="587" spans="1:55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</row>
    <row r="588" spans="1:55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</row>
    <row r="589" spans="1:55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</row>
    <row r="590" spans="1:55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</row>
    <row r="591" spans="1:55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</row>
    <row r="592" spans="1:55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</row>
    <row r="593" spans="1:55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</row>
    <row r="594" spans="1:55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</row>
    <row r="595" spans="1:55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</row>
    <row r="596" spans="1:55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</row>
    <row r="597" spans="1:55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</row>
    <row r="598" spans="1:55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</row>
    <row r="599" spans="1:55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</row>
    <row r="600" spans="1:55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</row>
    <row r="601" spans="1:55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</row>
    <row r="602" spans="1:55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</row>
    <row r="603" spans="1:55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</row>
    <row r="604" spans="1:55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</row>
    <row r="605" spans="1:55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</row>
    <row r="606" spans="1:55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</row>
    <row r="607" spans="1:55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</row>
    <row r="608" spans="1:55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</row>
    <row r="609" spans="1:55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</row>
    <row r="610" spans="1:55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</row>
    <row r="611" spans="1:55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</row>
    <row r="612" spans="1:55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</row>
    <row r="613" spans="1:55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</row>
    <row r="614" spans="1:55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</row>
    <row r="615" spans="1:55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</row>
    <row r="616" spans="1:55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</row>
    <row r="617" spans="1:55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</row>
    <row r="618" spans="1:55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</row>
    <row r="619" spans="1:55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</row>
    <row r="620" spans="1:55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</row>
    <row r="621" spans="1:55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</row>
    <row r="622" spans="1:55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</row>
    <row r="623" spans="1:55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</row>
    <row r="624" spans="1:55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</row>
    <row r="625" spans="1:55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</row>
    <row r="626" spans="1:55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</row>
    <row r="627" spans="1:55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</row>
    <row r="628" spans="1:55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</row>
    <row r="629" spans="1:55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</row>
    <row r="630" spans="1:55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</row>
    <row r="631" spans="1:55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</row>
    <row r="632" spans="1:55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</row>
    <row r="633" spans="1:55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</row>
    <row r="634" spans="1:55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</row>
    <row r="635" spans="1:55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</row>
    <row r="636" spans="1:55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</row>
    <row r="637" spans="1:55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</row>
    <row r="638" spans="1:55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</row>
    <row r="639" spans="1:55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</row>
    <row r="640" spans="1:55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</row>
    <row r="641" spans="1:55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</row>
    <row r="642" spans="1:55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</row>
    <row r="643" spans="1:55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</row>
    <row r="644" spans="1:55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</row>
    <row r="645" spans="1:55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</row>
    <row r="646" spans="1:55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</row>
    <row r="647" spans="1:55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</row>
    <row r="648" spans="1:55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</row>
    <row r="649" spans="1:55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</row>
    <row r="650" spans="1:55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</row>
    <row r="651" spans="1:55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</row>
    <row r="652" spans="1:55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</row>
    <row r="653" spans="1:55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</row>
    <row r="654" spans="1:55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</row>
    <row r="655" spans="1:55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</row>
    <row r="656" spans="1:55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</row>
    <row r="657" spans="1:55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</row>
    <row r="658" spans="1:55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</row>
    <row r="659" spans="1:55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</row>
    <row r="660" spans="1:55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</row>
    <row r="661" spans="1:55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</row>
    <row r="662" spans="1:55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</row>
    <row r="663" spans="1:55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</row>
    <row r="664" spans="1:55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</row>
    <row r="665" spans="1:55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</row>
    <row r="666" spans="1:55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</row>
    <row r="667" spans="1:55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</row>
    <row r="668" spans="1:55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</row>
    <row r="669" spans="1:55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</row>
    <row r="670" spans="1:55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</row>
    <row r="671" spans="1:55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</row>
    <row r="672" spans="1:55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</row>
    <row r="673" spans="1:55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</row>
    <row r="674" spans="1:55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</row>
    <row r="675" spans="1:55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</row>
    <row r="676" spans="1:55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</row>
    <row r="677" spans="1:55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</row>
    <row r="678" spans="1:55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</row>
    <row r="679" spans="1:55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</row>
    <row r="680" spans="1:55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</row>
    <row r="681" spans="1:55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</row>
    <row r="682" spans="1:55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</row>
    <row r="683" spans="1:55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</row>
    <row r="684" spans="1:55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</row>
    <row r="685" spans="1:55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</row>
    <row r="686" spans="1:55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</row>
    <row r="687" spans="1:55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</row>
    <row r="688" spans="1:55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</row>
    <row r="689" spans="1:55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</row>
    <row r="690" spans="1:55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</row>
    <row r="691" spans="1:55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</row>
    <row r="692" spans="1:55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</row>
    <row r="693" spans="1:55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</row>
    <row r="694" spans="1:55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</row>
    <row r="695" spans="1:55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</row>
    <row r="696" spans="1:55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</row>
    <row r="697" spans="1:55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</row>
    <row r="698" spans="1:55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</row>
    <row r="699" spans="1:55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</row>
    <row r="700" spans="1:55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</row>
    <row r="701" spans="1:55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</row>
    <row r="702" spans="1:55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</row>
    <row r="703" spans="1:55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</row>
    <row r="704" spans="1:55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</row>
    <row r="705" spans="1:55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</row>
    <row r="706" spans="1:55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</row>
    <row r="707" spans="1:55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</row>
    <row r="708" spans="1:55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</row>
    <row r="709" spans="1:55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</row>
    <row r="710" spans="1:55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</row>
    <row r="711" spans="1:55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</row>
    <row r="712" spans="1:55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</row>
    <row r="713" spans="1:55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</row>
    <row r="714" spans="1:55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</row>
    <row r="715" spans="1:55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</row>
    <row r="716" spans="1:55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</row>
    <row r="717" spans="1:55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</row>
    <row r="718" spans="1:55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</row>
    <row r="719" spans="1:55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</row>
    <row r="720" spans="1:55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</row>
    <row r="721" spans="1:55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</row>
    <row r="722" spans="1:55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</row>
    <row r="723" spans="1:55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</row>
    <row r="724" spans="1:55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</row>
    <row r="725" spans="1:55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</row>
    <row r="726" spans="1:55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</row>
    <row r="727" spans="1:55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</row>
    <row r="728" spans="1:55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</row>
    <row r="729" spans="1:55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</row>
    <row r="730" spans="1:55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</row>
    <row r="731" spans="1:55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</row>
    <row r="732" spans="1:55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</row>
    <row r="733" spans="1:55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</row>
    <row r="734" spans="1:55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</row>
    <row r="735" spans="1:55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</row>
    <row r="736" spans="1:55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</row>
    <row r="737" spans="1:55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</row>
    <row r="738" spans="1:55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</row>
    <row r="739" spans="1:55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</row>
    <row r="740" spans="1:55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</row>
    <row r="741" spans="1:55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</row>
    <row r="742" spans="1:55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</row>
    <row r="743" spans="1:55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</row>
    <row r="744" spans="1:55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</row>
    <row r="745" spans="1:55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</row>
    <row r="746" spans="1:55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</row>
    <row r="747" spans="1:55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</row>
    <row r="748" spans="1:55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</row>
    <row r="749" spans="1:55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</row>
    <row r="750" spans="1:55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</row>
    <row r="751" spans="1:55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</row>
    <row r="752" spans="1:55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</row>
    <row r="753" spans="1:55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</row>
    <row r="754" spans="1:55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</row>
    <row r="755" spans="1:55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</row>
    <row r="756" spans="1:55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</row>
    <row r="757" spans="1:55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</row>
    <row r="758" spans="1:55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</row>
    <row r="759" spans="1:55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</row>
    <row r="760" spans="1:55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</row>
    <row r="761" spans="1:55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</row>
    <row r="762" spans="1:55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</row>
    <row r="763" spans="1:55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</row>
    <row r="764" spans="1:55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</row>
    <row r="765" spans="1:55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</row>
    <row r="766" spans="1:55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</row>
    <row r="767" spans="1:55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</row>
    <row r="768" spans="1:55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</row>
    <row r="769" spans="1:55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</row>
    <row r="770" spans="1:55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</row>
    <row r="771" spans="1:55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</row>
    <row r="772" spans="1:55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</row>
    <row r="773" spans="1:55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</row>
    <row r="774" spans="1:55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</row>
    <row r="775" spans="1:55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</row>
    <row r="776" spans="1:55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</row>
    <row r="777" spans="1:55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</row>
    <row r="778" spans="1:55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</row>
    <row r="779" spans="1:55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</row>
    <row r="780" spans="1:55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</row>
    <row r="781" spans="1:55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</row>
    <row r="782" spans="1:55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</row>
    <row r="783" spans="1:55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</row>
    <row r="784" spans="1:55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</row>
    <row r="785" spans="1:55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</row>
    <row r="786" spans="1:55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</row>
    <row r="787" spans="1:55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</row>
    <row r="788" spans="1:55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</row>
    <row r="789" spans="1:55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</row>
    <row r="790" spans="1:55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</row>
    <row r="791" spans="1:55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</row>
    <row r="792" spans="1:55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</row>
    <row r="793" spans="1:55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</row>
    <row r="794" spans="1:55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</row>
    <row r="795" spans="1:55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</row>
    <row r="796" spans="1:55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</row>
    <row r="797" spans="1:55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</row>
    <row r="798" spans="1:55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</row>
    <row r="799" spans="1:55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</row>
    <row r="800" spans="1:55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</row>
    <row r="801" spans="1:55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</row>
    <row r="802" spans="1:55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</row>
    <row r="803" spans="1:55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</row>
    <row r="804" spans="1:55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</row>
    <row r="805" spans="1:55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</row>
    <row r="806" spans="1:55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</row>
    <row r="807" spans="1:55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</row>
    <row r="808" spans="1:55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</row>
    <row r="809" spans="1:55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</row>
    <row r="810" spans="1:55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</row>
    <row r="811" spans="1:55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</row>
    <row r="812" spans="1:55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</row>
    <row r="813" spans="1:55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</row>
    <row r="814" spans="1:55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</row>
    <row r="815" spans="1:55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</row>
    <row r="816" spans="1:55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</row>
    <row r="817" spans="1:55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</row>
    <row r="818" spans="1:55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</row>
    <row r="819" spans="1:55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</row>
    <row r="820" spans="1:55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</row>
    <row r="821" spans="1:55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</row>
    <row r="822" spans="1:55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</row>
    <row r="823" spans="1:55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</row>
    <row r="824" spans="1:55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</row>
    <row r="825" spans="1:55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</row>
    <row r="826" spans="1:55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</row>
    <row r="827" spans="1:55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</row>
    <row r="828" spans="1:55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</row>
    <row r="829" spans="1:55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</row>
    <row r="830" spans="1:55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</row>
    <row r="831" spans="1:55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</row>
    <row r="832" spans="1:55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</row>
    <row r="833" spans="1:55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</row>
    <row r="834" spans="1:55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</row>
    <row r="835" spans="1:55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</row>
    <row r="836" spans="1:55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</row>
    <row r="837" spans="1:55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</row>
    <row r="838" spans="1:55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</row>
    <row r="839" spans="1:55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</row>
    <row r="840" spans="1:55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</row>
    <row r="841" spans="1:55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</row>
    <row r="842" spans="1:55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</row>
    <row r="843" spans="1:55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</row>
    <row r="844" spans="1:55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</row>
    <row r="845" spans="1:55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</row>
    <row r="846" spans="1:55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</row>
    <row r="847" spans="1:55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</row>
    <row r="848" spans="1:55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</row>
    <row r="849" spans="1:55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</row>
    <row r="850" spans="1:55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</row>
    <row r="851" spans="1:55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</row>
    <row r="852" spans="1:55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</row>
    <row r="853" spans="1:55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</row>
    <row r="854" spans="1:55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</row>
    <row r="855" spans="1:55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</row>
    <row r="856" spans="1:55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</row>
    <row r="857" spans="1:55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</row>
    <row r="858" spans="1:55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</row>
    <row r="859" spans="1:55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</row>
    <row r="860" spans="1:55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</row>
    <row r="861" spans="1:55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</row>
    <row r="862" spans="1:55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</row>
    <row r="863" spans="1:55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</row>
    <row r="864" spans="1:55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</row>
    <row r="865" spans="1:55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</row>
    <row r="866" spans="1:55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</row>
    <row r="867" spans="1:55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</row>
    <row r="868" spans="1:55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</row>
    <row r="869" spans="1:55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</row>
    <row r="870" spans="1:55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</row>
    <row r="871" spans="1:55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</row>
    <row r="872" spans="1:55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</row>
    <row r="873" spans="1:55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</row>
    <row r="874" spans="1:55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</row>
    <row r="875" spans="1:55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</row>
    <row r="876" spans="1:55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</row>
    <row r="877" spans="1:55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</row>
    <row r="878" spans="1:55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</row>
    <row r="879" spans="1:55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</row>
    <row r="880" spans="1:55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</row>
    <row r="881" spans="1:55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</row>
    <row r="882" spans="1:55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</row>
    <row r="883" spans="1:55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</row>
    <row r="884" spans="1:55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</row>
    <row r="885" spans="1:55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</row>
    <row r="886" spans="1:55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</row>
    <row r="887" spans="1:55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</row>
    <row r="888" spans="1:55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</row>
    <row r="889" spans="1:55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</row>
    <row r="890" spans="1:55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</row>
    <row r="891" spans="1:55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</row>
    <row r="892" spans="1:55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</row>
    <row r="893" spans="1:55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</row>
    <row r="894" spans="1:55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</row>
    <row r="895" spans="1:55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</row>
    <row r="896" spans="1:55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</row>
    <row r="897" spans="1:55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</row>
    <row r="898" spans="1:55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</row>
    <row r="899" spans="1:55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</row>
    <row r="900" spans="1:55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</row>
    <row r="901" spans="1:55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</row>
    <row r="902" spans="1:55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</row>
    <row r="903" spans="1:55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</row>
    <row r="904" spans="1:55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</row>
    <row r="905" spans="1:55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</row>
    <row r="906" spans="1:55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</row>
    <row r="907" spans="1:55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</row>
    <row r="908" spans="1:55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</row>
    <row r="909" spans="1:55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</row>
    <row r="910" spans="1:55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</row>
    <row r="911" spans="1:55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</row>
    <row r="912" spans="1:55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</row>
    <row r="913" spans="1:55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</row>
    <row r="914" spans="1:55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</row>
    <row r="915" spans="1:55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</row>
    <row r="916" spans="1:55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</row>
    <row r="917" spans="1:55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</row>
    <row r="918" spans="1:55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</row>
    <row r="919" spans="1:55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</row>
    <row r="920" spans="1:55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</row>
    <row r="921" spans="1:55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</row>
    <row r="922" spans="1:55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</row>
    <row r="923" spans="1:55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</row>
    <row r="924" spans="1:55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</row>
    <row r="925" spans="1:55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</row>
    <row r="926" spans="1:55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</row>
    <row r="927" spans="1:55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</row>
    <row r="928" spans="1:55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</row>
    <row r="929" spans="1:55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</row>
    <row r="930" spans="1:55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</row>
    <row r="931" spans="1:55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</row>
    <row r="932" spans="1:55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</row>
    <row r="933" spans="1:55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</row>
    <row r="934" spans="1:55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</row>
    <row r="935" spans="1:55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</row>
    <row r="936" spans="1:55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</row>
    <row r="937" spans="1:55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</row>
    <row r="938" spans="1:55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</row>
    <row r="939" spans="1:55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</row>
    <row r="940" spans="1:55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</row>
    <row r="941" spans="1:55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</row>
    <row r="942" spans="1:55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</row>
    <row r="943" spans="1:55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</row>
    <row r="944" spans="1:55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</row>
    <row r="945" spans="1:55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</row>
    <row r="946" spans="1:55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</row>
    <row r="947" spans="1:55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</row>
    <row r="948" spans="1:55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</row>
    <row r="949" spans="1:55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</row>
    <row r="950" spans="1:55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</row>
    <row r="951" spans="1:55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</row>
    <row r="952" spans="1:55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</row>
    <row r="953" spans="1:55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</row>
    <row r="954" spans="1:55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</row>
    <row r="955" spans="1:55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</row>
    <row r="956" spans="1:55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</row>
    <row r="957" spans="1:55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</row>
    <row r="958" spans="1:55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</row>
    <row r="959" spans="1:55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</row>
    <row r="960" spans="1:55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</row>
    <row r="961" spans="1:55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</row>
    <row r="962" spans="1:55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</row>
    <row r="963" spans="1:55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</row>
    <row r="964" spans="1:55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</row>
    <row r="965" spans="1:55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</row>
    <row r="966" spans="1:55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</row>
    <row r="967" spans="1:55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</row>
    <row r="968" spans="1:55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</row>
    <row r="969" spans="1:55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</row>
    <row r="970" spans="1:55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</row>
    <row r="971" spans="1:55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</row>
    <row r="972" spans="1:55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</row>
    <row r="973" spans="1:55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</row>
    <row r="974" spans="1:55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</row>
    <row r="975" spans="1:55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</row>
    <row r="976" spans="1:55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</row>
    <row r="977" spans="1:55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</row>
    <row r="978" spans="1:55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</row>
    <row r="979" spans="1:55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</row>
    <row r="980" spans="1:55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</row>
    <row r="981" spans="1:55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</row>
    <row r="982" spans="1:55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</row>
    <row r="983" spans="1:55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</row>
    <row r="984" spans="1:55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</row>
    <row r="985" spans="1:55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</row>
    <row r="986" spans="1:55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</row>
    <row r="987" spans="1:55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</row>
    <row r="988" spans="1:55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</row>
    <row r="989" spans="1:55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</row>
    <row r="990" spans="1:55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</row>
    <row r="991" spans="1:55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</row>
    <row r="992" spans="1:55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</row>
    <row r="993" spans="1:55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</row>
    <row r="994" spans="1:55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</row>
    <row r="995" spans="1:55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</row>
    <row r="996" spans="1:55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</row>
    <row r="997" spans="1:55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</row>
    <row r="998" spans="1:55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</row>
    <row r="999" spans="1:55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</row>
    <row r="1000" spans="1:55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</row>
    <row r="1001" spans="1:55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</row>
    <row r="1002" spans="1:55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</row>
    <row r="1003" spans="1:55" ht="15.75" customHeight="1" x14ac:dyDescent="0.2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</row>
    <row r="1004" spans="1:55" ht="15.75" customHeight="1" x14ac:dyDescent="0.2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</row>
    <row r="1005" spans="1:55" ht="15.75" customHeight="1" x14ac:dyDescent="0.2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</row>
    <row r="1006" spans="1:55" ht="15.75" customHeight="1" x14ac:dyDescent="0.2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</row>
    <row r="1007" spans="1:55" ht="15.75" customHeight="1" x14ac:dyDescent="0.2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</row>
  </sheetData>
  <mergeCells count="145">
    <mergeCell ref="AH49:AH51"/>
    <mergeCell ref="AI49:AI51"/>
    <mergeCell ref="AJ49:AJ51"/>
    <mergeCell ref="AK49:AK51"/>
    <mergeCell ref="S49:S51"/>
    <mergeCell ref="AH4:AH6"/>
    <mergeCell ref="AI4:AI6"/>
    <mergeCell ref="AJ4:AJ6"/>
    <mergeCell ref="AK4:AK6"/>
    <mergeCell ref="AB49:AB51"/>
    <mergeCell ref="AC49:AC51"/>
    <mergeCell ref="AD49:AD51"/>
    <mergeCell ref="AE49:AE51"/>
    <mergeCell ref="AF49:AF51"/>
    <mergeCell ref="AG49:AG51"/>
    <mergeCell ref="AT60:AV60"/>
    <mergeCell ref="O4:O6"/>
    <mergeCell ref="P4:P6"/>
    <mergeCell ref="Q4:Q6"/>
    <mergeCell ref="O49:O51"/>
    <mergeCell ref="P49:P51"/>
    <mergeCell ref="Q49:Q51"/>
    <mergeCell ref="S4:S6"/>
    <mergeCell ref="AB4:AB6"/>
    <mergeCell ref="AC4:AC6"/>
    <mergeCell ref="L60:T60"/>
    <mergeCell ref="U60:AQ60"/>
    <mergeCell ref="L61:AQ61"/>
    <mergeCell ref="AT58:AV58"/>
    <mergeCell ref="AT54:AV55"/>
    <mergeCell ref="AS54:AS55"/>
    <mergeCell ref="AS56:AU56"/>
    <mergeCell ref="AT61:AV61"/>
    <mergeCell ref="L55:AQ56"/>
    <mergeCell ref="L57:AQ57"/>
    <mergeCell ref="AT57:AV57"/>
    <mergeCell ref="L58:AQ58"/>
    <mergeCell ref="L59:AQ59"/>
    <mergeCell ref="AT59:AV59"/>
    <mergeCell ref="AR49:AR51"/>
    <mergeCell ref="AS49:AS51"/>
    <mergeCell ref="L52:W53"/>
    <mergeCell ref="AT53:AV53"/>
    <mergeCell ref="K54:K56"/>
    <mergeCell ref="L54:W54"/>
    <mergeCell ref="X54:AQ54"/>
    <mergeCell ref="AR54:AR56"/>
    <mergeCell ref="AL49:AL51"/>
    <mergeCell ref="AM49:AM51"/>
    <mergeCell ref="AN49:AN51"/>
    <mergeCell ref="AO49:AO51"/>
    <mergeCell ref="AP49:AP51"/>
    <mergeCell ref="AQ49:AQ51"/>
    <mergeCell ref="W49:W51"/>
    <mergeCell ref="X49:X51"/>
    <mergeCell ref="Y49:Y51"/>
    <mergeCell ref="Z49:Z51"/>
    <mergeCell ref="AA49:AA51"/>
    <mergeCell ref="M49:M51"/>
    <mergeCell ref="N49:N51"/>
    <mergeCell ref="R49:R51"/>
    <mergeCell ref="T49:T51"/>
    <mergeCell ref="U49:U51"/>
    <mergeCell ref="V49:V51"/>
    <mergeCell ref="H39:H45"/>
    <mergeCell ref="I39:I45"/>
    <mergeCell ref="J39:J45"/>
    <mergeCell ref="AM47:AQ47"/>
    <mergeCell ref="C48:C50"/>
    <mergeCell ref="I48:I51"/>
    <mergeCell ref="K48:K51"/>
    <mergeCell ref="L48:W48"/>
    <mergeCell ref="X48:AS48"/>
    <mergeCell ref="L49:L51"/>
    <mergeCell ref="B39:B45"/>
    <mergeCell ref="C39:C45"/>
    <mergeCell ref="D39:D45"/>
    <mergeCell ref="E39:E45"/>
    <mergeCell ref="F39:F45"/>
    <mergeCell ref="G39:G45"/>
    <mergeCell ref="J23:J29"/>
    <mergeCell ref="B31:B37"/>
    <mergeCell ref="C31:C37"/>
    <mergeCell ref="D31:D37"/>
    <mergeCell ref="E31:E37"/>
    <mergeCell ref="F31:F37"/>
    <mergeCell ref="G31:G37"/>
    <mergeCell ref="H31:H37"/>
    <mergeCell ref="I31:I37"/>
    <mergeCell ref="J31:J37"/>
    <mergeCell ref="I15:I21"/>
    <mergeCell ref="J15:J21"/>
    <mergeCell ref="B23:B29"/>
    <mergeCell ref="C23:C29"/>
    <mergeCell ref="D23:D29"/>
    <mergeCell ref="E23:E29"/>
    <mergeCell ref="F23:F29"/>
    <mergeCell ref="G23:G29"/>
    <mergeCell ref="H23:H29"/>
    <mergeCell ref="I23:I29"/>
    <mergeCell ref="H7:H13"/>
    <mergeCell ref="I7:I13"/>
    <mergeCell ref="J7:J13"/>
    <mergeCell ref="B15:B21"/>
    <mergeCell ref="C15:C21"/>
    <mergeCell ref="D15:D21"/>
    <mergeCell ref="E15:E21"/>
    <mergeCell ref="F15:F21"/>
    <mergeCell ref="G15:G21"/>
    <mergeCell ref="H15:H21"/>
    <mergeCell ref="AP4:AP6"/>
    <mergeCell ref="AQ4:AQ6"/>
    <mergeCell ref="AW4:BD4"/>
    <mergeCell ref="E6:J6"/>
    <mergeCell ref="B7:B13"/>
    <mergeCell ref="C7:C13"/>
    <mergeCell ref="D7:D13"/>
    <mergeCell ref="E7:E13"/>
    <mergeCell ref="F7:F13"/>
    <mergeCell ref="G7:G13"/>
    <mergeCell ref="Z4:Z6"/>
    <mergeCell ref="AA4:AA6"/>
    <mergeCell ref="AL4:AL6"/>
    <mergeCell ref="AM4:AM6"/>
    <mergeCell ref="AN4:AN6"/>
    <mergeCell ref="AO4:AO6"/>
    <mergeCell ref="AD4:AD6"/>
    <mergeCell ref="AE4:AE6"/>
    <mergeCell ref="AF4:AF6"/>
    <mergeCell ref="AG4:AG6"/>
    <mergeCell ref="U4:U6"/>
    <mergeCell ref="V4:V6"/>
    <mergeCell ref="W4:W6"/>
    <mergeCell ref="X4:X6"/>
    <mergeCell ref="Y4:Y6"/>
    <mergeCell ref="A1:AT1"/>
    <mergeCell ref="B3:D4"/>
    <mergeCell ref="E3:J3"/>
    <mergeCell ref="L3:W3"/>
    <mergeCell ref="X3:AQ3"/>
    <mergeCell ref="L4:L6"/>
    <mergeCell ref="M4:M6"/>
    <mergeCell ref="N4:N6"/>
    <mergeCell ref="R4:R6"/>
    <mergeCell ref="T4:T6"/>
  </mergeCells>
  <phoneticPr fontId="59" type="noConversion"/>
  <conditionalFormatting sqref="AS45">
    <cfRule type="cellIs" dxfId="172" priority="27" operator="lessThan">
      <formula>0.4</formula>
    </cfRule>
  </conditionalFormatting>
  <conditionalFormatting sqref="AS45">
    <cfRule type="cellIs" dxfId="171" priority="28" operator="greaterThan">
      <formula>0.6</formula>
    </cfRule>
  </conditionalFormatting>
  <conditionalFormatting sqref="AS37">
    <cfRule type="cellIs" dxfId="170" priority="17" operator="lessThan">
      <formula>0.4</formula>
    </cfRule>
  </conditionalFormatting>
  <conditionalFormatting sqref="AS37">
    <cfRule type="cellIs" dxfId="169" priority="18" operator="greaterThan">
      <formula>0.6</formula>
    </cfRule>
  </conditionalFormatting>
  <conditionalFormatting sqref="AS29">
    <cfRule type="cellIs" dxfId="168" priority="15" operator="lessThan">
      <formula>0.4</formula>
    </cfRule>
  </conditionalFormatting>
  <conditionalFormatting sqref="AS29">
    <cfRule type="cellIs" dxfId="167" priority="16" operator="greaterThan">
      <formula>0.6</formula>
    </cfRule>
  </conditionalFormatting>
  <conditionalFormatting sqref="AS21">
    <cfRule type="cellIs" dxfId="166" priority="13" operator="lessThan">
      <formula>0.4</formula>
    </cfRule>
  </conditionalFormatting>
  <conditionalFormatting sqref="AS21">
    <cfRule type="cellIs" dxfId="165" priority="14" operator="greaterThan">
      <formula>0.6</formula>
    </cfRule>
  </conditionalFormatting>
  <conditionalFormatting sqref="AS13">
    <cfRule type="cellIs" dxfId="164" priority="11" operator="lessThan">
      <formula>0.4</formula>
    </cfRule>
  </conditionalFormatting>
  <conditionalFormatting sqref="AS13">
    <cfRule type="cellIs" dxfId="163" priority="12" operator="greaterThan">
      <formula>0.6</formula>
    </cfRule>
  </conditionalFormatting>
  <conditionalFormatting sqref="AS46">
    <cfRule type="cellIs" dxfId="162" priority="9" operator="lessThan">
      <formula>30</formula>
    </cfRule>
    <cfRule type="cellIs" dxfId="161" priority="10" operator="greaterThan">
      <formula>30</formula>
    </cfRule>
  </conditionalFormatting>
  <conditionalFormatting sqref="AR58">
    <cfRule type="cellIs" dxfId="160" priority="7" operator="lessThan">
      <formula>$AS$58</formula>
    </cfRule>
    <cfRule type="cellIs" dxfId="159" priority="8" operator="greaterThan">
      <formula>$AS$58</formula>
    </cfRule>
  </conditionalFormatting>
  <conditionalFormatting sqref="AS54:AS55">
    <cfRule type="cellIs" dxfId="158" priority="5" operator="lessThan">
      <formula>$AV$56</formula>
    </cfRule>
    <cfRule type="cellIs" dxfId="157" priority="6" operator="greaterThan">
      <formula>$AV$56</formula>
    </cfRule>
  </conditionalFormatting>
  <conditionalFormatting sqref="AR61">
    <cfRule type="cellIs" dxfId="156" priority="3" operator="lessThan">
      <formula>$AS$61</formula>
    </cfRule>
    <cfRule type="cellIs" dxfId="155" priority="4" operator="greaterThan">
      <formula>$AS$61</formula>
    </cfRule>
  </conditionalFormatting>
  <conditionalFormatting sqref="AR60">
    <cfRule type="cellIs" dxfId="154" priority="1" operator="lessThan">
      <formula>$AS$60</formula>
    </cfRule>
    <cfRule type="cellIs" dxfId="153" priority="2" operator="greaterThan">
      <formula>$AS$60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0158-96EF-E44A-B06A-DCFE9E111683}">
  <dimension ref="A1:BE1007"/>
  <sheetViews>
    <sheetView zoomScale="60" workbookViewId="0">
      <selection sqref="A1:XFD1048576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81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thickBot="1" x14ac:dyDescent="0.25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7"/>
      <c r="AS12" s="138" t="s">
        <v>55</v>
      </c>
      <c r="AT12" s="139" t="s">
        <v>56</v>
      </c>
      <c r="AV12" s="75"/>
      <c r="AW12" s="125"/>
      <c r="AX12" s="75"/>
      <c r="AY12" s="75"/>
      <c r="AZ12" s="75"/>
      <c r="BA12" s="75"/>
      <c r="BB12" s="75"/>
      <c r="BC12" s="75"/>
      <c r="BD12" s="75"/>
      <c r="BE12" s="75"/>
    </row>
    <row r="13" spans="1:57" ht="60" customHeight="1" thickBot="1" x14ac:dyDescent="0.25">
      <c r="A13" s="140"/>
      <c r="B13" s="141"/>
      <c r="C13" s="141"/>
      <c r="D13" s="141"/>
      <c r="E13" s="142"/>
      <c r="F13" s="141"/>
      <c r="G13" s="141"/>
      <c r="H13" s="141"/>
      <c r="I13" s="141"/>
      <c r="J13" s="141"/>
      <c r="K13" s="143" t="s">
        <v>55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6"/>
      <c r="AS13" s="147" t="str">
        <f>IF(SUM(L13:AR13)=0,"",SUM(L13:AR13))</f>
        <v/>
      </c>
      <c r="AT13" s="393">
        <v>6</v>
      </c>
      <c r="AV13" s="140"/>
      <c r="AW13" s="148"/>
      <c r="AX13" s="140"/>
      <c r="AY13" s="140"/>
      <c r="AZ13" s="140"/>
      <c r="BA13" s="140"/>
      <c r="BB13" s="140"/>
      <c r="BC13" s="140"/>
      <c r="BD13" s="140"/>
      <c r="BE13" s="140"/>
    </row>
    <row r="14" spans="1:57" ht="60" customHeight="1" thickBot="1" x14ac:dyDescent="0.25">
      <c r="A14" s="149"/>
      <c r="B14" s="150"/>
      <c r="C14" s="151"/>
      <c r="D14" s="148"/>
      <c r="E14" s="148"/>
      <c r="F14" s="148"/>
      <c r="G14" s="148"/>
      <c r="H14" s="148"/>
      <c r="I14" s="148"/>
      <c r="J14" s="148"/>
      <c r="K14" s="148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3"/>
      <c r="AT14" s="154"/>
      <c r="AV14" s="75"/>
      <c r="AW14" s="152"/>
      <c r="AX14" s="75"/>
      <c r="AY14" s="75"/>
      <c r="AZ14" s="75"/>
      <c r="BA14" s="75"/>
      <c r="BB14" s="75"/>
      <c r="BC14" s="75"/>
      <c r="BD14" s="75"/>
      <c r="BE14" s="75"/>
    </row>
    <row r="15" spans="1:57" ht="60" customHeight="1" x14ac:dyDescent="0.2">
      <c r="A15" s="75"/>
      <c r="B15" s="155" t="s">
        <v>57</v>
      </c>
      <c r="C15" s="156"/>
      <c r="D15" s="157"/>
      <c r="E15" s="158"/>
      <c r="F15" s="158"/>
      <c r="G15" s="158"/>
      <c r="H15" s="158"/>
      <c r="I15" s="158"/>
      <c r="J15" s="158"/>
      <c r="K15" s="159"/>
      <c r="L15" s="160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2"/>
      <c r="Y15" s="160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2"/>
      <c r="AQ15" s="160"/>
      <c r="AR15" s="163"/>
      <c r="AS15" s="164"/>
      <c r="AT15" s="154"/>
      <c r="AV15" s="75"/>
      <c r="AW15" s="125"/>
      <c r="AX15" s="75"/>
      <c r="AY15" s="75"/>
      <c r="AZ15" s="75"/>
      <c r="BA15" s="165"/>
      <c r="BB15" s="75"/>
      <c r="BC15" s="75"/>
      <c r="BD15" s="75"/>
      <c r="BE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2"/>
      <c r="AQ16" s="170"/>
      <c r="AR16" s="173"/>
      <c r="AS16" s="164"/>
      <c r="AT16" s="154"/>
      <c r="AV16" s="75"/>
      <c r="AW16" s="125"/>
      <c r="AX16" s="75"/>
      <c r="AY16" s="75"/>
      <c r="AZ16" s="75"/>
      <c r="BA16" s="165"/>
      <c r="BB16" s="75"/>
      <c r="BC16" s="75"/>
      <c r="BD16" s="75"/>
      <c r="BE16" s="75"/>
    </row>
    <row r="17" spans="1:57" ht="60" customHeight="1" x14ac:dyDescent="0.2">
      <c r="A17" s="75"/>
      <c r="B17" s="166"/>
      <c r="C17" s="167"/>
      <c r="D17" s="168"/>
      <c r="E17" s="169"/>
      <c r="F17" s="169"/>
      <c r="G17" s="169"/>
      <c r="H17" s="169"/>
      <c r="I17" s="169"/>
      <c r="J17" s="169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2"/>
      <c r="AQ17" s="170"/>
      <c r="AR17" s="173"/>
      <c r="AS17" s="164"/>
      <c r="AT17" s="154"/>
      <c r="AV17" s="75"/>
      <c r="AW17" s="125"/>
      <c r="AX17" s="75"/>
      <c r="AY17" s="75"/>
      <c r="AZ17" s="75"/>
      <c r="BA17" s="165"/>
      <c r="BB17" s="75"/>
      <c r="BC17" s="75"/>
      <c r="BD17" s="75"/>
      <c r="BE17" s="75"/>
    </row>
    <row r="18" spans="1:57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2"/>
      <c r="AQ18" s="170"/>
      <c r="AR18" s="173"/>
      <c r="AS18" s="164"/>
      <c r="AT18" s="154"/>
      <c r="AV18" s="75"/>
      <c r="AW18" s="125"/>
      <c r="AX18" s="75"/>
      <c r="AY18" s="75"/>
      <c r="AZ18" s="75"/>
      <c r="BA18" s="165"/>
      <c r="BB18" s="75"/>
      <c r="BC18" s="75"/>
      <c r="BD18" s="75"/>
      <c r="BE18" s="75"/>
    </row>
    <row r="19" spans="1:57" ht="60" customHeight="1" x14ac:dyDescent="0.2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0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2"/>
      <c r="X19" s="172"/>
      <c r="Y19" s="170"/>
      <c r="Z19" s="171"/>
      <c r="AA19" s="171"/>
      <c r="AB19" s="171"/>
      <c r="AC19" s="171"/>
      <c r="AD19" s="171"/>
      <c r="AE19" s="171"/>
      <c r="AF19" s="171"/>
      <c r="AG19" s="171"/>
      <c r="AH19" s="171"/>
      <c r="AI19" s="171"/>
      <c r="AJ19" s="171"/>
      <c r="AK19" s="171"/>
      <c r="AL19" s="171"/>
      <c r="AM19" s="171"/>
      <c r="AN19" s="171"/>
      <c r="AO19" s="171"/>
      <c r="AP19" s="172"/>
      <c r="AQ19" s="170"/>
      <c r="AR19" s="173"/>
      <c r="AS19" s="164"/>
      <c r="AT19" s="154"/>
      <c r="AV19" s="75"/>
      <c r="AW19" s="125"/>
      <c r="AX19" s="75"/>
      <c r="AY19" s="75"/>
      <c r="AZ19" s="75"/>
      <c r="BA19" s="165"/>
      <c r="BB19" s="75"/>
      <c r="BC19" s="75"/>
      <c r="BD19" s="75"/>
      <c r="BE19" s="75"/>
    </row>
    <row r="20" spans="1:57" ht="60" customHeight="1" thickBot="1" x14ac:dyDescent="0.25">
      <c r="A20" s="75"/>
      <c r="B20" s="174"/>
      <c r="C20" s="175"/>
      <c r="D20" s="175"/>
      <c r="E20" s="175"/>
      <c r="F20" s="175"/>
      <c r="G20" s="175"/>
      <c r="H20" s="175"/>
      <c r="I20" s="175"/>
      <c r="J20" s="175"/>
      <c r="K20" s="159"/>
      <c r="L20" s="176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  <c r="X20" s="178"/>
      <c r="Y20" s="176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8"/>
      <c r="AQ20" s="176"/>
      <c r="AR20" s="179"/>
      <c r="AS20" s="164"/>
      <c r="AT20" s="154"/>
      <c r="AV20" s="75"/>
      <c r="AW20" s="125"/>
      <c r="AX20" s="75"/>
      <c r="AY20" s="75"/>
      <c r="AZ20" s="75"/>
      <c r="BA20" s="75"/>
      <c r="BB20" s="75"/>
      <c r="BC20" s="75"/>
      <c r="BD20" s="75"/>
      <c r="BE20" s="75"/>
    </row>
    <row r="21" spans="1:57" ht="60" customHeight="1" thickBot="1" x14ac:dyDescent="0.25">
      <c r="A21" s="75"/>
      <c r="B21" s="180"/>
      <c r="C21" s="181"/>
      <c r="D21" s="181"/>
      <c r="E21" s="181"/>
      <c r="F21" s="181"/>
      <c r="G21" s="181"/>
      <c r="H21" s="181"/>
      <c r="I21" s="181"/>
      <c r="J21" s="181"/>
      <c r="K21" s="182" t="s">
        <v>55</v>
      </c>
      <c r="L21" s="183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3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4"/>
      <c r="AR21" s="185" t="s">
        <v>58</v>
      </c>
      <c r="AS21" s="147" t="str">
        <f>IF(SUM(L21:AR21)=0,"",SUM(L21:AR21))</f>
        <v/>
      </c>
      <c r="AT21" s="393">
        <v>6</v>
      </c>
      <c r="AV21" s="75"/>
      <c r="AW21" s="186"/>
      <c r="AX21" s="75"/>
      <c r="AY21" s="75"/>
      <c r="AZ21" s="75"/>
      <c r="BA21" s="75"/>
      <c r="BB21" s="75"/>
      <c r="BC21" s="75"/>
      <c r="BD21" s="75"/>
      <c r="BE21" s="75"/>
    </row>
    <row r="22" spans="1:57" ht="60" customHeight="1" thickBot="1" x14ac:dyDescent="0.4">
      <c r="A22" s="75"/>
      <c r="B22" s="187"/>
      <c r="C22" s="188"/>
      <c r="D22" s="189"/>
      <c r="E22" s="189"/>
      <c r="F22" s="189"/>
      <c r="G22" s="189"/>
      <c r="H22" s="189"/>
      <c r="I22" s="189"/>
      <c r="J22" s="189"/>
      <c r="K22" s="190"/>
      <c r="L22" s="90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153"/>
      <c r="AT22" s="154"/>
      <c r="AV22" s="75"/>
      <c r="AW22" s="186"/>
      <c r="AX22" s="75"/>
      <c r="AY22" s="75"/>
      <c r="AZ22" s="75"/>
      <c r="BA22" s="75"/>
      <c r="BB22" s="75"/>
      <c r="BC22" s="75"/>
      <c r="BD22" s="75"/>
      <c r="BE22" s="75"/>
    </row>
    <row r="23" spans="1:57" ht="60" customHeight="1" x14ac:dyDescent="0.2">
      <c r="A23" s="75"/>
      <c r="B23" s="155" t="s">
        <v>59</v>
      </c>
      <c r="C23" s="192"/>
      <c r="D23" s="193"/>
      <c r="E23" s="194"/>
      <c r="F23" s="194"/>
      <c r="G23" s="194"/>
      <c r="H23" s="194"/>
      <c r="I23" s="194"/>
      <c r="J23" s="194"/>
      <c r="K23" s="195"/>
      <c r="L23" s="196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8"/>
      <c r="X23" s="198"/>
      <c r="Y23" s="199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200"/>
      <c r="AS23" s="164"/>
      <c r="AT23" s="154"/>
      <c r="AV23" s="75"/>
      <c r="AW23" s="201"/>
      <c r="AX23" s="75"/>
      <c r="AY23" s="75"/>
      <c r="AZ23" s="75"/>
      <c r="BA23" s="202"/>
      <c r="BB23" s="75"/>
      <c r="BC23" s="75"/>
      <c r="BD23" s="75"/>
      <c r="BE23" s="75"/>
    </row>
    <row r="24" spans="1:57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7"/>
      <c r="AS24" s="164"/>
      <c r="AT24" s="154"/>
      <c r="AV24" s="75"/>
      <c r="AW24" s="201"/>
      <c r="AX24" s="75"/>
      <c r="AY24" s="75"/>
      <c r="AZ24" s="75"/>
      <c r="BA24" s="202"/>
      <c r="BB24" s="75"/>
      <c r="BC24" s="75"/>
      <c r="BD24" s="75"/>
      <c r="BE24" s="75"/>
    </row>
    <row r="25" spans="1:57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3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5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8"/>
      <c r="AN25" s="204"/>
      <c r="AO25" s="204"/>
      <c r="AP25" s="204"/>
      <c r="AQ25" s="204"/>
      <c r="AR25" s="207"/>
      <c r="AS25" s="164"/>
      <c r="AT25" s="154"/>
      <c r="AV25" s="75"/>
      <c r="AW25" s="201"/>
      <c r="AX25" s="75"/>
      <c r="AY25" s="75"/>
      <c r="AZ25" s="75"/>
      <c r="BA25" s="202"/>
      <c r="BB25" s="75"/>
      <c r="BC25" s="75"/>
      <c r="BD25" s="75"/>
      <c r="BE25" s="75"/>
    </row>
    <row r="26" spans="1:57" ht="60" customHeight="1" x14ac:dyDescent="0.2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03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5"/>
      <c r="Y26" s="204"/>
      <c r="Z26" s="204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4"/>
      <c r="AN26" s="204"/>
      <c r="AO26" s="204"/>
      <c r="AP26" s="204"/>
      <c r="AQ26" s="204"/>
      <c r="AR26" s="207"/>
      <c r="AS26" s="164"/>
      <c r="AT26" s="154"/>
      <c r="AV26" s="75"/>
      <c r="AW26" s="201"/>
      <c r="AX26" s="75"/>
      <c r="AY26" s="75"/>
      <c r="AZ26" s="75"/>
      <c r="BA26" s="202"/>
      <c r="BB26" s="75"/>
      <c r="BC26" s="75"/>
      <c r="BD26" s="75"/>
      <c r="BE26" s="75"/>
    </row>
    <row r="27" spans="1:57" ht="60" customHeight="1" x14ac:dyDescent="0.2">
      <c r="A27" s="75"/>
      <c r="B27" s="174"/>
      <c r="C27" s="175"/>
      <c r="D27" s="175"/>
      <c r="E27" s="175"/>
      <c r="F27" s="175"/>
      <c r="G27" s="175"/>
      <c r="H27" s="175"/>
      <c r="I27" s="175"/>
      <c r="J27" s="175"/>
      <c r="K27" s="195"/>
      <c r="L27" s="209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1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10"/>
      <c r="AN27" s="210"/>
      <c r="AO27" s="210"/>
      <c r="AP27" s="210"/>
      <c r="AQ27" s="210"/>
      <c r="AR27" s="212"/>
      <c r="AS27" s="164"/>
      <c r="AT27" s="154"/>
      <c r="AV27" s="75"/>
      <c r="AW27" s="201"/>
      <c r="AX27" s="75"/>
      <c r="AY27" s="75"/>
      <c r="AZ27" s="75"/>
      <c r="BA27" s="202"/>
      <c r="BB27" s="75"/>
      <c r="BC27" s="75"/>
      <c r="BD27" s="75"/>
      <c r="BE27" s="75"/>
    </row>
    <row r="28" spans="1:57" ht="60" customHeight="1" thickBot="1" x14ac:dyDescent="0.25">
      <c r="A28" s="75"/>
      <c r="B28" s="174"/>
      <c r="C28" s="175"/>
      <c r="D28" s="175"/>
      <c r="E28" s="175"/>
      <c r="F28" s="175"/>
      <c r="G28" s="175"/>
      <c r="H28" s="175"/>
      <c r="I28" s="175"/>
      <c r="J28" s="175"/>
      <c r="K28" s="195"/>
      <c r="L28" s="213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5"/>
      <c r="X28" s="215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10"/>
      <c r="AN28" s="210"/>
      <c r="AO28" s="210"/>
      <c r="AP28" s="210"/>
      <c r="AQ28" s="210"/>
      <c r="AR28" s="212"/>
      <c r="AS28" s="164"/>
      <c r="AT28" s="154"/>
      <c r="AV28" s="75"/>
      <c r="AW28" s="201"/>
      <c r="AX28" s="75"/>
      <c r="AY28" s="75"/>
      <c r="AZ28" s="75"/>
      <c r="BA28" s="202"/>
      <c r="BB28" s="75"/>
      <c r="BC28" s="75"/>
      <c r="BD28" s="75"/>
      <c r="BE28" s="75"/>
    </row>
    <row r="29" spans="1:57" ht="60" customHeight="1" thickBot="1" x14ac:dyDescent="0.25">
      <c r="A29" s="75"/>
      <c r="B29" s="180"/>
      <c r="C29" s="181"/>
      <c r="D29" s="181"/>
      <c r="E29" s="181"/>
      <c r="F29" s="181"/>
      <c r="G29" s="181"/>
      <c r="H29" s="181"/>
      <c r="I29" s="181"/>
      <c r="J29" s="181"/>
      <c r="K29" s="216" t="s">
        <v>55</v>
      </c>
      <c r="L29" s="144" t="s">
        <v>58</v>
      </c>
      <c r="M29" s="144" t="s">
        <v>58</v>
      </c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217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218"/>
      <c r="AN29" s="144"/>
      <c r="AO29" s="144"/>
      <c r="AP29" s="144"/>
      <c r="AQ29" s="144"/>
      <c r="AR29" s="219" t="s">
        <v>58</v>
      </c>
      <c r="AS29" s="147" t="str">
        <f>IF(SUM(L29:AR29)=0,"",SUM(L29:AR29))</f>
        <v/>
      </c>
      <c r="AT29" s="393">
        <v>6</v>
      </c>
      <c r="AV29" s="75"/>
      <c r="AW29" s="186"/>
      <c r="AX29" s="75"/>
      <c r="AY29" s="75"/>
      <c r="AZ29" s="75"/>
      <c r="BA29" s="75"/>
      <c r="BB29" s="75"/>
      <c r="BC29" s="75"/>
      <c r="BD29" s="75"/>
      <c r="BE29" s="75"/>
    </row>
    <row r="30" spans="1:57" ht="60" customHeight="1" thickBot="1" x14ac:dyDescent="0.25">
      <c r="A30" s="75"/>
      <c r="B30" s="187"/>
      <c r="C30" s="220"/>
      <c r="D30" s="221"/>
      <c r="E30" s="221"/>
      <c r="F30" s="221"/>
      <c r="G30" s="221"/>
      <c r="H30" s="221"/>
      <c r="I30" s="221"/>
      <c r="J30" s="221"/>
      <c r="K30" s="222"/>
      <c r="L30" s="90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53"/>
      <c r="AT30" s="154"/>
      <c r="AV30" s="75"/>
      <c r="AW30" s="186"/>
      <c r="AX30" s="75"/>
      <c r="AY30" s="75"/>
      <c r="AZ30" s="75"/>
      <c r="BA30" s="75"/>
      <c r="BB30" s="75"/>
      <c r="BC30" s="75"/>
      <c r="BD30" s="75"/>
      <c r="BE30" s="75"/>
    </row>
    <row r="31" spans="1:57" ht="60" customHeight="1" x14ac:dyDescent="0.2">
      <c r="A31" s="75"/>
      <c r="B31" s="223" t="s">
        <v>60</v>
      </c>
      <c r="C31" s="224"/>
      <c r="D31" s="225"/>
      <c r="E31" s="226"/>
      <c r="F31" s="226"/>
      <c r="G31" s="226"/>
      <c r="H31" s="226"/>
      <c r="I31" s="226"/>
      <c r="J31" s="226"/>
      <c r="K31" s="227"/>
      <c r="L31" s="228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30"/>
      <c r="X31" s="230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29"/>
      <c r="AN31" s="229"/>
      <c r="AO31" s="229"/>
      <c r="AP31" s="229"/>
      <c r="AQ31" s="229"/>
      <c r="AR31" s="232"/>
      <c r="AS31" s="164"/>
      <c r="AT31" s="154"/>
      <c r="AV31" s="75"/>
      <c r="AW31" s="201"/>
      <c r="AX31" s="75"/>
      <c r="AY31" s="75"/>
      <c r="AZ31" s="75"/>
      <c r="BA31" s="202"/>
      <c r="BB31" s="75"/>
      <c r="BC31" s="75"/>
      <c r="BD31" s="75"/>
      <c r="BE31" s="75"/>
    </row>
    <row r="32" spans="1:57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4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6"/>
      <c r="X32" s="236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5"/>
      <c r="AN32" s="235"/>
      <c r="AO32" s="235"/>
      <c r="AP32" s="235"/>
      <c r="AQ32" s="235"/>
      <c r="AR32" s="238"/>
      <c r="AS32" s="164"/>
      <c r="AT32" s="154"/>
      <c r="AV32" s="75"/>
      <c r="AW32" s="201"/>
      <c r="AX32" s="75"/>
      <c r="AY32" s="75"/>
      <c r="AZ32" s="75"/>
      <c r="BA32" s="202"/>
      <c r="BB32" s="75"/>
      <c r="BC32" s="75"/>
      <c r="BD32" s="75"/>
      <c r="BE32" s="75"/>
    </row>
    <row r="33" spans="1:57" ht="60" customHeight="1" x14ac:dyDescent="0.2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34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6"/>
      <c r="X33" s="236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5"/>
      <c r="AN33" s="235"/>
      <c r="AO33" s="235"/>
      <c r="AP33" s="235"/>
      <c r="AQ33" s="235"/>
      <c r="AR33" s="238"/>
      <c r="AS33" s="164"/>
      <c r="AT33" s="154"/>
      <c r="AV33" s="75"/>
      <c r="AW33" s="201"/>
      <c r="AX33" s="75"/>
      <c r="AY33" s="75"/>
      <c r="AZ33" s="75"/>
      <c r="BA33" s="202"/>
      <c r="BB33" s="75"/>
      <c r="BC33" s="75"/>
      <c r="BD33" s="75"/>
      <c r="BE33" s="75"/>
    </row>
    <row r="34" spans="1:57" ht="60" customHeight="1" x14ac:dyDescent="0.2">
      <c r="A34" s="75"/>
      <c r="B34" s="233"/>
      <c r="C34" s="233"/>
      <c r="D34" s="233"/>
      <c r="E34" s="175"/>
      <c r="F34" s="175"/>
      <c r="G34" s="175"/>
      <c r="H34" s="175"/>
      <c r="I34" s="175"/>
      <c r="J34" s="175"/>
      <c r="K34" s="227"/>
      <c r="L34" s="239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1"/>
      <c r="X34" s="241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40"/>
      <c r="AN34" s="240"/>
      <c r="AO34" s="240"/>
      <c r="AP34" s="240"/>
      <c r="AQ34" s="240"/>
      <c r="AR34" s="242"/>
      <c r="AS34" s="164"/>
      <c r="AT34" s="154"/>
      <c r="AV34" s="75"/>
      <c r="AW34" s="201"/>
      <c r="AX34" s="75"/>
      <c r="AY34" s="75"/>
      <c r="AZ34" s="75"/>
      <c r="BA34" s="202"/>
      <c r="BB34" s="75"/>
      <c r="BC34" s="75"/>
      <c r="BD34" s="75"/>
      <c r="BE34" s="75"/>
    </row>
    <row r="35" spans="1:57" ht="60" customHeight="1" x14ac:dyDescent="0.2">
      <c r="A35" s="75"/>
      <c r="B35" s="233"/>
      <c r="C35" s="233"/>
      <c r="D35" s="233"/>
      <c r="E35" s="175"/>
      <c r="F35" s="175"/>
      <c r="G35" s="175"/>
      <c r="H35" s="175"/>
      <c r="I35" s="175"/>
      <c r="J35" s="175"/>
      <c r="K35" s="227"/>
      <c r="L35" s="239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1"/>
      <c r="X35" s="241"/>
      <c r="Y35" s="237"/>
      <c r="Z35" s="237"/>
      <c r="AA35" s="237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2"/>
      <c r="AS35" s="164"/>
      <c r="AT35" s="154"/>
      <c r="AV35" s="75"/>
      <c r="AW35" s="201"/>
      <c r="AX35" s="75"/>
      <c r="AY35" s="75"/>
      <c r="AZ35" s="75"/>
      <c r="BA35" s="202"/>
      <c r="BB35" s="75"/>
      <c r="BC35" s="75"/>
      <c r="BD35" s="75"/>
      <c r="BE35" s="75"/>
    </row>
    <row r="36" spans="1:57" ht="60" customHeight="1" thickBot="1" x14ac:dyDescent="0.25">
      <c r="A36" s="75"/>
      <c r="B36" s="233"/>
      <c r="C36" s="233"/>
      <c r="D36" s="233"/>
      <c r="E36" s="175"/>
      <c r="F36" s="175"/>
      <c r="G36" s="175"/>
      <c r="H36" s="175"/>
      <c r="I36" s="175"/>
      <c r="J36" s="175"/>
      <c r="K36" s="227"/>
      <c r="L36" s="243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5"/>
      <c r="X36" s="245"/>
      <c r="Y36" s="237"/>
      <c r="Z36" s="237"/>
      <c r="AA36" s="237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2"/>
      <c r="AS36" s="164"/>
      <c r="AT36" s="154"/>
      <c r="AV36" s="75"/>
      <c r="AW36" s="201"/>
      <c r="AX36" s="75"/>
      <c r="AY36" s="75"/>
      <c r="AZ36" s="75"/>
      <c r="BA36" s="75"/>
      <c r="BB36" s="75"/>
      <c r="BC36" s="75"/>
      <c r="BD36" s="75"/>
      <c r="BE36" s="75"/>
    </row>
    <row r="37" spans="1:57" ht="60" customHeight="1" thickBot="1" x14ac:dyDescent="0.25">
      <c r="A37" s="75"/>
      <c r="B37" s="91"/>
      <c r="C37" s="91"/>
      <c r="D37" s="91"/>
      <c r="E37" s="44"/>
      <c r="F37" s="44"/>
      <c r="G37" s="44"/>
      <c r="H37" s="44"/>
      <c r="I37" s="44"/>
      <c r="J37" s="44"/>
      <c r="K37" s="246" t="s">
        <v>55</v>
      </c>
      <c r="L37" s="183" t="s">
        <v>58</v>
      </c>
      <c r="M37" s="184" t="s">
        <v>58</v>
      </c>
      <c r="N37" s="184" t="s">
        <v>58</v>
      </c>
      <c r="O37" s="184"/>
      <c r="P37" s="184"/>
      <c r="Q37" s="184"/>
      <c r="R37" s="184" t="s">
        <v>58</v>
      </c>
      <c r="S37" s="184"/>
      <c r="T37" s="184"/>
      <c r="U37" s="184"/>
      <c r="V37" s="184"/>
      <c r="W37" s="184"/>
      <c r="X37" s="184"/>
      <c r="Y37" s="247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5"/>
      <c r="AS37" s="147" t="str">
        <f>IF(SUM(L37:AR37)=0,"",SUM(L37:AR37))</f>
        <v/>
      </c>
      <c r="AT37" s="393">
        <v>6</v>
      </c>
      <c r="AV37" s="75"/>
      <c r="AW37" s="186"/>
      <c r="AX37" s="75"/>
      <c r="AY37" s="75"/>
      <c r="AZ37" s="75"/>
      <c r="BA37" s="75"/>
      <c r="BB37" s="75"/>
      <c r="BC37" s="75"/>
      <c r="BD37" s="75"/>
      <c r="BE37" s="75"/>
    </row>
    <row r="38" spans="1:57" ht="60" customHeight="1" thickBot="1" x14ac:dyDescent="0.25">
      <c r="A38" s="75"/>
      <c r="B38" s="187"/>
      <c r="C38" s="220"/>
      <c r="D38" s="221"/>
      <c r="E38" s="221"/>
      <c r="F38" s="221"/>
      <c r="G38" s="221"/>
      <c r="H38" s="221"/>
      <c r="I38" s="221"/>
      <c r="J38" s="221"/>
      <c r="K38" s="222"/>
      <c r="L38" s="90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153"/>
      <c r="AT38" s="154"/>
      <c r="AV38" s="75"/>
      <c r="AW38" s="186"/>
      <c r="AX38" s="202"/>
      <c r="AY38" s="75"/>
      <c r="AZ38" s="75"/>
      <c r="BA38" s="75"/>
      <c r="BB38" s="75"/>
      <c r="BC38" s="75"/>
      <c r="BD38" s="75"/>
      <c r="BE38" s="75"/>
    </row>
    <row r="39" spans="1:57" ht="60" customHeight="1" thickBot="1" x14ac:dyDescent="0.25">
      <c r="A39" s="75"/>
      <c r="B39" s="155" t="s">
        <v>61</v>
      </c>
      <c r="C39" s="248"/>
      <c r="D39" s="249"/>
      <c r="E39" s="250"/>
      <c r="F39" s="250"/>
      <c r="G39" s="250"/>
      <c r="H39" s="250"/>
      <c r="I39" s="250"/>
      <c r="J39" s="250"/>
      <c r="K39" s="251"/>
      <c r="L39" s="252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4"/>
      <c r="X39" s="255"/>
      <c r="Y39" s="252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6"/>
      <c r="AS39" s="164"/>
      <c r="AT39" s="154"/>
      <c r="AV39" s="75"/>
      <c r="AW39" s="201"/>
      <c r="AX39" s="75"/>
      <c r="AY39" s="75"/>
      <c r="AZ39" s="75"/>
      <c r="BA39" s="75"/>
      <c r="BB39" s="75"/>
      <c r="BC39" s="75"/>
      <c r="BD39" s="75"/>
      <c r="BE39" s="75"/>
    </row>
    <row r="40" spans="1:57" ht="60" customHeight="1" thickBot="1" x14ac:dyDescent="0.25">
      <c r="A40" s="75"/>
      <c r="B40" s="166"/>
      <c r="C40" s="257"/>
      <c r="D40" s="258"/>
      <c r="E40" s="259"/>
      <c r="F40" s="259"/>
      <c r="G40" s="259"/>
      <c r="H40" s="259"/>
      <c r="I40" s="259"/>
      <c r="J40" s="259"/>
      <c r="K40" s="251"/>
      <c r="L40" s="260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2"/>
      <c r="X40" s="255"/>
      <c r="Y40" s="260"/>
      <c r="Z40" s="263"/>
      <c r="AA40" s="263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1"/>
      <c r="AR40" s="264"/>
      <c r="AS40" s="164"/>
      <c r="AT40" s="154"/>
      <c r="AV40" s="75"/>
      <c r="AW40" s="201"/>
      <c r="AX40" s="75"/>
      <c r="AY40" s="75"/>
      <c r="AZ40" s="75"/>
      <c r="BA40" s="75"/>
      <c r="BB40" s="75"/>
      <c r="BC40" s="75"/>
      <c r="BD40" s="75"/>
      <c r="BE40" s="75"/>
    </row>
    <row r="41" spans="1:57" ht="60" customHeight="1" thickBot="1" x14ac:dyDescent="0.25">
      <c r="A41" s="75"/>
      <c r="B41" s="166"/>
      <c r="C41" s="257"/>
      <c r="D41" s="258"/>
      <c r="E41" s="259"/>
      <c r="F41" s="259"/>
      <c r="G41" s="259"/>
      <c r="H41" s="259"/>
      <c r="I41" s="259"/>
      <c r="J41" s="259"/>
      <c r="K41" s="251"/>
      <c r="L41" s="260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2"/>
      <c r="X41" s="255"/>
      <c r="Y41" s="260"/>
      <c r="Z41" s="263"/>
      <c r="AA41" s="263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4"/>
      <c r="AS41" s="164"/>
      <c r="AT41" s="154"/>
      <c r="AV41" s="75"/>
      <c r="AW41" s="201"/>
      <c r="AX41" s="75"/>
      <c r="AY41" s="75"/>
      <c r="AZ41" s="75"/>
      <c r="BA41" s="75"/>
      <c r="BB41" s="75"/>
      <c r="BC41" s="75"/>
      <c r="BD41" s="75"/>
      <c r="BE41" s="75"/>
    </row>
    <row r="42" spans="1:57" ht="60" customHeight="1" thickBot="1" x14ac:dyDescent="0.25">
      <c r="A42" s="75"/>
      <c r="B42" s="174"/>
      <c r="C42" s="175"/>
      <c r="D42" s="175"/>
      <c r="E42" s="175"/>
      <c r="F42" s="175"/>
      <c r="G42" s="175"/>
      <c r="H42" s="175"/>
      <c r="I42" s="175"/>
      <c r="J42" s="175"/>
      <c r="K42" s="251"/>
      <c r="L42" s="265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7"/>
      <c r="X42" s="255"/>
      <c r="Y42" s="260"/>
      <c r="Z42" s="263"/>
      <c r="AA42" s="263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4"/>
      <c r="AS42" s="164"/>
      <c r="AT42" s="154"/>
      <c r="AV42" s="75"/>
      <c r="AW42" s="201"/>
      <c r="AX42" s="75"/>
      <c r="AY42" s="75"/>
      <c r="AZ42" s="75"/>
      <c r="BA42" s="75"/>
      <c r="BB42" s="75"/>
      <c r="BC42" s="75"/>
      <c r="BD42" s="75"/>
      <c r="BE42" s="75"/>
    </row>
    <row r="43" spans="1:57" ht="60" customHeight="1" x14ac:dyDescent="0.2">
      <c r="A43" s="75"/>
      <c r="B43" s="174"/>
      <c r="C43" s="175"/>
      <c r="D43" s="175"/>
      <c r="E43" s="175"/>
      <c r="F43" s="175"/>
      <c r="G43" s="175"/>
      <c r="H43" s="175"/>
      <c r="I43" s="175"/>
      <c r="J43" s="175"/>
      <c r="K43" s="251"/>
      <c r="L43" s="265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7"/>
      <c r="X43" s="255"/>
      <c r="Y43" s="260"/>
      <c r="Z43" s="268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8"/>
      <c r="AN43" s="268"/>
      <c r="AO43" s="268"/>
      <c r="AP43" s="268"/>
      <c r="AQ43" s="268"/>
      <c r="AR43" s="264"/>
      <c r="AS43" s="164"/>
      <c r="AT43" s="154"/>
      <c r="AV43" s="75"/>
      <c r="AW43" s="201"/>
      <c r="AX43" s="75"/>
      <c r="AY43" s="75"/>
      <c r="AZ43" s="75"/>
      <c r="BA43" s="75"/>
      <c r="BB43" s="75"/>
      <c r="BC43" s="75"/>
      <c r="BD43" s="75"/>
      <c r="BE43" s="75"/>
    </row>
    <row r="44" spans="1:57" ht="60" customHeight="1" thickBot="1" x14ac:dyDescent="0.25">
      <c r="A44" s="75"/>
      <c r="B44" s="174"/>
      <c r="C44" s="175"/>
      <c r="D44" s="175"/>
      <c r="E44" s="175"/>
      <c r="F44" s="175"/>
      <c r="G44" s="175"/>
      <c r="H44" s="175"/>
      <c r="I44" s="175"/>
      <c r="J44" s="175"/>
      <c r="K44" s="251"/>
      <c r="L44" s="270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2"/>
      <c r="X44" s="273" t="s">
        <v>62</v>
      </c>
      <c r="Y44" s="274"/>
      <c r="Z44" s="275"/>
      <c r="AA44" s="275"/>
      <c r="AB44" s="276"/>
      <c r="AC44" s="276"/>
      <c r="AD44" s="276"/>
      <c r="AE44" s="276"/>
      <c r="AF44" s="276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6"/>
      <c r="AR44" s="277"/>
      <c r="AS44" s="164"/>
      <c r="AT44" s="154"/>
      <c r="AV44" s="75"/>
      <c r="AW44" s="201"/>
      <c r="AX44" s="75"/>
      <c r="AY44" s="75"/>
      <c r="AZ44" s="75"/>
      <c r="BA44" s="75"/>
      <c r="BB44" s="75"/>
      <c r="BC44" s="75"/>
      <c r="BD44" s="75"/>
      <c r="BE44" s="75"/>
    </row>
    <row r="45" spans="1:57" ht="60" customHeight="1" thickBot="1" x14ac:dyDescent="0.25">
      <c r="A45" s="75"/>
      <c r="B45" s="180"/>
      <c r="C45" s="181"/>
      <c r="D45" s="181"/>
      <c r="E45" s="181"/>
      <c r="F45" s="181"/>
      <c r="G45" s="181"/>
      <c r="H45" s="181"/>
      <c r="I45" s="181"/>
      <c r="J45" s="181"/>
      <c r="K45" s="216" t="s">
        <v>55</v>
      </c>
      <c r="L45" s="145" t="s">
        <v>58</v>
      </c>
      <c r="M45" s="145" t="s">
        <v>58</v>
      </c>
      <c r="N45" s="145" t="s">
        <v>58</v>
      </c>
      <c r="O45" s="145"/>
      <c r="P45" s="145"/>
      <c r="Q45" s="145"/>
      <c r="R45" s="145" t="s">
        <v>58</v>
      </c>
      <c r="S45" s="145"/>
      <c r="T45" s="145"/>
      <c r="U45" s="145"/>
      <c r="V45" s="145"/>
      <c r="W45" s="145"/>
      <c r="X45" s="144"/>
      <c r="Y45" s="217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  <c r="AN45" s="278"/>
      <c r="AO45" s="278"/>
      <c r="AP45" s="278"/>
      <c r="AQ45" s="279"/>
      <c r="AR45" s="280"/>
      <c r="AS45" s="147" t="str">
        <f>IF(SUM(L45:AR45)=0,"",SUM(L45:AR45))</f>
        <v/>
      </c>
      <c r="AT45" s="393">
        <v>6</v>
      </c>
      <c r="AV45" s="75"/>
      <c r="AW45" s="186"/>
      <c r="AX45" s="75"/>
      <c r="AY45" s="75"/>
      <c r="AZ45" s="75"/>
      <c r="BA45" s="75"/>
      <c r="BB45" s="75"/>
      <c r="BC45" s="75"/>
      <c r="BD45" s="75"/>
      <c r="BE45" s="75"/>
    </row>
    <row r="46" spans="1:57" ht="6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392" t="s">
        <v>63</v>
      </c>
      <c r="AS46" s="391" t="str">
        <f>IF(SUM(AS45,AS37,AS29,AS21,AS13)=0,"",SUM(AS45,AS37,AS29,AS21,AS13))</f>
        <v/>
      </c>
      <c r="AT46" s="391">
        <f>IF(SUM(AT45,AT37,AT29,AT21,AT13)=0,"",SUM(AT45,AT37,AT29,AT21,AT13))</f>
        <v>30</v>
      </c>
      <c r="AU46" s="282"/>
      <c r="AV46" s="75"/>
      <c r="AW46" s="75"/>
      <c r="AX46" s="75"/>
      <c r="AY46" s="75"/>
      <c r="AZ46" s="75"/>
      <c r="BA46" s="75"/>
      <c r="BB46" s="75"/>
      <c r="BC46" s="75"/>
      <c r="BD46" s="75"/>
    </row>
    <row r="47" spans="1:57" ht="60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283"/>
      <c r="AO47" s="284"/>
      <c r="AP47" s="284"/>
      <c r="AQ47" s="284"/>
      <c r="AR47" s="284"/>
      <c r="AS47" s="152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</row>
    <row r="48" spans="1:57" ht="40" customHeight="1" thickBot="1" x14ac:dyDescent="0.5">
      <c r="A48" s="75"/>
      <c r="B48" s="75"/>
      <c r="C48" s="283"/>
      <c r="D48" s="285"/>
      <c r="E48" s="285"/>
      <c r="F48" s="285"/>
      <c r="G48" s="285"/>
      <c r="H48" s="285"/>
      <c r="I48" s="283"/>
      <c r="J48" s="286"/>
      <c r="K48" s="287" t="s">
        <v>64</v>
      </c>
      <c r="L48" s="402" t="s">
        <v>29</v>
      </c>
      <c r="M48" s="403"/>
      <c r="N48" s="403"/>
      <c r="O48" s="403"/>
      <c r="P48" s="403"/>
      <c r="Q48" s="403"/>
      <c r="R48" s="403"/>
      <c r="S48" s="403"/>
      <c r="T48" s="403"/>
      <c r="U48" s="403"/>
      <c r="V48" s="403"/>
      <c r="W48" s="404"/>
      <c r="X48" s="405"/>
      <c r="Y48" s="406" t="s">
        <v>30</v>
      </c>
      <c r="Z48" s="403"/>
      <c r="AA48" s="403"/>
      <c r="AB48" s="403"/>
      <c r="AC48" s="403"/>
      <c r="AD48" s="403"/>
      <c r="AE48" s="403"/>
      <c r="AF48" s="403"/>
      <c r="AG48" s="403"/>
      <c r="AH48" s="403"/>
      <c r="AI48" s="403"/>
      <c r="AJ48" s="403"/>
      <c r="AK48" s="403"/>
      <c r="AL48" s="403"/>
      <c r="AM48" s="403"/>
      <c r="AN48" s="403"/>
      <c r="AO48" s="403"/>
      <c r="AP48" s="403"/>
      <c r="AQ48" s="403"/>
      <c r="AR48" s="403"/>
      <c r="AS48" s="403"/>
      <c r="AT48" s="407"/>
      <c r="AU48" s="75"/>
      <c r="AV48" s="75"/>
      <c r="AW48" s="75"/>
      <c r="AX48" s="75"/>
      <c r="AY48" s="75"/>
      <c r="AZ48" s="75"/>
      <c r="BA48" s="75"/>
      <c r="BB48" s="75"/>
      <c r="BC48" s="75"/>
      <c r="BD48" s="75"/>
    </row>
    <row r="49" spans="1:56" ht="40" customHeight="1" thickTop="1" x14ac:dyDescent="0.2">
      <c r="A49" s="75"/>
      <c r="B49" s="75"/>
      <c r="C49" s="2"/>
      <c r="D49" s="285"/>
      <c r="E49" s="285"/>
      <c r="F49" s="285"/>
      <c r="G49" s="285"/>
      <c r="H49" s="285"/>
      <c r="I49" s="2"/>
      <c r="J49" s="286"/>
      <c r="K49" s="291"/>
      <c r="L49" s="292" t="s">
        <v>31</v>
      </c>
      <c r="M49" s="292" t="s">
        <v>32</v>
      </c>
      <c r="N49" s="292" t="s">
        <v>33</v>
      </c>
      <c r="O49" s="292" t="s">
        <v>34</v>
      </c>
      <c r="P49" s="292" t="s">
        <v>35</v>
      </c>
      <c r="Q49" s="292" t="s">
        <v>36</v>
      </c>
      <c r="R49" s="292" t="s">
        <v>82</v>
      </c>
      <c r="S49" s="292" t="s">
        <v>83</v>
      </c>
      <c r="T49" s="292" t="s">
        <v>84</v>
      </c>
      <c r="U49" s="292" t="s">
        <v>86</v>
      </c>
      <c r="V49" s="293" t="s">
        <v>37</v>
      </c>
      <c r="W49" s="294" t="s">
        <v>38</v>
      </c>
      <c r="X49" s="98"/>
      <c r="Y49" s="295" t="s">
        <v>39</v>
      </c>
      <c r="Z49" s="296" t="s">
        <v>40</v>
      </c>
      <c r="AA49" s="296" t="s">
        <v>41</v>
      </c>
      <c r="AB49" s="296" t="s">
        <v>42</v>
      </c>
      <c r="AC49" s="296" t="s">
        <v>43</v>
      </c>
      <c r="AD49" s="296" t="s">
        <v>44</v>
      </c>
      <c r="AE49" s="296" t="s">
        <v>45</v>
      </c>
      <c r="AF49" s="296" t="s">
        <v>46</v>
      </c>
      <c r="AG49" s="296" t="s">
        <v>47</v>
      </c>
      <c r="AH49" s="296" t="s">
        <v>48</v>
      </c>
      <c r="AI49" s="296" t="s">
        <v>87</v>
      </c>
      <c r="AJ49" s="296" t="s">
        <v>88</v>
      </c>
      <c r="AK49" s="296" t="s">
        <v>89</v>
      </c>
      <c r="AL49" s="296" t="s">
        <v>90</v>
      </c>
      <c r="AM49" s="296" t="s">
        <v>91</v>
      </c>
      <c r="AN49" s="296" t="s">
        <v>92</v>
      </c>
      <c r="AO49" s="296" t="s">
        <v>93</v>
      </c>
      <c r="AP49" s="296" t="s">
        <v>94</v>
      </c>
      <c r="AQ49" s="296" t="s">
        <v>95</v>
      </c>
      <c r="AR49" s="296" t="s">
        <v>96</v>
      </c>
      <c r="AS49" s="297" t="s">
        <v>10</v>
      </c>
      <c r="AT49" s="298" t="s">
        <v>65</v>
      </c>
      <c r="AU49" s="299"/>
      <c r="AV49" s="299"/>
      <c r="AW49" s="300"/>
      <c r="AX49" s="75"/>
      <c r="AY49" s="75"/>
      <c r="AZ49" s="75"/>
      <c r="BA49" s="75"/>
      <c r="BB49" s="75"/>
      <c r="BC49" s="75"/>
      <c r="BD49" s="75"/>
    </row>
    <row r="50" spans="1:56" ht="40" customHeight="1" x14ac:dyDescent="0.2">
      <c r="A50" s="75"/>
      <c r="B50" s="75"/>
      <c r="C50" s="2"/>
      <c r="D50" s="285"/>
      <c r="E50" s="285"/>
      <c r="F50" s="285"/>
      <c r="G50" s="285"/>
      <c r="H50" s="285"/>
      <c r="I50" s="2"/>
      <c r="J50" s="286"/>
      <c r="K50" s="29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2"/>
      <c r="W50" s="301"/>
      <c r="X50" s="105"/>
      <c r="Y50" s="303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304"/>
      <c r="AT50" s="305"/>
      <c r="AU50" s="351"/>
      <c r="AV50" s="351"/>
      <c r="AW50" s="306"/>
      <c r="AX50" s="75"/>
      <c r="AY50" s="75"/>
      <c r="AZ50" s="75"/>
      <c r="BA50" s="75"/>
      <c r="BB50" s="75"/>
      <c r="BC50" s="75"/>
      <c r="BD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2"/>
      <c r="J51" s="286"/>
      <c r="K51" s="307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2"/>
      <c r="W51" s="301"/>
      <c r="X51" s="115"/>
      <c r="Y51" s="308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  <c r="AN51" s="309"/>
      <c r="AO51" s="309"/>
      <c r="AP51" s="309"/>
      <c r="AQ51" s="309"/>
      <c r="AR51" s="309"/>
      <c r="AS51" s="310"/>
      <c r="AT51" s="311"/>
      <c r="AU51" s="351"/>
      <c r="AV51" s="351"/>
      <c r="AW51" s="306"/>
      <c r="AX51" s="75"/>
      <c r="AY51" s="75"/>
      <c r="AZ51" s="75"/>
      <c r="BA51" s="75"/>
      <c r="BB51" s="75"/>
      <c r="BC51" s="75"/>
      <c r="BD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312"/>
      <c r="J52" s="312"/>
      <c r="K52" s="313" t="s">
        <v>66</v>
      </c>
      <c r="L52" s="314"/>
      <c r="M52" s="315"/>
      <c r="N52" s="315"/>
      <c r="O52" s="315"/>
      <c r="P52" s="315"/>
      <c r="Q52" s="315"/>
      <c r="R52" s="315"/>
      <c r="S52" s="315"/>
      <c r="T52" s="315"/>
      <c r="U52" s="315"/>
      <c r="V52" s="315"/>
      <c r="W52" s="316"/>
      <c r="X52" s="317">
        <v>41</v>
      </c>
      <c r="Y52" s="389">
        <v>38</v>
      </c>
      <c r="Z52" s="389">
        <v>26</v>
      </c>
      <c r="AA52" s="389">
        <v>35</v>
      </c>
      <c r="AB52" s="389">
        <v>35</v>
      </c>
      <c r="AC52" s="389">
        <v>40</v>
      </c>
      <c r="AD52" s="389">
        <v>30</v>
      </c>
      <c r="AE52" s="389"/>
      <c r="AF52" s="389"/>
      <c r="AG52" s="389"/>
      <c r="AH52" s="389"/>
      <c r="AI52" s="389"/>
      <c r="AJ52" s="389"/>
      <c r="AK52" s="389"/>
      <c r="AL52" s="389"/>
      <c r="AM52" s="389">
        <v>40</v>
      </c>
      <c r="AN52" s="389">
        <v>30</v>
      </c>
      <c r="AO52" s="389">
        <v>50</v>
      </c>
      <c r="AP52" s="389">
        <v>20</v>
      </c>
      <c r="AQ52" s="389">
        <v>30</v>
      </c>
      <c r="AR52" s="389">
        <v>40</v>
      </c>
      <c r="AS52" s="388">
        <f>SUM(Y52:AR52)</f>
        <v>414</v>
      </c>
      <c r="AT52" s="318"/>
      <c r="AU52" s="351"/>
      <c r="AV52" s="351"/>
      <c r="AW52" s="306"/>
      <c r="AX52" s="75"/>
      <c r="AY52" s="75"/>
      <c r="AZ52" s="75"/>
      <c r="BA52" s="75"/>
      <c r="BB52" s="75"/>
      <c r="BC52" s="75"/>
      <c r="BD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9" t="s">
        <v>67</v>
      </c>
      <c r="L53" s="320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2"/>
      <c r="X53" s="317" t="s">
        <v>62</v>
      </c>
      <c r="Y53" s="389">
        <v>12</v>
      </c>
      <c r="Z53" s="389">
        <v>12</v>
      </c>
      <c r="AA53" s="389">
        <v>12</v>
      </c>
      <c r="AB53" s="389">
        <v>12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>
        <v>12</v>
      </c>
      <c r="AN53" s="389">
        <v>12</v>
      </c>
      <c r="AO53" s="389">
        <v>12</v>
      </c>
      <c r="AP53" s="389">
        <v>12</v>
      </c>
      <c r="AQ53" s="389">
        <v>12</v>
      </c>
      <c r="AR53" s="390">
        <v>12</v>
      </c>
      <c r="AS53" s="383">
        <f>SUM(Y53:AR53)</f>
        <v>120</v>
      </c>
      <c r="AT53" s="384">
        <f>AS53/AS58</f>
        <v>0.24</v>
      </c>
      <c r="AU53" s="385" t="s">
        <v>75</v>
      </c>
      <c r="AV53" s="386"/>
      <c r="AW53" s="387"/>
      <c r="AX53" s="75"/>
      <c r="AY53" s="75"/>
      <c r="AZ53" s="75"/>
      <c r="BA53" s="75"/>
      <c r="BB53" s="75"/>
      <c r="BC53" s="75"/>
      <c r="BD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23" t="s">
        <v>68</v>
      </c>
      <c r="L54" s="324">
        <v>66</v>
      </c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6"/>
      <c r="X54" s="327"/>
      <c r="Y54" s="328"/>
      <c r="Z54" s="329"/>
      <c r="AA54" s="329"/>
      <c r="AB54" s="329"/>
      <c r="AC54" s="329"/>
      <c r="AD54" s="329"/>
      <c r="AE54" s="329"/>
      <c r="AF54" s="329"/>
      <c r="AG54" s="329"/>
      <c r="AH54" s="329"/>
      <c r="AI54" s="329"/>
      <c r="AJ54" s="329"/>
      <c r="AK54" s="329"/>
      <c r="AL54" s="329"/>
      <c r="AM54" s="329"/>
      <c r="AN54" s="329"/>
      <c r="AO54" s="329"/>
      <c r="AP54" s="329"/>
      <c r="AQ54" s="329"/>
      <c r="AR54" s="330"/>
      <c r="AS54" s="331">
        <f>L54+L55</f>
        <v>86</v>
      </c>
      <c r="AT54" s="361">
        <f>AS54/AS58</f>
        <v>0.17199999999999999</v>
      </c>
      <c r="AU54" s="355" t="s">
        <v>74</v>
      </c>
      <c r="AV54" s="356"/>
      <c r="AW54" s="357"/>
      <c r="AX54" s="75"/>
      <c r="AY54" s="75"/>
      <c r="AZ54" s="75"/>
      <c r="BA54" s="75"/>
      <c r="BB54" s="75"/>
      <c r="BC54" s="75"/>
      <c r="BD54" s="75"/>
    </row>
    <row r="55" spans="1:56" ht="40" customHeight="1" x14ac:dyDescent="0.2">
      <c r="A55" s="75"/>
      <c r="B55" s="75"/>
      <c r="C55" s="75"/>
      <c r="D55" s="75"/>
      <c r="E55" s="75"/>
      <c r="F55" s="75"/>
      <c r="G55" s="75"/>
      <c r="H55" s="75"/>
      <c r="I55" s="75"/>
      <c r="J55" s="312"/>
      <c r="K55" s="291"/>
      <c r="L55" s="331">
        <v>20</v>
      </c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4"/>
      <c r="AS55" s="335"/>
      <c r="AT55" s="332"/>
      <c r="AU55" s="358"/>
      <c r="AV55" s="359"/>
      <c r="AW55" s="360"/>
      <c r="AX55" s="75"/>
      <c r="AY55" s="75"/>
      <c r="AZ55" s="75"/>
      <c r="BA55" s="75"/>
      <c r="BB55" s="75"/>
      <c r="BC55" s="75"/>
      <c r="BD55" s="75"/>
    </row>
    <row r="56" spans="1:56" ht="40" customHeight="1" thickBo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312"/>
      <c r="K56" s="336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8"/>
      <c r="AS56" s="335"/>
      <c r="AT56" s="372" t="s">
        <v>79</v>
      </c>
      <c r="AU56" s="373"/>
      <c r="AV56" s="373"/>
      <c r="AW56" s="374">
        <f>vol_global_T!D9</f>
        <v>0.3</v>
      </c>
      <c r="AX56" s="75"/>
      <c r="AY56" s="75"/>
      <c r="AZ56" s="75"/>
      <c r="BA56" s="75"/>
      <c r="BB56" s="75"/>
      <c r="BC56" s="75"/>
      <c r="BD56" s="75"/>
    </row>
    <row r="57" spans="1:56" ht="40" customHeight="1" thickBot="1" x14ac:dyDescent="0.45">
      <c r="A57" s="75"/>
      <c r="B57" s="75"/>
      <c r="C57" s="75"/>
      <c r="D57" s="75"/>
      <c r="E57" s="75"/>
      <c r="F57" s="75"/>
      <c r="G57" s="75"/>
      <c r="H57" s="75"/>
      <c r="I57" s="75"/>
      <c r="J57" s="312"/>
      <c r="K57" s="339" t="s">
        <v>67</v>
      </c>
      <c r="L57" s="362">
        <v>0</v>
      </c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3"/>
      <c r="AO57" s="363"/>
      <c r="AP57" s="363"/>
      <c r="AQ57" s="363"/>
      <c r="AR57" s="363"/>
      <c r="AS57" s="364">
        <f>L57</f>
        <v>0</v>
      </c>
      <c r="AT57" s="365">
        <f>AS57/AS58</f>
        <v>0</v>
      </c>
      <c r="AU57" s="366" t="s">
        <v>73</v>
      </c>
      <c r="AV57" s="367"/>
      <c r="AW57" s="368"/>
      <c r="AX57" s="75"/>
      <c r="AY57" s="75"/>
      <c r="AZ57" s="75"/>
      <c r="BA57" s="75"/>
      <c r="BB57" s="75"/>
      <c r="BC57" s="75"/>
      <c r="BD57" s="75"/>
    </row>
    <row r="58" spans="1:56" ht="40" customHeight="1" thickBot="1" x14ac:dyDescent="0.5">
      <c r="A58" s="75"/>
      <c r="B58" s="75"/>
      <c r="C58" s="75"/>
      <c r="D58" s="75"/>
      <c r="E58" s="75"/>
      <c r="F58" s="75"/>
      <c r="G58" s="75"/>
      <c r="H58" s="75"/>
      <c r="I58" s="75"/>
      <c r="J58" s="312"/>
      <c r="K58" s="340"/>
      <c r="L58" s="341" t="s">
        <v>72</v>
      </c>
      <c r="M58" s="342"/>
      <c r="N58" s="342"/>
      <c r="O58" s="342"/>
      <c r="P58" s="342"/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J58" s="342"/>
      <c r="AK58" s="342"/>
      <c r="AL58" s="342"/>
      <c r="AM58" s="342"/>
      <c r="AN58" s="342"/>
      <c r="AO58" s="342"/>
      <c r="AP58" s="342"/>
      <c r="AQ58" s="342"/>
      <c r="AR58" s="343"/>
      <c r="AS58" s="376">
        <f>AS52+L54+L55</f>
        <v>500</v>
      </c>
      <c r="AT58" s="375">
        <f>vol_global_T!D7</f>
        <v>460</v>
      </c>
      <c r="AU58" s="352" t="s">
        <v>77</v>
      </c>
      <c r="AV58" s="353"/>
      <c r="AW58" s="354"/>
      <c r="AX58" s="75"/>
      <c r="AY58" s="75"/>
      <c r="AZ58" s="75"/>
      <c r="BA58" s="75"/>
      <c r="BB58" s="75"/>
      <c r="BC58" s="75"/>
      <c r="BD58" s="75"/>
    </row>
    <row r="59" spans="1:56" ht="40" customHeight="1" thickBot="1" x14ac:dyDescent="0.5">
      <c r="A59" s="75"/>
      <c r="B59" s="75"/>
      <c r="C59" s="75"/>
      <c r="D59" s="75"/>
      <c r="E59" s="75"/>
      <c r="F59" s="75"/>
      <c r="G59" s="75"/>
      <c r="H59" s="75"/>
      <c r="I59" s="75"/>
      <c r="J59" s="312"/>
      <c r="K59" s="317"/>
      <c r="L59" s="341" t="s">
        <v>67</v>
      </c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77">
        <f>SUM(AS57,AS53)</f>
        <v>120</v>
      </c>
      <c r="AT59" s="365">
        <f>(AS57+AS53)/AS58</f>
        <v>0.24</v>
      </c>
      <c r="AU59" s="366" t="s">
        <v>76</v>
      </c>
      <c r="AV59" s="367"/>
      <c r="AW59" s="368"/>
      <c r="AX59" s="75"/>
      <c r="AY59" s="75"/>
      <c r="AZ59" s="75"/>
      <c r="BA59" s="75"/>
      <c r="BB59" s="75"/>
      <c r="BC59" s="75"/>
      <c r="BD59" s="75"/>
    </row>
    <row r="60" spans="1:56" ht="40" customHeight="1" thickBot="1" x14ac:dyDescent="0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344" t="s">
        <v>70</v>
      </c>
      <c r="L60" s="380">
        <v>80</v>
      </c>
      <c r="M60" s="381"/>
      <c r="N60" s="381"/>
      <c r="O60" s="381"/>
      <c r="P60" s="381"/>
      <c r="Q60" s="381"/>
      <c r="R60" s="381"/>
      <c r="S60" s="381"/>
      <c r="T60" s="382"/>
      <c r="U60" s="345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7"/>
      <c r="AS60" s="378">
        <f>L60</f>
        <v>80</v>
      </c>
      <c r="AT60" s="394">
        <f>vol_global_T!D17</f>
        <v>120</v>
      </c>
      <c r="AU60" s="352" t="s">
        <v>80</v>
      </c>
      <c r="AV60" s="353"/>
      <c r="AW60" s="354"/>
      <c r="AX60" s="75"/>
      <c r="AY60" s="75"/>
      <c r="AZ60" s="75"/>
      <c r="BA60" s="75"/>
      <c r="BB60" s="75"/>
      <c r="BC60" s="75"/>
      <c r="BD60" s="75"/>
    </row>
    <row r="61" spans="1:56" ht="40" customHeight="1" thickBot="1" x14ac:dyDescent="0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348"/>
      <c r="L61" s="349" t="s">
        <v>71</v>
      </c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350"/>
      <c r="AS61" s="379">
        <f>AS58+AS60</f>
        <v>580</v>
      </c>
      <c r="AT61" s="371">
        <f>vol_global_T!D7+vol_global_T!D17</f>
        <v>580</v>
      </c>
      <c r="AU61" s="369" t="s">
        <v>78</v>
      </c>
      <c r="AV61" s="369"/>
      <c r="AW61" s="370"/>
      <c r="AX61" s="75"/>
      <c r="AY61" s="75"/>
      <c r="AZ61" s="75"/>
      <c r="BA61" s="75"/>
      <c r="BB61" s="75"/>
      <c r="BC61" s="75"/>
      <c r="BD61" s="75"/>
    </row>
    <row r="62" spans="1:56" ht="40" customHeight="1" thickTop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  <row r="1003" spans="1:56" ht="15.75" customHeight="1" x14ac:dyDescent="0.2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  <c r="BD1003" s="75"/>
    </row>
    <row r="1004" spans="1:56" ht="15.75" customHeight="1" x14ac:dyDescent="0.2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  <c r="BD1004" s="75"/>
    </row>
    <row r="1005" spans="1:56" ht="15.75" customHeight="1" x14ac:dyDescent="0.2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  <c r="BD1005" s="75"/>
    </row>
    <row r="1006" spans="1:56" ht="15.75" customHeight="1" x14ac:dyDescent="0.2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  <c r="BD1006" s="75"/>
    </row>
    <row r="1007" spans="1:56" ht="15.75" customHeight="1" x14ac:dyDescent="0.2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  <c r="BD1007" s="75"/>
    </row>
  </sheetData>
  <mergeCells count="147">
    <mergeCell ref="AU60:AW60"/>
    <mergeCell ref="L61:AR61"/>
    <mergeCell ref="AU61:AW61"/>
    <mergeCell ref="AT56:AV56"/>
    <mergeCell ref="L57:AR57"/>
    <mergeCell ref="AU57:AW57"/>
    <mergeCell ref="L58:AR58"/>
    <mergeCell ref="AU58:AW58"/>
    <mergeCell ref="L59:AR59"/>
    <mergeCell ref="AU59:AW59"/>
    <mergeCell ref="AR49:AR51"/>
    <mergeCell ref="AS49:AS51"/>
    <mergeCell ref="AT49:AT51"/>
    <mergeCell ref="L52:W53"/>
    <mergeCell ref="AU53:AW53"/>
    <mergeCell ref="L54:W54"/>
    <mergeCell ref="Y54:AR54"/>
    <mergeCell ref="AS54:AS56"/>
    <mergeCell ref="AT54:AT55"/>
    <mergeCell ref="AU54:AW55"/>
    <mergeCell ref="AL49:AL51"/>
    <mergeCell ref="AM49:AM51"/>
    <mergeCell ref="AN49:AN51"/>
    <mergeCell ref="AO49:AO51"/>
    <mergeCell ref="AP49:AP51"/>
    <mergeCell ref="AQ49:AQ51"/>
    <mergeCell ref="AR4:AR6"/>
    <mergeCell ref="AX4:BE4"/>
    <mergeCell ref="AN47:AR47"/>
    <mergeCell ref="L48:W48"/>
    <mergeCell ref="Y48:AT48"/>
    <mergeCell ref="AG49:AG51"/>
    <mergeCell ref="AH49:AH51"/>
    <mergeCell ref="AI49:AI51"/>
    <mergeCell ref="AJ49:AJ51"/>
    <mergeCell ref="AK49:AK51"/>
    <mergeCell ref="AL4:AL6"/>
    <mergeCell ref="AM4:AM6"/>
    <mergeCell ref="AN4:AN6"/>
    <mergeCell ref="AO4:AO6"/>
    <mergeCell ref="AP4:AP6"/>
    <mergeCell ref="AQ4:AQ6"/>
    <mergeCell ref="A1:AU1"/>
    <mergeCell ref="L3:X3"/>
    <mergeCell ref="Y3:AR3"/>
    <mergeCell ref="AE4:AE6"/>
    <mergeCell ref="AF4:AF6"/>
    <mergeCell ref="AG4:AG6"/>
    <mergeCell ref="AH4:AH6"/>
    <mergeCell ref="AI4:AI6"/>
    <mergeCell ref="AJ4:AJ6"/>
    <mergeCell ref="AK4:AK6"/>
    <mergeCell ref="L60:T60"/>
    <mergeCell ref="U60:AR60"/>
    <mergeCell ref="L55:AR56"/>
    <mergeCell ref="AE49:AE51"/>
    <mergeCell ref="AF49:AF51"/>
    <mergeCell ref="K54:K56"/>
    <mergeCell ref="Y49:Y51"/>
    <mergeCell ref="Z49:Z51"/>
    <mergeCell ref="AA49:AA51"/>
    <mergeCell ref="AB49:AB51"/>
    <mergeCell ref="AC49:AC51"/>
    <mergeCell ref="AD49:AD51"/>
    <mergeCell ref="S49:S51"/>
    <mergeCell ref="T49:T51"/>
    <mergeCell ref="U49:U51"/>
    <mergeCell ref="V49:V51"/>
    <mergeCell ref="W49:W51"/>
    <mergeCell ref="X49:X51"/>
    <mergeCell ref="M49:M51"/>
    <mergeCell ref="N49:N51"/>
    <mergeCell ref="O49:O51"/>
    <mergeCell ref="P49:P51"/>
    <mergeCell ref="Q49:Q51"/>
    <mergeCell ref="R49:R51"/>
    <mergeCell ref="H39:H45"/>
    <mergeCell ref="I39:I45"/>
    <mergeCell ref="J39:J45"/>
    <mergeCell ref="C48:C50"/>
    <mergeCell ref="I48:I51"/>
    <mergeCell ref="K48:K51"/>
    <mergeCell ref="L49:L51"/>
    <mergeCell ref="B39:B45"/>
    <mergeCell ref="C39:C45"/>
    <mergeCell ref="D39:D45"/>
    <mergeCell ref="E39:E45"/>
    <mergeCell ref="F39:F45"/>
    <mergeCell ref="G39:G45"/>
    <mergeCell ref="J23:J29"/>
    <mergeCell ref="B31:B37"/>
    <mergeCell ref="C31:C37"/>
    <mergeCell ref="D31:D37"/>
    <mergeCell ref="E31:E37"/>
    <mergeCell ref="F31:F37"/>
    <mergeCell ref="G31:G37"/>
    <mergeCell ref="H31:H37"/>
    <mergeCell ref="I31:I37"/>
    <mergeCell ref="J31:J37"/>
    <mergeCell ref="I15:I21"/>
    <mergeCell ref="J15:J21"/>
    <mergeCell ref="B23:B29"/>
    <mergeCell ref="C23:C29"/>
    <mergeCell ref="D23:D29"/>
    <mergeCell ref="E23:E29"/>
    <mergeCell ref="F23:F29"/>
    <mergeCell ref="G23:G29"/>
    <mergeCell ref="H23:H29"/>
    <mergeCell ref="I23:I29"/>
    <mergeCell ref="H7:H13"/>
    <mergeCell ref="I7:I13"/>
    <mergeCell ref="J7:J13"/>
    <mergeCell ref="B15:B21"/>
    <mergeCell ref="C15:C21"/>
    <mergeCell ref="D15:D21"/>
    <mergeCell ref="E15:E21"/>
    <mergeCell ref="F15:F21"/>
    <mergeCell ref="G15:G21"/>
    <mergeCell ref="H15:H21"/>
    <mergeCell ref="AC4:AC6"/>
    <mergeCell ref="AD4:AD6"/>
    <mergeCell ref="E6:J6"/>
    <mergeCell ref="B7:B13"/>
    <mergeCell ref="C7:C13"/>
    <mergeCell ref="D7:D13"/>
    <mergeCell ref="E7:E13"/>
    <mergeCell ref="F7:F13"/>
    <mergeCell ref="G7:G13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B3:D4"/>
    <mergeCell ref="E3:J3"/>
    <mergeCell ref="L4:L6"/>
    <mergeCell ref="M4:M6"/>
    <mergeCell ref="N4:N6"/>
    <mergeCell ref="O4:O6"/>
    <mergeCell ref="P4:P6"/>
  </mergeCells>
  <conditionalFormatting sqref="AT45">
    <cfRule type="cellIs" dxfId="152" priority="19" operator="lessThan">
      <formula>0.4</formula>
    </cfRule>
  </conditionalFormatting>
  <conditionalFormatting sqref="AT45">
    <cfRule type="cellIs" dxfId="151" priority="20" operator="greaterThan">
      <formula>0.6</formula>
    </cfRule>
  </conditionalFormatting>
  <conditionalFormatting sqref="AT37">
    <cfRule type="cellIs" dxfId="150" priority="17" operator="lessThan">
      <formula>0.4</formula>
    </cfRule>
  </conditionalFormatting>
  <conditionalFormatting sqref="AT37">
    <cfRule type="cellIs" dxfId="149" priority="18" operator="greaterThan">
      <formula>0.6</formula>
    </cfRule>
  </conditionalFormatting>
  <conditionalFormatting sqref="AT29">
    <cfRule type="cellIs" dxfId="148" priority="15" operator="lessThan">
      <formula>0.4</formula>
    </cfRule>
  </conditionalFormatting>
  <conditionalFormatting sqref="AT29">
    <cfRule type="cellIs" dxfId="147" priority="16" operator="greaterThan">
      <formula>0.6</formula>
    </cfRule>
  </conditionalFormatting>
  <conditionalFormatting sqref="AT21">
    <cfRule type="cellIs" dxfId="146" priority="13" operator="lessThan">
      <formula>0.4</formula>
    </cfRule>
  </conditionalFormatting>
  <conditionalFormatting sqref="AT21">
    <cfRule type="cellIs" dxfId="145" priority="14" operator="greaterThan">
      <formula>0.6</formula>
    </cfRule>
  </conditionalFormatting>
  <conditionalFormatting sqref="AT13">
    <cfRule type="cellIs" dxfId="144" priority="11" operator="lessThan">
      <formula>0.4</formula>
    </cfRule>
  </conditionalFormatting>
  <conditionalFormatting sqref="AT13">
    <cfRule type="cellIs" dxfId="143" priority="12" operator="greaterThan">
      <formula>0.6</formula>
    </cfRule>
  </conditionalFormatting>
  <conditionalFormatting sqref="AT46">
    <cfRule type="cellIs" dxfId="142" priority="9" operator="lessThan">
      <formula>30</formula>
    </cfRule>
    <cfRule type="cellIs" dxfId="141" priority="10" operator="greaterThan">
      <formula>30</formula>
    </cfRule>
  </conditionalFormatting>
  <conditionalFormatting sqref="AS58">
    <cfRule type="cellIs" dxfId="140" priority="7" operator="lessThan">
      <formula>$AT$58</formula>
    </cfRule>
    <cfRule type="cellIs" dxfId="139" priority="8" operator="greaterThan">
      <formula>$AT$58</formula>
    </cfRule>
  </conditionalFormatting>
  <conditionalFormatting sqref="AT54:AT55">
    <cfRule type="cellIs" dxfId="138" priority="5" operator="lessThan">
      <formula>$AW$56</formula>
    </cfRule>
    <cfRule type="cellIs" dxfId="137" priority="6" operator="greaterThan">
      <formula>$AW$56</formula>
    </cfRule>
  </conditionalFormatting>
  <conditionalFormatting sqref="AS61">
    <cfRule type="cellIs" dxfId="136" priority="3" operator="lessThan">
      <formula>$AT$61</formula>
    </cfRule>
    <cfRule type="cellIs" dxfId="135" priority="4" operator="greaterThan">
      <formula>$AT$61</formula>
    </cfRule>
  </conditionalFormatting>
  <conditionalFormatting sqref="AS60">
    <cfRule type="cellIs" dxfId="134" priority="1" operator="lessThan">
      <formula>$AT$60</formula>
    </cfRule>
    <cfRule type="cellIs" dxfId="133" priority="2" operator="greaterThan">
      <formula>$AT$60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09712-0F07-784D-8F78-49F9BC13B06E}">
  <dimension ref="A1:AL1029"/>
  <sheetViews>
    <sheetView workbookViewId="0">
      <selection activeCell="AK3" sqref="AK1:AK1048576"/>
    </sheetView>
  </sheetViews>
  <sheetFormatPr baseColWidth="10" defaultColWidth="13.1640625" defaultRowHeight="16" x14ac:dyDescent="0.2"/>
  <cols>
    <col min="1" max="1" width="77.83203125" customWidth="1"/>
    <col min="2" max="2" width="17.1640625" hidden="1" customWidth="1"/>
    <col min="3" max="4" width="7.83203125" customWidth="1"/>
    <col min="5" max="5" width="8.33203125" customWidth="1"/>
    <col min="6" max="12" width="7.83203125" customWidth="1"/>
    <col min="13" max="13" width="11.33203125" customWidth="1"/>
    <col min="14" max="14" width="8.33203125" customWidth="1"/>
    <col min="15" max="15" width="9.1640625" customWidth="1"/>
    <col min="16" max="17" width="8.5" customWidth="1"/>
    <col min="18" max="18" width="9.6640625" customWidth="1"/>
    <col min="19" max="19" width="7.83203125" customWidth="1"/>
    <col min="20" max="20" width="9.1640625" customWidth="1"/>
    <col min="21" max="21" width="10.1640625" customWidth="1"/>
    <col min="22" max="22" width="9" customWidth="1"/>
    <col min="23" max="33" width="7.6640625" customWidth="1"/>
    <col min="34" max="34" width="9.1640625" customWidth="1"/>
    <col min="35" max="35" width="8.6640625" customWidth="1"/>
    <col min="36" max="36" width="14" customWidth="1"/>
    <col min="37" max="37" width="20.1640625" customWidth="1"/>
    <col min="38" max="38" width="17.33203125" customWidth="1"/>
  </cols>
  <sheetData>
    <row r="1" spans="1:38" ht="48" thickBot="1" x14ac:dyDescent="0.25">
      <c r="A1" s="449" t="s">
        <v>101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spans="1:38" ht="22" thickBot="1" x14ac:dyDescent="0.3">
      <c r="A2" s="450" t="s">
        <v>27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</row>
    <row r="3" spans="1:38" ht="140" customHeight="1" thickBot="1" x14ac:dyDescent="0.25">
      <c r="A3" s="451"/>
      <c r="B3" s="3"/>
      <c r="C3" s="452" t="str">
        <f>S1_T!L4</f>
        <v>SAÉ 1</v>
      </c>
      <c r="D3" s="452" t="str">
        <f>S1_T!M4</f>
        <v>SAÉ 2</v>
      </c>
      <c r="E3" s="452" t="str">
        <f>S1_T!N4</f>
        <v>SAÉ 3</v>
      </c>
      <c r="F3" s="452" t="str">
        <f>S1_T!O4</f>
        <v>SAÉ 4</v>
      </c>
      <c r="G3" s="452" t="str">
        <f>S1_T!P4</f>
        <v>SAÉ 5</v>
      </c>
      <c r="H3" s="452" t="str">
        <f>S1_T!Q4</f>
        <v>SAÉ 6</v>
      </c>
      <c r="I3" s="452" t="str">
        <f>S1_T!R4</f>
        <v>SAÉ 7</v>
      </c>
      <c r="J3" s="452" t="str">
        <f>S1_T!S4</f>
        <v>SAÉ 8</v>
      </c>
      <c r="K3" s="452" t="str">
        <f>S1_T!T4</f>
        <v>SAÉ 9</v>
      </c>
      <c r="L3" s="452" t="str">
        <f>S1_T!U4</f>
        <v>SAÉ 10</v>
      </c>
      <c r="M3" s="452" t="str">
        <f>S1_T!V4</f>
        <v>Portfolio</v>
      </c>
      <c r="N3" s="452" t="str">
        <f>S1_T!W4</f>
        <v>Stage</v>
      </c>
      <c r="O3" s="453" t="str">
        <f>S1_T!X4</f>
        <v>R1.01</v>
      </c>
      <c r="P3" s="453" t="str">
        <f>S1_T!Y4</f>
        <v>R1.02</v>
      </c>
      <c r="Q3" s="453" t="str">
        <f>S1_T!Z4</f>
        <v>R1.03</v>
      </c>
      <c r="R3" s="453" t="str">
        <f>S1_T!AA4</f>
        <v>R1.04</v>
      </c>
      <c r="S3" s="453" t="str">
        <f>S1_T!AB4</f>
        <v>R1.05</v>
      </c>
      <c r="T3" s="453" t="str">
        <f>S1_T!AC4</f>
        <v>R1.06</v>
      </c>
      <c r="U3" s="453" t="str">
        <f>S1_T!AD4</f>
        <v>R1.07</v>
      </c>
      <c r="V3" s="453" t="str">
        <f>S1_T!AE4</f>
        <v>R1.08</v>
      </c>
      <c r="W3" s="453" t="str">
        <f>S1_T!AF4</f>
        <v>R1.09</v>
      </c>
      <c r="X3" s="453" t="str">
        <f>S1_T!AG4</f>
        <v>R1.10</v>
      </c>
      <c r="Y3" s="453" t="str">
        <f>S1_T!AH4</f>
        <v>R1.11</v>
      </c>
      <c r="Z3" s="453" t="str">
        <f>S1_T!AI4</f>
        <v>R1.12</v>
      </c>
      <c r="AA3" s="453" t="str">
        <f>S1_T!AJ4</f>
        <v>R1.13</v>
      </c>
      <c r="AB3" s="453" t="str">
        <f>S1_T!AK4</f>
        <v>R1.14</v>
      </c>
      <c r="AC3" s="453" t="str">
        <f>S1_T!AL4</f>
        <v>R1.15</v>
      </c>
      <c r="AD3" s="453" t="str">
        <f>S1_T!AM4</f>
        <v>R1.16</v>
      </c>
      <c r="AE3" s="453" t="str">
        <f>S1_T!AN4</f>
        <v>R1.17</v>
      </c>
      <c r="AF3" s="453" t="str">
        <f>S1_T!AO4</f>
        <v>R1.18</v>
      </c>
      <c r="AG3" s="453" t="str">
        <f>S1_T!AP4</f>
        <v>R1.19</v>
      </c>
      <c r="AH3" s="453" t="str">
        <f>S1_T!AQ4</f>
        <v>R1.20</v>
      </c>
      <c r="AI3" s="536" t="s">
        <v>102</v>
      </c>
      <c r="AJ3" s="535"/>
      <c r="AK3" s="48"/>
      <c r="AL3" s="48"/>
    </row>
    <row r="4" spans="1:38" ht="34.5" customHeight="1" x14ac:dyDescent="0.2">
      <c r="A4" s="451"/>
      <c r="B4" s="3"/>
      <c r="C4" s="519" t="s">
        <v>55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520"/>
      <c r="AI4" s="459"/>
      <c r="AJ4" s="455" t="s">
        <v>56</v>
      </c>
      <c r="AK4" s="461" t="s">
        <v>103</v>
      </c>
      <c r="AL4" s="462" t="s">
        <v>104</v>
      </c>
    </row>
    <row r="5" spans="1:38" s="400" customFormat="1" ht="20" customHeight="1" thickBot="1" x14ac:dyDescent="0.25">
      <c r="A5" s="463" t="str">
        <f>'[1]S1_T  modif AM'!B7</f>
        <v>UE 1.1</v>
      </c>
      <c r="C5" s="521" t="str">
        <f>IF(S1_T!L13=0,"",S1_T!L13)</f>
        <v/>
      </c>
      <c r="D5" s="521"/>
      <c r="E5" s="521" t="str">
        <f>IF(S1_T!N13=0,"",S1_T!N13)</f>
        <v/>
      </c>
      <c r="F5" s="521" t="str">
        <f>IF(S1_T!O13=0,"",S1_T!O13)</f>
        <v/>
      </c>
      <c r="G5" s="521" t="str">
        <f>IF(S1_T!P13=0,"",S1_T!P13)</f>
        <v/>
      </c>
      <c r="H5" s="521" t="str">
        <f>IF(S1_T!Q13=0,"",S1_T!Q13)</f>
        <v/>
      </c>
      <c r="I5" s="521"/>
      <c r="J5" s="521" t="str">
        <f>IF(S1_T!S13=0,"",S1_T!S13)</f>
        <v/>
      </c>
      <c r="K5" s="521" t="str">
        <f>IF(S1_T!T13=0,"",S1_T!T13)</f>
        <v/>
      </c>
      <c r="L5" s="521" t="str">
        <f>IF(S1_T!U13=0,"",S1_T!U13)</f>
        <v/>
      </c>
      <c r="M5" s="521" t="str">
        <f>IF(S1_T!V13=0,"",S1_T!V13)</f>
        <v/>
      </c>
      <c r="N5" s="521" t="str">
        <f>IF(S1_T!W13=0,"",S1_T!W13)</f>
        <v/>
      </c>
      <c r="O5" s="521" t="str">
        <f>IF(S1_T!X13=0,"",S1_T!X13)</f>
        <v/>
      </c>
      <c r="P5" s="521" t="str">
        <f>IF(S1_T!Y13=0,"",S1_T!Y13)</f>
        <v/>
      </c>
      <c r="Q5" s="521" t="str">
        <f>IF(S1_T!Z13=0,"",S1_T!Z13)</f>
        <v/>
      </c>
      <c r="R5" s="521" t="str">
        <f>IF(S1_T!AA13=0,"",S1_T!AA13)</f>
        <v/>
      </c>
      <c r="S5" s="521"/>
      <c r="T5" s="521" t="str">
        <f>IF(S1_T!AC13=0,"",S1_T!AC13)</f>
        <v/>
      </c>
      <c r="U5" s="521" t="str">
        <f>IF(S1_T!AD13=0,"",S1_T!AD13)</f>
        <v/>
      </c>
      <c r="V5" s="521" t="str">
        <f>IF(S1_T!AE13=0,"",S1_T!AE13)</f>
        <v/>
      </c>
      <c r="W5" s="521" t="str">
        <f>IF(S1_T!AF13=0,"",S1_T!AF13)</f>
        <v/>
      </c>
      <c r="X5" s="521" t="str">
        <f>IF(S1_T!AG13=0,"",S1_T!AG13)</f>
        <v/>
      </c>
      <c r="Y5" s="521" t="str">
        <f>IF(S1_T!AH13=0,"",S1_T!AH13)</f>
        <v/>
      </c>
      <c r="Z5" s="521" t="str">
        <f>IF(S1_T!AI13=0,"",S1_T!AI13)</f>
        <v/>
      </c>
      <c r="AA5" s="521" t="str">
        <f>IF(S1_T!AJ13=0,"",S1_T!AJ13)</f>
        <v/>
      </c>
      <c r="AB5" s="521" t="str">
        <f>IF(S1_T!AK13=0,"",S1_T!AK13)</f>
        <v/>
      </c>
      <c r="AC5" s="521" t="str">
        <f>IF(S1_T!AL13=0,"",S1_T!AL13)</f>
        <v/>
      </c>
      <c r="AD5" s="521" t="str">
        <f>IF(S1_T!AM13=0,"",S1_T!AM13)</f>
        <v/>
      </c>
      <c r="AE5" s="521" t="str">
        <f>IF(S1_T!AN13=0,"",S1_T!AN13)</f>
        <v/>
      </c>
      <c r="AF5" s="521" t="str">
        <f>IF(S1_T!AO13=0,"",S1_T!AO13)</f>
        <v/>
      </c>
      <c r="AG5" s="521" t="str">
        <f>IF(S1_T!AP13=0,"",S1_T!AP13)</f>
        <v/>
      </c>
      <c r="AH5" s="521" t="str">
        <f>IF(S1_T!AQ13=0,"",S1_T!AQ13)</f>
        <v/>
      </c>
      <c r="AI5" s="522" t="str">
        <f>IF(SUM(C5:AH5)=0,"",SUM(C5:AH5))</f>
        <v/>
      </c>
      <c r="AJ5" s="460">
        <f>S1_T!AS13</f>
        <v>6</v>
      </c>
      <c r="AK5" s="398"/>
      <c r="AL5" s="398" t="str">
        <f>IF(AI5="","",SUM(C5:N5)/AI5)</f>
        <v/>
      </c>
    </row>
    <row r="6" spans="1:38" s="400" customFormat="1" ht="20" customHeight="1" x14ac:dyDescent="0.2">
      <c r="A6" s="467" t="str">
        <f>'[1]S1_T  modif AM'!B15</f>
        <v>UE 1.2</v>
      </c>
      <c r="C6" s="521" t="str">
        <f>IF(S1_T!L21=0,"",S1_T!L21)</f>
        <v/>
      </c>
      <c r="D6" s="521" t="str">
        <f>IF(S1_T!M21=0,"",S1_T!M21)</f>
        <v/>
      </c>
      <c r="E6" s="521" t="str">
        <f>IF(S1_T!N21=0,"",S1_T!N21)</f>
        <v/>
      </c>
      <c r="F6" s="521" t="str">
        <f>IF(S1_T!O21=0,"",S1_T!O21)</f>
        <v/>
      </c>
      <c r="G6" s="521" t="str">
        <f>IF(S1_T!P21=0,"",S1_T!P21)</f>
        <v/>
      </c>
      <c r="H6" s="521" t="str">
        <f>IF(S1_T!Q21=0,"",S1_T!Q21)</f>
        <v/>
      </c>
      <c r="I6" s="521" t="str">
        <f>IF(S1_T!R21=0,"",S1_T!R21)</f>
        <v/>
      </c>
      <c r="J6" s="521" t="str">
        <f>IF(S1_T!S21=0,"",S1_T!S21)</f>
        <v/>
      </c>
      <c r="K6" s="521" t="str">
        <f>IF(S1_T!T21=0,"",S1_T!T21)</f>
        <v/>
      </c>
      <c r="L6" s="521" t="str">
        <f>IF(S1_T!U21=0,"",S1_T!U21)</f>
        <v/>
      </c>
      <c r="M6" s="521" t="str">
        <f>IF(S1_T!V21=0,"",S1_T!V21)</f>
        <v/>
      </c>
      <c r="N6" s="521" t="str">
        <f>IF(S1_T!W21=0,"",S1_T!W21)</f>
        <v/>
      </c>
      <c r="O6" s="521" t="str">
        <f>IF(S1_T!X21=0,"",S1_T!X21)</f>
        <v/>
      </c>
      <c r="P6" s="521" t="str">
        <f>IF(S1_T!Y21=0,"",S1_T!Y21)</f>
        <v/>
      </c>
      <c r="Q6" s="521" t="str">
        <f>IF(S1_T!Z21=0,"",S1_T!Z21)</f>
        <v/>
      </c>
      <c r="R6" s="521" t="str">
        <f>IF(S1_T!AA21=0,"",S1_T!AA21)</f>
        <v/>
      </c>
      <c r="S6" s="521" t="str">
        <f>IF(S1_T!AB21=0,"",S1_T!AB21)</f>
        <v/>
      </c>
      <c r="T6" s="521" t="str">
        <f>IF(S1_T!AC21=0,"",S1_T!AC21)</f>
        <v/>
      </c>
      <c r="U6" s="521" t="str">
        <f>IF(S1_T!AD21=0,"",S1_T!AD21)</f>
        <v/>
      </c>
      <c r="V6" s="521" t="str">
        <f>IF(S1_T!AE21=0,"",S1_T!AE21)</f>
        <v/>
      </c>
      <c r="W6" s="521" t="str">
        <f>IF(S1_T!AF21=0,"",S1_T!AF21)</f>
        <v/>
      </c>
      <c r="X6" s="521" t="str">
        <f>IF(S1_T!AG21=0,"",S1_T!AG21)</f>
        <v/>
      </c>
      <c r="Y6" s="521" t="str">
        <f>IF(S1_T!AH21=0,"",S1_T!AH21)</f>
        <v/>
      </c>
      <c r="Z6" s="521" t="str">
        <f>IF(S1_T!AI21=0,"",S1_T!AI21)</f>
        <v/>
      </c>
      <c r="AA6" s="521" t="str">
        <f>IF(S1_T!AJ21=0,"",S1_T!AJ21)</f>
        <v/>
      </c>
      <c r="AB6" s="521" t="str">
        <f>IF(S1_T!AK21=0,"",S1_T!AK21)</f>
        <v/>
      </c>
      <c r="AC6" s="521" t="str">
        <f>IF(S1_T!AL21=0,"",S1_T!AL21)</f>
        <v/>
      </c>
      <c r="AD6" s="521" t="str">
        <f>IF(S1_T!AM21=0,"",S1_T!AM21)</f>
        <v/>
      </c>
      <c r="AE6" s="521" t="str">
        <f>IF(S1_T!AN21=0,"",S1_T!AN21)</f>
        <v/>
      </c>
      <c r="AF6" s="521" t="str">
        <f>IF(S1_T!AO21=0,"",S1_T!AO21)</f>
        <v/>
      </c>
      <c r="AG6" s="521" t="str">
        <f>IF(S1_T!AP21=0,"",S1_T!AP21)</f>
        <v/>
      </c>
      <c r="AH6" s="521" t="str">
        <f>IF(S1_T!AQ21=0,"",S1_T!AQ21)</f>
        <v/>
      </c>
      <c r="AI6" s="522" t="str">
        <f t="shared" ref="AI6:AI9" si="0">IF(SUM(C6:AH6)=0,"",SUM(C6:AH6))</f>
        <v/>
      </c>
      <c r="AJ6" s="460">
        <f>S1_T!AS21</f>
        <v>6</v>
      </c>
      <c r="AK6" s="468"/>
      <c r="AL6" s="398" t="str">
        <f t="shared" ref="AL6:AL9" si="1">IF(AI6="","",SUM(C6:N6)/AI6)</f>
        <v/>
      </c>
    </row>
    <row r="7" spans="1:38" s="400" customFormat="1" ht="20" customHeight="1" x14ac:dyDescent="0.2">
      <c r="A7" s="469" t="str">
        <f>'[1]S1_T  modif AM'!B23</f>
        <v>UE 1.3</v>
      </c>
      <c r="C7" s="521" t="str">
        <f>IF(S1_T!L29=0,"",S1_T!L29)</f>
        <v/>
      </c>
      <c r="D7" s="521" t="str">
        <f>IF(S1_T!M29=0,"",S1_T!M29)</f>
        <v/>
      </c>
      <c r="E7" s="521" t="str">
        <f>IF(S1_T!N29=0,"",S1_T!N29)</f>
        <v/>
      </c>
      <c r="F7" s="521" t="str">
        <f>IF(S1_T!O29=0,"",S1_T!O29)</f>
        <v/>
      </c>
      <c r="G7" s="521" t="str">
        <f>IF(S1_T!P29=0,"",S1_T!P29)</f>
        <v/>
      </c>
      <c r="H7" s="521" t="str">
        <f>IF(S1_T!Q29=0,"",S1_T!Q29)</f>
        <v/>
      </c>
      <c r="I7" s="521" t="str">
        <f>IF(S1_T!R29=0,"",S1_T!R29)</f>
        <v/>
      </c>
      <c r="J7" s="521" t="str">
        <f>IF(S1_T!S29=0,"",S1_T!S29)</f>
        <v/>
      </c>
      <c r="K7" s="521" t="str">
        <f>IF(S1_T!T29=0,"",S1_T!T29)</f>
        <v/>
      </c>
      <c r="L7" s="521" t="str">
        <f>IF(S1_T!U29=0,"",S1_T!U29)</f>
        <v/>
      </c>
      <c r="M7" s="521" t="str">
        <f>IF(S1_T!V29=0,"",S1_T!V29)</f>
        <v/>
      </c>
      <c r="N7" s="521" t="str">
        <f>IF(S1_T!W29=0,"",S1_T!W29)</f>
        <v/>
      </c>
      <c r="O7" s="521" t="str">
        <f>IF(S1_T!X29=0,"",S1_T!X29)</f>
        <v/>
      </c>
      <c r="P7" s="521" t="str">
        <f>IF(S1_T!Y29=0,"",S1_T!Y29)</f>
        <v/>
      </c>
      <c r="Q7" s="521" t="str">
        <f>IF(S1_T!Z29=0,"",S1_T!Z29)</f>
        <v/>
      </c>
      <c r="R7" s="521" t="str">
        <f>IF(S1_T!AA29=0,"",S1_T!AA29)</f>
        <v/>
      </c>
      <c r="S7" s="521" t="str">
        <f>IF(S1_T!AB29=0,"",S1_T!AB29)</f>
        <v/>
      </c>
      <c r="T7" s="521" t="str">
        <f>IF(S1_T!AC29=0,"",S1_T!AC29)</f>
        <v/>
      </c>
      <c r="U7" s="521" t="str">
        <f>IF(S1_T!AD29=0,"",S1_T!AD29)</f>
        <v/>
      </c>
      <c r="V7" s="521" t="str">
        <f>IF(S1_T!AE29=0,"",S1_T!AE29)</f>
        <v/>
      </c>
      <c r="W7" s="521" t="str">
        <f>IF(S1_T!AF29=0,"",S1_T!AF29)</f>
        <v/>
      </c>
      <c r="X7" s="521" t="str">
        <f>IF(S1_T!AG29=0,"",S1_T!AG29)</f>
        <v/>
      </c>
      <c r="Y7" s="521" t="str">
        <f>IF(S1_T!AH29=0,"",S1_T!AH29)</f>
        <v/>
      </c>
      <c r="Z7" s="521" t="str">
        <f>IF(S1_T!AI29=0,"",S1_T!AI29)</f>
        <v/>
      </c>
      <c r="AA7" s="521" t="str">
        <f>IF(S1_T!AJ29=0,"",S1_T!AJ29)</f>
        <v/>
      </c>
      <c r="AB7" s="521" t="str">
        <f>IF(S1_T!AK29=0,"",S1_T!AK29)</f>
        <v/>
      </c>
      <c r="AC7" s="521" t="str">
        <f>IF(S1_T!AL29=0,"",S1_T!AL29)</f>
        <v/>
      </c>
      <c r="AD7" s="521" t="str">
        <f>IF(S1_T!AM29=0,"",S1_T!AM29)</f>
        <v/>
      </c>
      <c r="AE7" s="521" t="str">
        <f>IF(S1_T!AN29=0,"",S1_T!AN29)</f>
        <v/>
      </c>
      <c r="AF7" s="521" t="str">
        <f>IF(S1_T!AO29=0,"",S1_T!AO29)</f>
        <v/>
      </c>
      <c r="AG7" s="521" t="str">
        <f>IF(S1_T!AP29=0,"",S1_T!AP29)</f>
        <v/>
      </c>
      <c r="AH7" s="521" t="str">
        <f>IF(S1_T!AQ29=0,"",S1_T!AQ29)</f>
        <v/>
      </c>
      <c r="AI7" s="522" t="str">
        <f t="shared" si="0"/>
        <v/>
      </c>
      <c r="AJ7" s="460">
        <f>S1_T!AS29</f>
        <v>6</v>
      </c>
      <c r="AK7" s="468"/>
      <c r="AL7" s="398" t="str">
        <f t="shared" si="1"/>
        <v/>
      </c>
    </row>
    <row r="8" spans="1:38" s="400" customFormat="1" ht="20" customHeight="1" x14ac:dyDescent="0.2">
      <c r="A8" s="470" t="str">
        <f>'[1]S1_T  modif AM'!B31</f>
        <v>UE 1.4</v>
      </c>
      <c r="C8" s="521" t="str">
        <f>IF(S1_T!L37=0,"",S1_T!L37)</f>
        <v/>
      </c>
      <c r="D8" s="521" t="str">
        <f>IF(S1_T!M37=0,"",S1_T!M37)</f>
        <v/>
      </c>
      <c r="E8" s="521" t="str">
        <f>IF(S1_T!N37=0,"",S1_T!N37)</f>
        <v/>
      </c>
      <c r="F8" s="521" t="str">
        <f>IF(S1_T!O37=0,"",S1_T!O37)</f>
        <v/>
      </c>
      <c r="G8" s="521" t="str">
        <f>IF(S1_T!P37=0,"",S1_T!P37)</f>
        <v/>
      </c>
      <c r="H8" s="521" t="str">
        <f>IF(S1_T!Q37=0,"",S1_T!Q37)</f>
        <v/>
      </c>
      <c r="I8" s="521" t="str">
        <f>IF(S1_T!R37=0,"",S1_T!R37)</f>
        <v/>
      </c>
      <c r="J8" s="521" t="str">
        <f>IF(S1_T!S37=0,"",S1_T!S37)</f>
        <v/>
      </c>
      <c r="K8" s="521" t="str">
        <f>IF(S1_T!T37=0,"",S1_T!T37)</f>
        <v/>
      </c>
      <c r="L8" s="521" t="str">
        <f>IF(S1_T!U37=0,"",S1_T!U37)</f>
        <v/>
      </c>
      <c r="M8" s="521" t="str">
        <f>IF(S1_T!V37=0,"",S1_T!V37)</f>
        <v/>
      </c>
      <c r="N8" s="521" t="str">
        <f>IF(S1_T!W37=0,"",S1_T!W37)</f>
        <v/>
      </c>
      <c r="O8" s="521" t="str">
        <f>IF(S1_T!X37=0,"",S1_T!X37)</f>
        <v/>
      </c>
      <c r="P8" s="521" t="str">
        <f>IF(S1_T!Y37=0,"",S1_T!Y37)</f>
        <v/>
      </c>
      <c r="Q8" s="521" t="str">
        <f>IF(S1_T!Z37=0,"",S1_T!Z37)</f>
        <v/>
      </c>
      <c r="R8" s="521" t="str">
        <f>IF(S1_T!AA37=0,"",S1_T!AA37)</f>
        <v/>
      </c>
      <c r="S8" s="521" t="str">
        <f>IF(S1_T!AB37=0,"",S1_T!AB37)</f>
        <v/>
      </c>
      <c r="T8" s="521" t="str">
        <f>IF(S1_T!AC37=0,"",S1_T!AC37)</f>
        <v/>
      </c>
      <c r="U8" s="521" t="str">
        <f>IF(S1_T!AD37=0,"",S1_T!AD37)</f>
        <v/>
      </c>
      <c r="V8" s="521" t="str">
        <f>IF(S1_T!AE37=0,"",S1_T!AE37)</f>
        <v/>
      </c>
      <c r="W8" s="521" t="str">
        <f>IF(S1_T!AF37=0,"",S1_T!AF37)</f>
        <v/>
      </c>
      <c r="X8" s="521" t="str">
        <f>IF(S1_T!AG37=0,"",S1_T!AG37)</f>
        <v/>
      </c>
      <c r="Y8" s="521" t="str">
        <f>IF(S1_T!AH37=0,"",S1_T!AH37)</f>
        <v/>
      </c>
      <c r="Z8" s="521" t="str">
        <f>IF(S1_T!AI37=0,"",S1_T!AI37)</f>
        <v/>
      </c>
      <c r="AA8" s="521" t="str">
        <f>IF(S1_T!AJ37=0,"",S1_T!AJ37)</f>
        <v/>
      </c>
      <c r="AB8" s="521" t="str">
        <f>IF(S1_T!AK37=0,"",S1_T!AK37)</f>
        <v/>
      </c>
      <c r="AC8" s="521" t="str">
        <f>IF(S1_T!AL37=0,"",S1_T!AL37)</f>
        <v/>
      </c>
      <c r="AD8" s="521" t="str">
        <f>IF(S1_T!AM37=0,"",S1_T!AM37)</f>
        <v/>
      </c>
      <c r="AE8" s="521" t="str">
        <f>IF(S1_T!AN37=0,"",S1_T!AN37)</f>
        <v/>
      </c>
      <c r="AF8" s="521" t="str">
        <f>IF(S1_T!AO37=0,"",S1_T!AO37)</f>
        <v/>
      </c>
      <c r="AG8" s="521" t="str">
        <f>IF(S1_T!AP37=0,"",S1_T!AP37)</f>
        <v/>
      </c>
      <c r="AH8" s="521" t="str">
        <f>IF(S1_T!AQ37=0,"",S1_T!AQ37)</f>
        <v/>
      </c>
      <c r="AI8" s="522" t="str">
        <f t="shared" si="0"/>
        <v/>
      </c>
      <c r="AJ8" s="460">
        <f>S1_T!AS37</f>
        <v>6</v>
      </c>
      <c r="AK8" s="468"/>
      <c r="AL8" s="398" t="str">
        <f t="shared" si="1"/>
        <v/>
      </c>
    </row>
    <row r="9" spans="1:38" s="400" customFormat="1" ht="20" customHeight="1" thickBot="1" x14ac:dyDescent="0.25">
      <c r="A9" s="471" t="str">
        <f>'[1]S1_T  modif AM'!B39</f>
        <v>UE 1.5</v>
      </c>
      <c r="C9" s="521" t="str">
        <f>IF(S1_T!L45=0,"",S1_T!L45)</f>
        <v/>
      </c>
      <c r="D9" s="521" t="str">
        <f>IF(S1_T!M45=0,"",S1_T!M45)</f>
        <v/>
      </c>
      <c r="E9" s="521" t="str">
        <f>IF(S1_T!N45=0,"",S1_T!N45)</f>
        <v/>
      </c>
      <c r="F9" s="521" t="str">
        <f>IF(S1_T!O45=0,"",S1_T!O45)</f>
        <v/>
      </c>
      <c r="G9" s="521" t="str">
        <f>IF(S1_T!P45=0,"",S1_T!P45)</f>
        <v/>
      </c>
      <c r="H9" s="521" t="str">
        <f>IF(S1_T!Q45=0,"",S1_T!Q45)</f>
        <v/>
      </c>
      <c r="I9" s="521" t="str">
        <f>IF(S1_T!R45=0,"",S1_T!R45)</f>
        <v/>
      </c>
      <c r="J9" s="521" t="str">
        <f>IF(S1_T!S45=0,"",S1_T!S45)</f>
        <v/>
      </c>
      <c r="K9" s="521" t="str">
        <f>IF(S1_T!T45=0,"",S1_T!T45)</f>
        <v/>
      </c>
      <c r="L9" s="521" t="str">
        <f>IF(S1_T!U45=0,"",S1_T!U45)</f>
        <v/>
      </c>
      <c r="M9" s="521" t="str">
        <f>IF(S1_T!V45=0,"",S1_T!V45)</f>
        <v/>
      </c>
      <c r="N9" s="521" t="str">
        <f>IF(S1_T!W45=0,"",S1_T!W45)</f>
        <v/>
      </c>
      <c r="O9" s="521" t="str">
        <f>IF(S1_T!X45=0,"",S1_T!X45)</f>
        <v/>
      </c>
      <c r="P9" s="521" t="str">
        <f>IF(S1_T!Y45=0,"",S1_T!Y45)</f>
        <v/>
      </c>
      <c r="Q9" s="521" t="str">
        <f>IF(S1_T!Z45=0,"",S1_T!Z45)</f>
        <v/>
      </c>
      <c r="R9" s="521" t="str">
        <f>IF(S1_T!AA45=0,"",S1_T!AA45)</f>
        <v/>
      </c>
      <c r="S9" s="521" t="str">
        <f>IF(S1_T!AB45=0,"",S1_T!AB45)</f>
        <v/>
      </c>
      <c r="T9" s="521" t="str">
        <f>IF(S1_T!AC45=0,"",S1_T!AC45)</f>
        <v/>
      </c>
      <c r="U9" s="521" t="str">
        <f>IF(S1_T!AD45=0,"",S1_T!AD45)</f>
        <v/>
      </c>
      <c r="V9" s="521" t="str">
        <f>IF(S1_T!AE45=0,"",S1_T!AE45)</f>
        <v/>
      </c>
      <c r="W9" s="521" t="str">
        <f>IF(S1_T!AF45=0,"",S1_T!AF45)</f>
        <v/>
      </c>
      <c r="X9" s="521" t="str">
        <f>IF(S1_T!AG45=0,"",S1_T!AG45)</f>
        <v/>
      </c>
      <c r="Y9" s="521" t="str">
        <f>IF(S1_T!AH45=0,"",S1_T!AH45)</f>
        <v/>
      </c>
      <c r="Z9" s="521" t="str">
        <f>IF(S1_T!AI45=0,"",S1_T!AI45)</f>
        <v/>
      </c>
      <c r="AA9" s="521" t="str">
        <f>IF(S1_T!AJ45=0,"",S1_T!AJ45)</f>
        <v/>
      </c>
      <c r="AB9" s="521" t="str">
        <f>IF(S1_T!AK45=0,"",S1_T!AK45)</f>
        <v/>
      </c>
      <c r="AC9" s="521" t="str">
        <f>IF(S1_T!AL45=0,"",S1_T!AL45)</f>
        <v/>
      </c>
      <c r="AD9" s="521" t="str">
        <f>IF(S1_T!AM45=0,"",S1_T!AM45)</f>
        <v/>
      </c>
      <c r="AE9" s="521" t="str">
        <f>IF(S1_T!AN45=0,"",S1_T!AN45)</f>
        <v/>
      </c>
      <c r="AF9" s="521" t="str">
        <f>IF(S1_T!AO45=0,"",S1_T!AO45)</f>
        <v/>
      </c>
      <c r="AG9" s="521" t="str">
        <f>IF(S1_T!AP45=0,"",S1_T!AP45)</f>
        <v/>
      </c>
      <c r="AH9" s="521" t="str">
        <f>IF(S1_T!AQ45=0,"",S1_T!AQ45)</f>
        <v/>
      </c>
      <c r="AI9" s="522" t="str">
        <f t="shared" si="0"/>
        <v/>
      </c>
      <c r="AJ9" s="460">
        <f>S1_T!AS45</f>
        <v>6</v>
      </c>
      <c r="AK9" s="475"/>
      <c r="AL9" s="398" t="str">
        <f t="shared" si="1"/>
        <v/>
      </c>
    </row>
    <row r="10" spans="1:38" s="400" customFormat="1" ht="20" customHeight="1" x14ac:dyDescent="0.2">
      <c r="A10" s="476" t="s">
        <v>66</v>
      </c>
      <c r="B10" s="477"/>
      <c r="C10" s="478"/>
      <c r="D10" s="478"/>
      <c r="E10" s="478"/>
      <c r="F10" s="478"/>
      <c r="G10" s="478"/>
      <c r="H10" s="478"/>
      <c r="I10" s="478"/>
      <c r="J10" s="478"/>
      <c r="K10" s="478"/>
      <c r="L10" s="478"/>
      <c r="M10" s="478"/>
      <c r="N10" s="479"/>
      <c r="O10" s="480">
        <f>IF(S1_T!X52=0,"",S1_T!X52)</f>
        <v>38</v>
      </c>
      <c r="P10" s="480">
        <f>IF(S1_T!Y52=0,"",S1_T!Y52)</f>
        <v>26</v>
      </c>
      <c r="Q10" s="480">
        <f>IF(S1_T!Z52=0,"",S1_T!Z52)</f>
        <v>35</v>
      </c>
      <c r="R10" s="480">
        <f>IF(S1_T!AA52=0,"",S1_T!AA52)</f>
        <v>35</v>
      </c>
      <c r="S10" s="480" t="str">
        <f>IF(S1_T!AB52=0,"",S1_T!AB52)</f>
        <v/>
      </c>
      <c r="T10" s="480" t="str">
        <f>IF(S1_T!AC52=0,"",S1_T!AC52)</f>
        <v/>
      </c>
      <c r="U10" s="480" t="str">
        <f>IF(S1_T!AD52=0,"",S1_T!AD52)</f>
        <v/>
      </c>
      <c r="V10" s="480" t="str">
        <f>IF(S1_T!AE52=0,"",S1_T!AE52)</f>
        <v/>
      </c>
      <c r="W10" s="480" t="str">
        <f>IF(S1_T!AF52=0,"",S1_T!AF52)</f>
        <v/>
      </c>
      <c r="X10" s="480" t="str">
        <f>IF(S1_T!AG52=0,"",S1_T!AG52)</f>
        <v/>
      </c>
      <c r="Y10" s="480" t="str">
        <f>IF(S1_T!AH52=0,"",S1_T!AH52)</f>
        <v/>
      </c>
      <c r="Z10" s="480" t="str">
        <f>IF(S1_T!AI52=0,"",S1_T!AI52)</f>
        <v/>
      </c>
      <c r="AA10" s="480" t="str">
        <f>IF(S1_T!AJ52=0,"",S1_T!AJ52)</f>
        <v/>
      </c>
      <c r="AB10" s="480" t="str">
        <f>IF(S1_T!AK52=0,"",S1_T!AK52)</f>
        <v/>
      </c>
      <c r="AC10" s="480">
        <f>IF(S1_T!AL52=0,"",S1_T!AL52)</f>
        <v>40</v>
      </c>
      <c r="AD10" s="480">
        <f>IF(S1_T!AM52=0,"",S1_T!AM52)</f>
        <v>30</v>
      </c>
      <c r="AE10" s="480">
        <f>IF(S1_T!AN52=0,"",S1_T!AN52)</f>
        <v>50</v>
      </c>
      <c r="AF10" s="480">
        <f>IF(S1_T!AO52=0,"",S1_T!AO52)</f>
        <v>20</v>
      </c>
      <c r="AG10" s="480">
        <f>IF(S1_T!AP52=0,"",S1_T!AP52)</f>
        <v>30</v>
      </c>
      <c r="AH10" s="480">
        <f>IF(S1_T!AQ52=0,"",S1_T!AQ52)</f>
        <v>40</v>
      </c>
      <c r="AI10" s="481">
        <f>SUM(O10:AH10)</f>
        <v>344</v>
      </c>
      <c r="AJ10" s="482"/>
      <c r="AK10" s="483"/>
      <c r="AL10" s="9"/>
    </row>
    <row r="11" spans="1:38" s="400" customFormat="1" ht="20" customHeight="1" x14ac:dyDescent="0.2">
      <c r="A11" s="485" t="s">
        <v>67</v>
      </c>
      <c r="B11" s="477"/>
      <c r="C11" s="478"/>
      <c r="D11" s="478"/>
      <c r="E11" s="478"/>
      <c r="F11" s="478"/>
      <c r="G11" s="478"/>
      <c r="H11" s="478"/>
      <c r="I11" s="478"/>
      <c r="J11" s="478"/>
      <c r="K11" s="478"/>
      <c r="L11" s="478"/>
      <c r="M11" s="478"/>
      <c r="N11" s="479"/>
      <c r="O11" s="480">
        <f>IF(S1_T!X53=0,"",S1_T!X53)</f>
        <v>12</v>
      </c>
      <c r="P11" s="480">
        <f>IF(S1_T!Y53=0,"",S1_T!Y53)</f>
        <v>12</v>
      </c>
      <c r="Q11" s="480">
        <f>IF(S1_T!Z53=0,"",S1_T!Z53)</f>
        <v>12</v>
      </c>
      <c r="R11" s="480">
        <f>IF(S1_T!AA53=0,"",S1_T!AA53)</f>
        <v>12</v>
      </c>
      <c r="S11" s="480" t="str">
        <f>IF(S1_T!AB53=0,"",S1_T!AB53)</f>
        <v/>
      </c>
      <c r="T11" s="480" t="str">
        <f>IF(S1_T!AC53=0,"",S1_T!AC53)</f>
        <v/>
      </c>
      <c r="U11" s="480" t="str">
        <f>IF(S1_T!AD53=0,"",S1_T!AD53)</f>
        <v/>
      </c>
      <c r="V11" s="480" t="str">
        <f>IF(S1_T!AE53=0,"",S1_T!AE53)</f>
        <v/>
      </c>
      <c r="W11" s="480" t="str">
        <f>IF(S1_T!AF53=0,"",S1_T!AF53)</f>
        <v/>
      </c>
      <c r="X11" s="480" t="str">
        <f>IF(S1_T!AG53=0,"",S1_T!AG53)</f>
        <v/>
      </c>
      <c r="Y11" s="480" t="str">
        <f>IF(S1_T!AH53=0,"",S1_T!AH53)</f>
        <v/>
      </c>
      <c r="Z11" s="480" t="str">
        <f>IF(S1_T!AI53=0,"",S1_T!AI53)</f>
        <v/>
      </c>
      <c r="AA11" s="480" t="str">
        <f>IF(S1_T!AJ53=0,"",S1_T!AJ53)</f>
        <v/>
      </c>
      <c r="AB11" s="480" t="str">
        <f>IF(S1_T!AK53=0,"",S1_T!AK53)</f>
        <v/>
      </c>
      <c r="AC11" s="480">
        <f>IF(S1_T!AL53=0,"",S1_T!AL53)</f>
        <v>12</v>
      </c>
      <c r="AD11" s="480">
        <f>IF(S1_T!AM53=0,"",S1_T!AM53)</f>
        <v>12</v>
      </c>
      <c r="AE11" s="480">
        <f>IF(S1_T!AN53=0,"",S1_T!AN53)</f>
        <v>12</v>
      </c>
      <c r="AF11" s="480">
        <f>IF(S1_T!AO53=0,"",S1_T!AO53)</f>
        <v>12</v>
      </c>
      <c r="AG11" s="480">
        <f>IF(S1_T!AP53=0,"",S1_T!AP53)</f>
        <v>12</v>
      </c>
      <c r="AH11" s="480">
        <f>IF(S1_T!AQ53=0,"",S1_T!AQ53)</f>
        <v>12</v>
      </c>
      <c r="AI11" s="481">
        <f>SUM(O11:AH11)</f>
        <v>120</v>
      </c>
      <c r="AJ11" s="482">
        <f>S1_T!AS53</f>
        <v>0.27906976744186046</v>
      </c>
      <c r="AK11" s="486"/>
      <c r="AL11" s="487"/>
    </row>
    <row r="12" spans="1:38" s="400" customFormat="1" ht="20" customHeight="1" x14ac:dyDescent="0.2">
      <c r="A12" s="488" t="s">
        <v>68</v>
      </c>
      <c r="B12" s="489">
        <v>87</v>
      </c>
      <c r="C12" s="489"/>
      <c r="D12" s="489"/>
      <c r="E12" s="489"/>
      <c r="F12" s="489"/>
      <c r="G12" s="489"/>
      <c r="H12" s="489"/>
      <c r="I12" s="489"/>
      <c r="J12" s="489"/>
      <c r="K12" s="489"/>
      <c r="L12" s="489"/>
      <c r="M12" s="489"/>
      <c r="N12" s="490"/>
      <c r="O12" s="491"/>
      <c r="P12" s="492"/>
      <c r="Q12" s="492"/>
      <c r="R12" s="492"/>
      <c r="S12" s="492"/>
      <c r="T12" s="492"/>
      <c r="U12" s="492"/>
      <c r="V12" s="492"/>
      <c r="W12" s="492"/>
      <c r="X12" s="492"/>
      <c r="Y12" s="492"/>
      <c r="Z12" s="492"/>
      <c r="AA12" s="492"/>
      <c r="AB12" s="492"/>
      <c r="AC12" s="492"/>
      <c r="AD12" s="492"/>
      <c r="AE12" s="492"/>
      <c r="AF12" s="492"/>
      <c r="AG12" s="492"/>
      <c r="AH12" s="493"/>
      <c r="AI12" s="490">
        <f>S1_T!AR54</f>
        <v>86</v>
      </c>
      <c r="AJ12" s="531">
        <f>S1_T!AS54</f>
        <v>0.2</v>
      </c>
      <c r="AK12" s="399"/>
      <c r="AL12" s="9"/>
    </row>
    <row r="13" spans="1:38" s="400" customFormat="1" ht="20" customHeight="1" x14ac:dyDescent="0.2">
      <c r="A13" s="495"/>
      <c r="B13" s="489">
        <f>S1_T!L55</f>
        <v>20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33"/>
      <c r="AB13" s="333"/>
      <c r="AC13" s="333"/>
      <c r="AD13" s="333"/>
      <c r="AE13" s="333"/>
      <c r="AF13" s="333"/>
      <c r="AG13" s="333"/>
      <c r="AH13" s="334"/>
      <c r="AI13" s="334"/>
      <c r="AJ13" s="532"/>
      <c r="AK13" s="401"/>
      <c r="AL13" s="9"/>
    </row>
    <row r="14" spans="1:38" s="400" customFormat="1" ht="20" customHeight="1" x14ac:dyDescent="0.2">
      <c r="A14" s="497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Z14" s="337"/>
      <c r="AA14" s="337"/>
      <c r="AB14" s="337"/>
      <c r="AC14" s="337"/>
      <c r="AD14" s="337"/>
      <c r="AE14" s="337"/>
      <c r="AF14" s="337"/>
      <c r="AG14" s="337"/>
      <c r="AH14" s="338"/>
      <c r="AI14" s="338"/>
      <c r="AJ14" s="533"/>
      <c r="AK14" s="498"/>
      <c r="AL14" s="9"/>
    </row>
    <row r="15" spans="1:38" s="400" customFormat="1" ht="20" customHeight="1" x14ac:dyDescent="0.2">
      <c r="A15" s="499" t="s">
        <v>67</v>
      </c>
      <c r="B15" s="523">
        <v>20</v>
      </c>
      <c r="C15" s="524"/>
      <c r="D15" s="524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4"/>
      <c r="P15" s="524"/>
      <c r="Q15" s="524"/>
      <c r="R15" s="524"/>
      <c r="S15" s="524"/>
      <c r="T15" s="524"/>
      <c r="U15" s="524"/>
      <c r="V15" s="524"/>
      <c r="W15" s="524"/>
      <c r="X15" s="524"/>
      <c r="Y15" s="524"/>
      <c r="Z15" s="524"/>
      <c r="AA15" s="524"/>
      <c r="AB15" s="524"/>
      <c r="AC15" s="524"/>
      <c r="AD15" s="524"/>
      <c r="AE15" s="524"/>
      <c r="AF15" s="524"/>
      <c r="AG15" s="524"/>
      <c r="AH15" s="525"/>
      <c r="AI15" s="501">
        <f>B15</f>
        <v>20</v>
      </c>
      <c r="AJ15" s="496">
        <f>S1_T!AS57</f>
        <v>0</v>
      </c>
      <c r="AK15" s="502"/>
      <c r="AL15" s="9"/>
    </row>
    <row r="16" spans="1:38" s="400" customFormat="1" ht="20" customHeight="1" x14ac:dyDescent="0.2">
      <c r="A16" s="481"/>
      <c r="B16" s="503" t="s">
        <v>69</v>
      </c>
      <c r="C16" s="337"/>
      <c r="D16" s="337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7"/>
      <c r="P16" s="337"/>
      <c r="Q16" s="337"/>
      <c r="R16" s="337"/>
      <c r="S16" s="337"/>
      <c r="T16" s="337"/>
      <c r="U16" s="337"/>
      <c r="V16" s="337"/>
      <c r="W16" s="337"/>
      <c r="X16" s="337"/>
      <c r="Y16" s="337"/>
      <c r="Z16" s="337"/>
      <c r="AA16" s="337"/>
      <c r="AB16" s="337"/>
      <c r="AC16" s="337"/>
      <c r="AD16" s="337"/>
      <c r="AE16" s="337"/>
      <c r="AF16" s="337"/>
      <c r="AG16" s="337"/>
      <c r="AH16" s="338"/>
      <c r="AI16" s="504">
        <f>AI10+AI12</f>
        <v>430</v>
      </c>
      <c r="AJ16" s="505"/>
      <c r="AK16" s="502"/>
      <c r="AL16" s="9"/>
    </row>
    <row r="17" spans="1:38" s="400" customFormat="1" ht="20" customHeight="1" x14ac:dyDescent="0.2">
      <c r="A17" s="484"/>
      <c r="B17" s="503" t="s">
        <v>67</v>
      </c>
      <c r="C17" s="337"/>
      <c r="D17" s="337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7"/>
      <c r="S17" s="337"/>
      <c r="T17" s="337"/>
      <c r="U17" s="337"/>
      <c r="V17" s="337"/>
      <c r="W17" s="337"/>
      <c r="X17" s="337"/>
      <c r="Y17" s="337"/>
      <c r="Z17" s="337"/>
      <c r="AA17" s="337"/>
      <c r="AB17" s="337"/>
      <c r="AC17" s="337"/>
      <c r="AD17" s="337"/>
      <c r="AE17" s="337"/>
      <c r="AF17" s="337"/>
      <c r="AG17" s="337"/>
      <c r="AH17" s="338"/>
      <c r="AI17" s="504">
        <f>S1_T!AR59</f>
        <v>120</v>
      </c>
      <c r="AJ17" s="534">
        <f>S1_T!AS59</f>
        <v>0.27906976744186046</v>
      </c>
      <c r="AK17" s="9"/>
      <c r="AL17" s="9"/>
    </row>
    <row r="18" spans="1:38" s="400" customFormat="1" ht="20" customHeight="1" x14ac:dyDescent="0.25">
      <c r="A18" s="527" t="s">
        <v>70</v>
      </c>
      <c r="B18" s="526"/>
      <c r="C18" s="529">
        <f>S1_T!L60</f>
        <v>70</v>
      </c>
      <c r="D18" s="529"/>
      <c r="E18" s="529"/>
      <c r="F18" s="529"/>
      <c r="G18" s="529"/>
      <c r="H18" s="529"/>
      <c r="I18" s="529"/>
      <c r="J18" s="529"/>
      <c r="K18" s="529"/>
      <c r="L18" s="529"/>
      <c r="M18" s="529"/>
      <c r="N18" s="529"/>
      <c r="O18" s="528"/>
      <c r="P18" s="528"/>
      <c r="Q18" s="528"/>
      <c r="R18" s="528"/>
      <c r="S18" s="528"/>
      <c r="T18" s="528"/>
      <c r="U18" s="528"/>
      <c r="V18" s="528"/>
      <c r="W18" s="528"/>
      <c r="X18" s="528"/>
      <c r="Y18" s="528"/>
      <c r="Z18" s="528"/>
      <c r="AA18" s="528"/>
      <c r="AB18" s="528"/>
      <c r="AC18" s="528"/>
      <c r="AD18" s="528"/>
      <c r="AE18" s="528"/>
      <c r="AF18" s="528"/>
      <c r="AG18" s="528"/>
      <c r="AH18" s="530"/>
      <c r="AI18" s="508">
        <f>C18</f>
        <v>70</v>
      </c>
      <c r="AJ18" s="509"/>
      <c r="AK18" s="9"/>
      <c r="AL18" s="9"/>
    </row>
    <row r="19" spans="1:38" s="400" customFormat="1" ht="20" customHeight="1" x14ac:dyDescent="0.2">
      <c r="A19" s="506"/>
      <c r="B19" s="507" t="s">
        <v>71</v>
      </c>
      <c r="C19" s="335"/>
      <c r="D19" s="335"/>
      <c r="E19" s="335"/>
      <c r="F19" s="335"/>
      <c r="G19" s="335"/>
      <c r="H19" s="335"/>
      <c r="I19" s="335"/>
      <c r="J19" s="335"/>
      <c r="K19" s="335"/>
      <c r="L19" s="335"/>
      <c r="M19" s="335"/>
      <c r="N19" s="335"/>
      <c r="O19" s="335"/>
      <c r="P19" s="335"/>
      <c r="Q19" s="335"/>
      <c r="R19" s="335"/>
      <c r="S19" s="335"/>
      <c r="T19" s="335"/>
      <c r="U19" s="335"/>
      <c r="V19" s="335"/>
      <c r="W19" s="335"/>
      <c r="X19" s="335"/>
      <c r="Y19" s="335"/>
      <c r="Z19" s="335"/>
      <c r="AA19" s="335"/>
      <c r="AB19" s="335"/>
      <c r="AC19" s="335"/>
      <c r="AD19" s="335"/>
      <c r="AE19" s="335"/>
      <c r="AF19" s="335"/>
      <c r="AG19" s="335"/>
      <c r="AH19" s="334"/>
      <c r="AI19" s="508">
        <f>AI17+AI16</f>
        <v>550</v>
      </c>
      <c r="AJ19" s="509"/>
      <c r="AK19" s="510"/>
      <c r="AL19" s="511"/>
    </row>
    <row r="20" spans="1:38" s="518" customFormat="1" ht="20" customHeight="1" thickBot="1" x14ac:dyDescent="0.25">
      <c r="A20" s="512"/>
      <c r="B20" s="513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514"/>
      <c r="U20" s="514"/>
      <c r="V20" s="514"/>
      <c r="W20" s="514"/>
      <c r="X20" s="514"/>
      <c r="Y20" s="514"/>
      <c r="Z20" s="514"/>
      <c r="AA20" s="514"/>
      <c r="AB20" s="514"/>
      <c r="AC20" s="514"/>
      <c r="AD20" s="514"/>
      <c r="AE20" s="514"/>
      <c r="AF20" s="514"/>
      <c r="AG20" s="514"/>
      <c r="AH20" s="514"/>
      <c r="AI20" s="515"/>
      <c r="AJ20" s="516"/>
      <c r="AK20" s="517"/>
      <c r="AL20" s="517"/>
    </row>
    <row r="21" spans="1:38" s="518" customFormat="1" ht="20" customHeight="1" thickBot="1" x14ac:dyDescent="0.3">
      <c r="A21" s="450" t="s">
        <v>81</v>
      </c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</row>
    <row r="22" spans="1:38" s="518" customFormat="1" ht="140" customHeight="1" thickBot="1" x14ac:dyDescent="0.25">
      <c r="A22" s="451"/>
      <c r="B22" s="3"/>
      <c r="C22" s="452" t="s">
        <v>31</v>
      </c>
      <c r="D22" s="452" t="s">
        <v>32</v>
      </c>
      <c r="E22" s="452" t="s">
        <v>33</v>
      </c>
      <c r="F22" s="452" t="s">
        <v>34</v>
      </c>
      <c r="G22" s="452" t="s">
        <v>35</v>
      </c>
      <c r="H22" s="452"/>
      <c r="I22" s="452"/>
      <c r="J22" s="452"/>
      <c r="K22" s="452"/>
      <c r="L22" s="452" t="s">
        <v>36</v>
      </c>
      <c r="M22" s="452" t="s">
        <v>37</v>
      </c>
      <c r="N22" s="452" t="s">
        <v>38</v>
      </c>
      <c r="O22" s="453" t="s">
        <v>39</v>
      </c>
      <c r="P22" s="453" t="s">
        <v>40</v>
      </c>
      <c r="Q22" s="453" t="s">
        <v>41</v>
      </c>
      <c r="R22" s="453" t="s">
        <v>42</v>
      </c>
      <c r="S22" s="453" t="s">
        <v>43</v>
      </c>
      <c r="T22" s="453" t="s">
        <v>44</v>
      </c>
      <c r="U22" s="453" t="s">
        <v>45</v>
      </c>
      <c r="V22" s="453" t="s">
        <v>46</v>
      </c>
      <c r="W22" s="453" t="s">
        <v>47</v>
      </c>
      <c r="X22" s="453"/>
      <c r="Y22" s="453"/>
      <c r="Z22" s="453"/>
      <c r="AA22" s="453"/>
      <c r="AB22" s="453"/>
      <c r="AC22" s="453"/>
      <c r="AD22" s="453"/>
      <c r="AE22" s="453"/>
      <c r="AF22" s="453"/>
      <c r="AG22" s="453"/>
      <c r="AH22" s="453" t="s">
        <v>48</v>
      </c>
      <c r="AI22" s="454" t="s">
        <v>102</v>
      </c>
      <c r="AJ22" s="455" t="s">
        <v>56</v>
      </c>
      <c r="AK22" s="48"/>
      <c r="AL22" s="48"/>
    </row>
    <row r="23" spans="1:38" s="518" customFormat="1" ht="20" customHeight="1" x14ac:dyDescent="0.2">
      <c r="A23" s="451"/>
      <c r="B23" s="3"/>
      <c r="C23" s="456" t="s">
        <v>55</v>
      </c>
      <c r="D23" s="457"/>
      <c r="E23" s="457"/>
      <c r="F23" s="457"/>
      <c r="G23" s="457"/>
      <c r="H23" s="457"/>
      <c r="I23" s="457"/>
      <c r="J23" s="457"/>
      <c r="K23" s="457"/>
      <c r="L23" s="457"/>
      <c r="M23" s="457"/>
      <c r="N23" s="457"/>
      <c r="O23" s="457"/>
      <c r="P23" s="457"/>
      <c r="Q23" s="457"/>
      <c r="R23" s="457"/>
      <c r="S23" s="457"/>
      <c r="T23" s="457"/>
      <c r="U23" s="457"/>
      <c r="V23" s="457"/>
      <c r="W23" s="457"/>
      <c r="X23" s="457"/>
      <c r="Y23" s="457"/>
      <c r="Z23" s="457"/>
      <c r="AA23" s="457"/>
      <c r="AB23" s="457"/>
      <c r="AC23" s="457"/>
      <c r="AD23" s="457"/>
      <c r="AE23" s="457"/>
      <c r="AF23" s="457"/>
      <c r="AG23" s="457"/>
      <c r="AH23" s="458"/>
      <c r="AI23" s="459"/>
      <c r="AJ23" s="460">
        <v>6</v>
      </c>
      <c r="AK23" s="461" t="s">
        <v>103</v>
      </c>
      <c r="AL23" s="462" t="s">
        <v>104</v>
      </c>
    </row>
    <row r="24" spans="1:38" s="518" customFormat="1" ht="20" customHeight="1" thickBot="1" x14ac:dyDescent="0.25">
      <c r="A24" s="463" t="s">
        <v>54</v>
      </c>
      <c r="B24" s="400"/>
      <c r="C24" s="464" t="str">
        <f>IF('[1]S1_T  modif AM'!L31="","",'[1]S1_T  modif AM'!L31)</f>
        <v/>
      </c>
      <c r="D24" s="465" t="str">
        <f>IF('[1]S1_T  modif AM'!M31="","",'[1]S1_T  modif AM'!M31)</f>
        <v/>
      </c>
      <c r="E24" s="465" t="str">
        <f>IF('[1]S1_T  modif AM'!N31="","",'[1]S1_T  modif AM'!N31)</f>
        <v/>
      </c>
      <c r="F24" s="465" t="str">
        <f>IF('[1]S1_T  modif AM'!O31="","",'[1]S1_T  modif AM'!O31)</f>
        <v/>
      </c>
      <c r="G24" s="465" t="str">
        <f>IF('[1]S1_T  modif AM'!P31="","",'[1]S1_T  modif AM'!P31)</f>
        <v/>
      </c>
      <c r="H24" s="465"/>
      <c r="I24" s="465"/>
      <c r="J24" s="465"/>
      <c r="K24" s="465"/>
      <c r="L24" s="465" t="str">
        <f>IF('[1]S1_T  modif AM'!Q31="","",'[1]S1_T  modif AM'!Q31)</f>
        <v/>
      </c>
      <c r="M24" s="465" t="str">
        <f>IF('[1]S1_T  modif AM'!R31="","",'[1]S1_T  modif AM'!R31)</f>
        <v/>
      </c>
      <c r="N24" s="465" t="str">
        <f>IF('[1]S1_T  modif AM'!S31="","",'[1]S1_T  modif AM'!S31)</f>
        <v/>
      </c>
      <c r="O24" s="465" t="str">
        <f>IF('[1]S1_T  modif AM'!T31="","",'[1]S1_T  modif AM'!T31)</f>
        <v/>
      </c>
      <c r="P24" s="465" t="str">
        <f>IF('[1]S1_T  modif AM'!U31="","",'[1]S1_T  modif AM'!U31)</f>
        <v/>
      </c>
      <c r="Q24" s="465" t="str">
        <f>IF('[1]S1_T  modif AM'!V31="","",'[1]S1_T  modif AM'!V31)</f>
        <v/>
      </c>
      <c r="R24" s="465" t="str">
        <f>IF('[1]S1_T  modif AM'!W31="","",'[1]S1_T  modif AM'!W31)</f>
        <v/>
      </c>
      <c r="S24" s="465" t="str">
        <f>IF('[1]S1_T  modif AM'!X31="","",'[1]S1_T  modif AM'!X31)</f>
        <v/>
      </c>
      <c r="T24" s="465" t="str">
        <f>IF('[1]S1_T  modif AM'!Y31="","",'[1]S1_T  modif AM'!Y31)</f>
        <v/>
      </c>
      <c r="U24" s="465" t="str">
        <f>IF('[1]S1_T  modif AM'!Z31="","",'[1]S1_T  modif AM'!Z31)</f>
        <v/>
      </c>
      <c r="V24" s="465" t="str">
        <f>IF('[1]S1_T  modif AM'!AA31="","",'[1]S1_T  modif AM'!AA31)</f>
        <v/>
      </c>
      <c r="W24" s="465" t="str">
        <f>IF('[1]S1_T  modif AM'!AB31="","",'[1]S1_T  modif AM'!AB31)</f>
        <v/>
      </c>
      <c r="X24" s="465"/>
      <c r="Y24" s="465"/>
      <c r="Z24" s="465"/>
      <c r="AA24" s="465"/>
      <c r="AB24" s="465"/>
      <c r="AC24" s="465"/>
      <c r="AD24" s="465"/>
      <c r="AE24" s="465"/>
      <c r="AF24" s="465"/>
      <c r="AG24" s="465"/>
      <c r="AH24" s="465" t="str">
        <f>IF('[1]S1_T  modif AM'!AC31="","",'[1]S1_T  modif AM'!AC31)</f>
        <v/>
      </c>
      <c r="AI24" s="466" t="str">
        <f>IF('[1]S1_T  modif AM'!AD31="","",'[1]S1_T  modif AM'!AD31)</f>
        <v/>
      </c>
      <c r="AJ24" s="460">
        <v>6</v>
      </c>
      <c r="AK24" s="398"/>
      <c r="AL24" s="398"/>
    </row>
    <row r="25" spans="1:38" s="518" customFormat="1" ht="20" customHeight="1" x14ac:dyDescent="0.2">
      <c r="A25" s="467" t="s">
        <v>57</v>
      </c>
      <c r="B25" s="400"/>
      <c r="C25" s="464" t="str">
        <f>IF('[1]S1_T  modif AM'!L39="","",'[1]S1_T  modif AM'!L39)</f>
        <v/>
      </c>
      <c r="D25" s="465" t="str">
        <f>IF('[1]S1_T  modif AM'!M39="","",'[1]S1_T  modif AM'!M39)</f>
        <v/>
      </c>
      <c r="E25" s="465" t="str">
        <f>IF('[1]S1_T  modif AM'!N39="","",'[1]S1_T  modif AM'!N39)</f>
        <v/>
      </c>
      <c r="F25" s="465" t="str">
        <f>IF('[1]S1_T  modif AM'!O39="","",'[1]S1_T  modif AM'!O39)</f>
        <v/>
      </c>
      <c r="G25" s="465" t="str">
        <f>IF('[1]S1_T  modif AM'!P39="","",'[1]S1_T  modif AM'!P39)</f>
        <v/>
      </c>
      <c r="H25" s="465"/>
      <c r="I25" s="465"/>
      <c r="J25" s="465"/>
      <c r="K25" s="465"/>
      <c r="L25" s="465" t="str">
        <f>IF('[1]S1_T  modif AM'!Q39="","",'[1]S1_T  modif AM'!Q39)</f>
        <v/>
      </c>
      <c r="M25" s="465" t="str">
        <f>IF('[1]S1_T  modif AM'!R39="","",'[1]S1_T  modif AM'!R39)</f>
        <v/>
      </c>
      <c r="N25" s="465" t="str">
        <f>IF('[1]S1_T  modif AM'!S39="","",'[1]S1_T  modif AM'!S39)</f>
        <v/>
      </c>
      <c r="O25" s="465" t="str">
        <f>IF('[1]S1_T  modif AM'!T39="","",'[1]S1_T  modif AM'!T39)</f>
        <v/>
      </c>
      <c r="P25" s="465" t="str">
        <f>IF('[1]S1_T  modif AM'!U39="","",'[1]S1_T  modif AM'!U39)</f>
        <v/>
      </c>
      <c r="Q25" s="465" t="str">
        <f>IF('[1]S1_T  modif AM'!V39="","",'[1]S1_T  modif AM'!V39)</f>
        <v/>
      </c>
      <c r="R25" s="465" t="str">
        <f>IF('[1]S1_T  modif AM'!W39="","",'[1]S1_T  modif AM'!W39)</f>
        <v/>
      </c>
      <c r="S25" s="465" t="str">
        <f>IF('[1]S1_T  modif AM'!X39="","",'[1]S1_T  modif AM'!X39)</f>
        <v/>
      </c>
      <c r="T25" s="465" t="str">
        <f>IF('[1]S1_T  modif AM'!Y39="","",'[1]S1_T  modif AM'!Y39)</f>
        <v/>
      </c>
      <c r="U25" s="465" t="str">
        <f>IF('[1]S1_T  modif AM'!Z39="","",'[1]S1_T  modif AM'!Z39)</f>
        <v/>
      </c>
      <c r="V25" s="465" t="str">
        <f>IF('[1]S1_T  modif AM'!AA39="","",'[1]S1_T  modif AM'!AA39)</f>
        <v/>
      </c>
      <c r="W25" s="465" t="str">
        <f>IF('[1]S1_T  modif AM'!AB39="","",'[1]S1_T  modif AM'!AB39)</f>
        <v/>
      </c>
      <c r="X25" s="465"/>
      <c r="Y25" s="465"/>
      <c r="Z25" s="465"/>
      <c r="AA25" s="465"/>
      <c r="AB25" s="465"/>
      <c r="AC25" s="465"/>
      <c r="AD25" s="465"/>
      <c r="AE25" s="465"/>
      <c r="AF25" s="465"/>
      <c r="AG25" s="465"/>
      <c r="AH25" s="465" t="str">
        <f>IF('[1]S1_T  modif AM'!AC39="","",'[1]S1_T  modif AM'!AC39)</f>
        <v/>
      </c>
      <c r="AI25" s="466" t="str">
        <f>IF('[1]S1_T  modif AM'!AD39="","",'[1]S1_T  modif AM'!AD39)</f>
        <v/>
      </c>
      <c r="AJ25" s="460">
        <v>6</v>
      </c>
      <c r="AK25" s="468"/>
      <c r="AL25" s="468"/>
    </row>
    <row r="26" spans="1:38" s="518" customFormat="1" ht="20" customHeight="1" x14ac:dyDescent="0.2">
      <c r="A26" s="469" t="s">
        <v>59</v>
      </c>
      <c r="B26" s="400"/>
      <c r="C26" s="464" t="str">
        <f>IF('[1]S1_T  modif AM'!L47="","",'[1]S1_T  modif AM'!L47)</f>
        <v/>
      </c>
      <c r="D26" s="465" t="str">
        <f>IF('[1]S1_T  modif AM'!M47="","",'[1]S1_T  modif AM'!M47)</f>
        <v/>
      </c>
      <c r="E26" s="465" t="str">
        <f>IF('[1]S1_T  modif AM'!N47="","",'[1]S1_T  modif AM'!N47)</f>
        <v/>
      </c>
      <c r="F26" s="465" t="str">
        <f>IF('[1]S1_T  modif AM'!O47="","",'[1]S1_T  modif AM'!O47)</f>
        <v/>
      </c>
      <c r="G26" s="465" t="str">
        <f>IF('[1]S1_T  modif AM'!P47="","",'[1]S1_T  modif AM'!P47)</f>
        <v/>
      </c>
      <c r="H26" s="465"/>
      <c r="I26" s="465"/>
      <c r="J26" s="465"/>
      <c r="K26" s="465"/>
      <c r="L26" s="465" t="str">
        <f>IF('[1]S1_T  modif AM'!Q47="","",'[1]S1_T  modif AM'!Q47)</f>
        <v/>
      </c>
      <c r="M26" s="465" t="str">
        <f>IF('[1]S1_T  modif AM'!R47="","",'[1]S1_T  modif AM'!R47)</f>
        <v/>
      </c>
      <c r="N26" s="465"/>
      <c r="O26" s="465" t="str">
        <f>IF('[1]S1_T  modif AM'!T47="","",'[1]S1_T  modif AM'!T47)</f>
        <v/>
      </c>
      <c r="P26" s="465" t="str">
        <f>IF('[1]S1_T  modif AM'!U47="","",'[1]S1_T  modif AM'!U47)</f>
        <v/>
      </c>
      <c r="Q26" s="465" t="str">
        <f>IF('[1]S1_T  modif AM'!V47="","",'[1]S1_T  modif AM'!V47)</f>
        <v/>
      </c>
      <c r="R26" s="465" t="str">
        <f>IF('[1]S1_T  modif AM'!W47="","",'[1]S1_T  modif AM'!W47)</f>
        <v/>
      </c>
      <c r="S26" s="465" t="str">
        <f>IF('[1]S1_T  modif AM'!X47="","",'[1]S1_T  modif AM'!X47)</f>
        <v/>
      </c>
      <c r="T26" s="465" t="str">
        <f>IF('[1]S1_T  modif AM'!Y47="","",'[1]S1_T  modif AM'!Y47)</f>
        <v/>
      </c>
      <c r="U26" s="465"/>
      <c r="V26" s="465" t="str">
        <f>IF('[1]S1_T  modif AM'!AA47="","",'[1]S1_T  modif AM'!AA47)</f>
        <v/>
      </c>
      <c r="W26" s="465" t="str">
        <f>IF('[1]S1_T  modif AM'!AB47="","",'[1]S1_T  modif AM'!AB47)</f>
        <v/>
      </c>
      <c r="X26" s="465"/>
      <c r="Y26" s="465"/>
      <c r="Z26" s="465"/>
      <c r="AA26" s="465"/>
      <c r="AB26" s="465"/>
      <c r="AC26" s="465"/>
      <c r="AD26" s="465"/>
      <c r="AE26" s="465"/>
      <c r="AF26" s="465"/>
      <c r="AG26" s="465"/>
      <c r="AH26" s="465" t="str">
        <f>IF('[1]S1_T  modif AM'!AC47="","",'[1]S1_T  modif AM'!AC47)</f>
        <v/>
      </c>
      <c r="AI26" s="466" t="str">
        <f>IF('[1]S1_T  modif AM'!AD47="","",'[1]S1_T  modif AM'!AD47)</f>
        <v/>
      </c>
      <c r="AJ26" s="460">
        <v>6</v>
      </c>
      <c r="AK26" s="468"/>
      <c r="AL26" s="468"/>
    </row>
    <row r="27" spans="1:38" s="518" customFormat="1" ht="20" customHeight="1" x14ac:dyDescent="0.2">
      <c r="A27" s="470" t="s">
        <v>60</v>
      </c>
      <c r="B27" s="400"/>
      <c r="C27" s="464"/>
      <c r="D27" s="465" t="str">
        <f>IF('[1]S1_T  modif AM'!M55="","",'[1]S1_T  modif AM'!M55)</f>
        <v/>
      </c>
      <c r="E27" s="465" t="str">
        <f>IF('[1]S1_T  modif AM'!N55="","",'[1]S1_T  modif AM'!N55)</f>
        <v/>
      </c>
      <c r="F27" s="465" t="str">
        <f>IF('[1]S1_T  modif AM'!O55="","",'[1]S1_T  modif AM'!O55)</f>
        <v/>
      </c>
      <c r="G27" s="465" t="str">
        <f>IF('[1]S1_T  modif AM'!P55="","",'[1]S1_T  modif AM'!P55)</f>
        <v/>
      </c>
      <c r="H27" s="465"/>
      <c r="I27" s="465"/>
      <c r="J27" s="465"/>
      <c r="K27" s="465"/>
      <c r="L27" s="465" t="str">
        <f>IF('[1]S1_T  modif AM'!Q55="","",'[1]S1_T  modif AM'!Q55)</f>
        <v/>
      </c>
      <c r="M27" s="465" t="str">
        <f>IF('[1]S1_T  modif AM'!R55="","",'[1]S1_T  modif AM'!R55)</f>
        <v/>
      </c>
      <c r="N27" s="465"/>
      <c r="O27" s="465" t="str">
        <f>IF('[1]S1_T  modif AM'!T55="","",'[1]S1_T  modif AM'!T55)</f>
        <v/>
      </c>
      <c r="P27" s="465" t="str">
        <f>IF('[1]S1_T  modif AM'!U55="","",'[1]S1_T  modif AM'!U55)</f>
        <v/>
      </c>
      <c r="Q27" s="465" t="str">
        <f>IF('[1]S1_T  modif AM'!V55="","",'[1]S1_T  modif AM'!V55)</f>
        <v/>
      </c>
      <c r="R27" s="465" t="str">
        <f>IF('[1]S1_T  modif AM'!W55="","",'[1]S1_T  modif AM'!W55)</f>
        <v/>
      </c>
      <c r="S27" s="465" t="str">
        <f>IF('[1]S1_T  modif AM'!X55="","",'[1]S1_T  modif AM'!X55)</f>
        <v/>
      </c>
      <c r="T27" s="465" t="str">
        <f>IF('[1]S1_T  modif AM'!Y55="","",'[1]S1_T  modif AM'!Y55)</f>
        <v/>
      </c>
      <c r="U27" s="465" t="str">
        <f>IF('[1]S1_T  modif AM'!Z55="","",'[1]S1_T  modif AM'!Z55)</f>
        <v/>
      </c>
      <c r="V27" s="465" t="str">
        <f>IF('[1]S1_T  modif AM'!AA55="","",'[1]S1_T  modif AM'!AA55)</f>
        <v/>
      </c>
      <c r="W27" s="465" t="str">
        <f>IF('[1]S1_T  modif AM'!AB55="","",'[1]S1_T  modif AM'!AB55)</f>
        <v/>
      </c>
      <c r="X27" s="465"/>
      <c r="Y27" s="465"/>
      <c r="Z27" s="465"/>
      <c r="AA27" s="465"/>
      <c r="AB27" s="465"/>
      <c r="AC27" s="465"/>
      <c r="AD27" s="465"/>
      <c r="AE27" s="465"/>
      <c r="AF27" s="465"/>
      <c r="AG27" s="465"/>
      <c r="AH27" s="465" t="str">
        <f>IF('[1]S1_T  modif AM'!AC55="","",'[1]S1_T  modif AM'!AC55)</f>
        <v/>
      </c>
      <c r="AI27" s="466" t="str">
        <f>IF('[1]S1_T  modif AM'!AD55="","",'[1]S1_T  modif AM'!AD55)</f>
        <v/>
      </c>
      <c r="AJ27" s="460">
        <v>6</v>
      </c>
      <c r="AK27" s="468"/>
      <c r="AL27" s="468"/>
    </row>
    <row r="28" spans="1:38" s="518" customFormat="1" ht="20" customHeight="1" thickBot="1" x14ac:dyDescent="0.25">
      <c r="A28" s="471" t="s">
        <v>61</v>
      </c>
      <c r="B28" s="400"/>
      <c r="C28" s="472" t="str">
        <f>IF('[1]S1_T  modif AM'!L63="","",'[1]S1_T  modif AM'!L63)</f>
        <v/>
      </c>
      <c r="D28" s="473" t="str">
        <f>IF('[1]S1_T  modif AM'!M63="","",'[1]S1_T  modif AM'!M63)</f>
        <v/>
      </c>
      <c r="E28" s="473" t="str">
        <f>IF('[1]S1_T  modif AM'!N63="","",'[1]S1_T  modif AM'!N63)</f>
        <v/>
      </c>
      <c r="F28" s="473" t="str">
        <f>IF('[1]S1_T  modif AM'!O63="","",'[1]S1_T  modif AM'!O63)</f>
        <v/>
      </c>
      <c r="G28" s="473" t="str">
        <f>IF('[1]S1_T  modif AM'!P63="","",'[1]S1_T  modif AM'!P63)</f>
        <v/>
      </c>
      <c r="H28" s="473"/>
      <c r="I28" s="473"/>
      <c r="J28" s="473"/>
      <c r="K28" s="473"/>
      <c r="L28" s="473" t="str">
        <f>IF('[1]S1_T  modif AM'!Q63="","",'[1]S1_T  modif AM'!Q63)</f>
        <v/>
      </c>
      <c r="M28" s="473" t="str">
        <f>IF('[1]S1_T  modif AM'!R63="","",'[1]S1_T  modif AM'!R63)</f>
        <v/>
      </c>
      <c r="N28" s="473" t="str">
        <f>IF('[1]S1_T  modif AM'!S63="","",'[1]S1_T  modif AM'!S63)</f>
        <v/>
      </c>
      <c r="O28" s="473" t="str">
        <f>IF('[1]S1_T  modif AM'!T63="","",'[1]S1_T  modif AM'!T63)</f>
        <v/>
      </c>
      <c r="P28" s="473" t="str">
        <f>IF('[1]S1_T  modif AM'!U63="","",'[1]S1_T  modif AM'!U63)</f>
        <v/>
      </c>
      <c r="Q28" s="473" t="str">
        <f>IF('[1]S1_T  modif AM'!V63="","",'[1]S1_T  modif AM'!V63)</f>
        <v/>
      </c>
      <c r="R28" s="473" t="str">
        <f>IF('[1]S1_T  modif AM'!W63="","",'[1]S1_T  modif AM'!W63)</f>
        <v/>
      </c>
      <c r="S28" s="473" t="str">
        <f>IF('[1]S1_T  modif AM'!X63="","",'[1]S1_T  modif AM'!X63)</f>
        <v/>
      </c>
      <c r="T28" s="473" t="str">
        <f>IF('[1]S1_T  modif AM'!Y63="","",'[1]S1_T  modif AM'!Y63)</f>
        <v/>
      </c>
      <c r="U28" s="473" t="str">
        <f>IF('[1]S1_T  modif AM'!Z63="","",'[1]S1_T  modif AM'!Z63)</f>
        <v/>
      </c>
      <c r="V28" s="473" t="str">
        <f>IF('[1]S1_T  modif AM'!AA63="","",'[1]S1_T  modif AM'!AA63)</f>
        <v/>
      </c>
      <c r="W28" s="473" t="str">
        <f>IF('[1]S1_T  modif AM'!AB63="","",'[1]S1_T  modif AM'!AB63)</f>
        <v/>
      </c>
      <c r="X28" s="473"/>
      <c r="Y28" s="473"/>
      <c r="Z28" s="473"/>
      <c r="AA28" s="473"/>
      <c r="AB28" s="473"/>
      <c r="AC28" s="473"/>
      <c r="AD28" s="473"/>
      <c r="AE28" s="473"/>
      <c r="AF28" s="473"/>
      <c r="AG28" s="473"/>
      <c r="AH28" s="473" t="str">
        <f>IF('[1]S1_T  modif AM'!AC63="","",'[1]S1_T  modif AM'!AC63)</f>
        <v/>
      </c>
      <c r="AI28" s="474" t="str">
        <f>IF('[1]S1_T  modif AM'!AD63="","",'[1]S1_T  modif AM'!AD63)</f>
        <v/>
      </c>
      <c r="AJ28" s="475"/>
      <c r="AK28" s="475"/>
      <c r="AL28" s="475"/>
    </row>
    <row r="29" spans="1:38" s="518" customFormat="1" ht="20" customHeight="1" x14ac:dyDescent="0.2">
      <c r="A29" s="476" t="s">
        <v>66</v>
      </c>
      <c r="B29" s="477"/>
      <c r="C29" s="478"/>
      <c r="D29" s="478"/>
      <c r="E29" s="478"/>
      <c r="F29" s="478"/>
      <c r="G29" s="478"/>
      <c r="H29" s="478"/>
      <c r="I29" s="478"/>
      <c r="J29" s="478"/>
      <c r="K29" s="478"/>
      <c r="L29" s="478"/>
      <c r="M29" s="478"/>
      <c r="N29" s="479"/>
      <c r="O29" s="480">
        <v>41</v>
      </c>
      <c r="P29" s="480">
        <v>38</v>
      </c>
      <c r="Q29" s="480">
        <v>16</v>
      </c>
      <c r="R29" s="480">
        <v>22</v>
      </c>
      <c r="S29" s="480">
        <v>35</v>
      </c>
      <c r="T29" s="480">
        <v>27</v>
      </c>
      <c r="U29" s="480">
        <v>19</v>
      </c>
      <c r="V29" s="480">
        <v>43</v>
      </c>
      <c r="W29" s="480">
        <v>11</v>
      </c>
      <c r="X29" s="480"/>
      <c r="Y29" s="480"/>
      <c r="Z29" s="480"/>
      <c r="AA29" s="480"/>
      <c r="AB29" s="480"/>
      <c r="AC29" s="480"/>
      <c r="AD29" s="480"/>
      <c r="AE29" s="480"/>
      <c r="AF29" s="480"/>
      <c r="AG29" s="480"/>
      <c r="AH29" s="480">
        <v>19</v>
      </c>
      <c r="AI29" s="481">
        <v>364</v>
      </c>
      <c r="AJ29" s="482"/>
      <c r="AK29" s="483"/>
      <c r="AL29" s="9"/>
    </row>
    <row r="30" spans="1:38" s="518" customFormat="1" ht="20" customHeight="1" x14ac:dyDescent="0.2">
      <c r="A30" s="485" t="s">
        <v>67</v>
      </c>
      <c r="B30" s="477"/>
      <c r="C30" s="478"/>
      <c r="D30" s="478"/>
      <c r="E30" s="478"/>
      <c r="F30" s="478"/>
      <c r="G30" s="478"/>
      <c r="H30" s="478"/>
      <c r="I30" s="478"/>
      <c r="J30" s="478"/>
      <c r="K30" s="478"/>
      <c r="L30" s="478"/>
      <c r="M30" s="478"/>
      <c r="N30" s="479"/>
      <c r="O30" s="480" t="s">
        <v>62</v>
      </c>
      <c r="P30" s="480" t="s">
        <v>62</v>
      </c>
      <c r="Q30" s="480" t="s">
        <v>62</v>
      </c>
      <c r="R30" s="480" t="s">
        <v>62</v>
      </c>
      <c r="S30" s="480" t="s">
        <v>62</v>
      </c>
      <c r="T30" s="480" t="s">
        <v>62</v>
      </c>
      <c r="U30" s="480" t="s">
        <v>62</v>
      </c>
      <c r="V30" s="480" t="s">
        <v>62</v>
      </c>
      <c r="W30" s="480" t="s">
        <v>62</v>
      </c>
      <c r="X30" s="480"/>
      <c r="Y30" s="480"/>
      <c r="Z30" s="480"/>
      <c r="AA30" s="480"/>
      <c r="AB30" s="480"/>
      <c r="AC30" s="480"/>
      <c r="AD30" s="480"/>
      <c r="AE30" s="480"/>
      <c r="AF30" s="480"/>
      <c r="AG30" s="480"/>
      <c r="AH30" s="480" t="s">
        <v>62</v>
      </c>
      <c r="AI30" s="481">
        <v>127</v>
      </c>
      <c r="AJ30" s="482">
        <v>0.35</v>
      </c>
      <c r="AK30" s="486"/>
      <c r="AL30" s="487"/>
    </row>
    <row r="31" spans="1:38" s="518" customFormat="1" ht="20" customHeight="1" x14ac:dyDescent="0.2">
      <c r="A31" s="488" t="s">
        <v>68</v>
      </c>
      <c r="B31" s="489">
        <v>87</v>
      </c>
      <c r="C31" s="489"/>
      <c r="D31" s="489"/>
      <c r="E31" s="489"/>
      <c r="F31" s="489"/>
      <c r="G31" s="489"/>
      <c r="H31" s="489"/>
      <c r="I31" s="489"/>
      <c r="J31" s="489"/>
      <c r="K31" s="489"/>
      <c r="L31" s="489"/>
      <c r="M31" s="489"/>
      <c r="N31" s="490"/>
      <c r="O31" s="491"/>
      <c r="P31" s="492"/>
      <c r="Q31" s="492"/>
      <c r="R31" s="492"/>
      <c r="S31" s="492"/>
      <c r="T31" s="492"/>
      <c r="U31" s="492"/>
      <c r="V31" s="492"/>
      <c r="W31" s="492"/>
      <c r="X31" s="492"/>
      <c r="Y31" s="492"/>
      <c r="Z31" s="492"/>
      <c r="AA31" s="492"/>
      <c r="AB31" s="492"/>
      <c r="AC31" s="492"/>
      <c r="AD31" s="492"/>
      <c r="AE31" s="492"/>
      <c r="AF31" s="492"/>
      <c r="AG31" s="492"/>
      <c r="AH31" s="493"/>
      <c r="AI31" s="490">
        <v>122</v>
      </c>
      <c r="AJ31" s="494"/>
      <c r="AK31" s="399"/>
      <c r="AL31" s="9"/>
    </row>
    <row r="32" spans="1:38" s="518" customFormat="1" ht="20" customHeight="1" x14ac:dyDescent="0.2">
      <c r="A32" s="495"/>
      <c r="B32" s="489">
        <v>35</v>
      </c>
      <c r="C32" s="333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33"/>
      <c r="AB32" s="333"/>
      <c r="AC32" s="333"/>
      <c r="AD32" s="333"/>
      <c r="AE32" s="333"/>
      <c r="AF32" s="333"/>
      <c r="AG32" s="333"/>
      <c r="AH32" s="334"/>
      <c r="AI32" s="334"/>
      <c r="AJ32" s="496"/>
      <c r="AK32" s="401"/>
      <c r="AL32" s="9"/>
    </row>
    <row r="33" spans="1:38" s="518" customFormat="1" ht="20" customHeight="1" x14ac:dyDescent="0.2">
      <c r="A33" s="497"/>
      <c r="B33" s="337"/>
      <c r="C33" s="337"/>
      <c r="D33" s="337"/>
      <c r="E33" s="337"/>
      <c r="F33" s="337"/>
      <c r="G33" s="337"/>
      <c r="H33" s="337"/>
      <c r="I33" s="337"/>
      <c r="J33" s="337"/>
      <c r="K33" s="337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  <c r="X33" s="337"/>
      <c r="Y33" s="337"/>
      <c r="Z33" s="337"/>
      <c r="AA33" s="337"/>
      <c r="AB33" s="337"/>
      <c r="AC33" s="337"/>
      <c r="AD33" s="337"/>
      <c r="AE33" s="337"/>
      <c r="AF33" s="337"/>
      <c r="AG33" s="337"/>
      <c r="AH33" s="338"/>
      <c r="AI33" s="338"/>
      <c r="AJ33" s="496">
        <v>0.25</v>
      </c>
      <c r="AK33" s="498"/>
      <c r="AL33" s="9"/>
    </row>
    <row r="34" spans="1:38" s="518" customFormat="1" ht="20" customHeight="1" x14ac:dyDescent="0.2">
      <c r="A34" s="499" t="s">
        <v>67</v>
      </c>
      <c r="B34" s="500">
        <v>20</v>
      </c>
      <c r="C34" s="337"/>
      <c r="D34" s="337"/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  <c r="X34" s="337"/>
      <c r="Y34" s="337"/>
      <c r="Z34" s="337"/>
      <c r="AA34" s="337"/>
      <c r="AB34" s="337"/>
      <c r="AC34" s="337"/>
      <c r="AD34" s="337"/>
      <c r="AE34" s="337"/>
      <c r="AF34" s="337"/>
      <c r="AG34" s="337"/>
      <c r="AH34" s="338"/>
      <c r="AI34" s="501">
        <f>B34</f>
        <v>20</v>
      </c>
      <c r="AJ34" s="496">
        <v>0.35</v>
      </c>
      <c r="AK34" s="502"/>
      <c r="AL34" s="9"/>
    </row>
    <row r="35" spans="1:38" s="518" customFormat="1" ht="20" customHeight="1" x14ac:dyDescent="0.2">
      <c r="A35" s="481"/>
      <c r="B35" s="503" t="s">
        <v>69</v>
      </c>
      <c r="C35" s="337"/>
      <c r="D35" s="337"/>
      <c r="E35" s="337"/>
      <c r="F35" s="337"/>
      <c r="G35" s="337"/>
      <c r="H35" s="337"/>
      <c r="I35" s="337"/>
      <c r="J35" s="337"/>
      <c r="K35" s="337"/>
      <c r="L35" s="337"/>
      <c r="M35" s="337"/>
      <c r="N35" s="337"/>
      <c r="O35" s="337"/>
      <c r="P35" s="337"/>
      <c r="Q35" s="337"/>
      <c r="R35" s="337"/>
      <c r="S35" s="337"/>
      <c r="T35" s="337"/>
      <c r="U35" s="337"/>
      <c r="V35" s="337"/>
      <c r="W35" s="337"/>
      <c r="X35" s="337"/>
      <c r="Y35" s="337"/>
      <c r="Z35" s="337"/>
      <c r="AA35" s="337"/>
      <c r="AB35" s="337"/>
      <c r="AC35" s="337"/>
      <c r="AD35" s="337"/>
      <c r="AE35" s="337"/>
      <c r="AF35" s="337"/>
      <c r="AG35" s="337"/>
      <c r="AH35" s="338"/>
      <c r="AI35" s="504">
        <v>486</v>
      </c>
      <c r="AJ35" s="505"/>
      <c r="AK35" s="502"/>
      <c r="AL35" s="9"/>
    </row>
    <row r="36" spans="1:38" s="518" customFormat="1" ht="20" customHeight="1" x14ac:dyDescent="0.2">
      <c r="A36" s="484"/>
      <c r="B36" s="503" t="s">
        <v>67</v>
      </c>
      <c r="C36" s="337"/>
      <c r="D36" s="337"/>
      <c r="E36" s="337"/>
      <c r="F36" s="337"/>
      <c r="G36" s="337"/>
      <c r="H36" s="337"/>
      <c r="I36" s="337"/>
      <c r="J36" s="337"/>
      <c r="K36" s="337"/>
      <c r="L36" s="337"/>
      <c r="M36" s="337"/>
      <c r="N36" s="337"/>
      <c r="O36" s="337"/>
      <c r="P36" s="337"/>
      <c r="Q36" s="337"/>
      <c r="R36" s="337"/>
      <c r="S36" s="337"/>
      <c r="T36" s="337"/>
      <c r="U36" s="337"/>
      <c r="V36" s="337"/>
      <c r="W36" s="337"/>
      <c r="X36" s="337"/>
      <c r="Y36" s="337"/>
      <c r="Z36" s="337"/>
      <c r="AA36" s="337"/>
      <c r="AB36" s="337"/>
      <c r="AC36" s="337"/>
      <c r="AD36" s="337"/>
      <c r="AE36" s="337"/>
      <c r="AF36" s="337"/>
      <c r="AG36" s="337"/>
      <c r="AH36" s="338"/>
      <c r="AI36" s="504">
        <f>SUM(AI34,AI30)</f>
        <v>147</v>
      </c>
      <c r="AJ36" s="505"/>
      <c r="AK36" s="9"/>
      <c r="AL36" s="9"/>
    </row>
    <row r="37" spans="1:38" s="518" customFormat="1" ht="20" customHeight="1" x14ac:dyDescent="0.2">
      <c r="A37" s="506"/>
      <c r="B37" s="507" t="s">
        <v>71</v>
      </c>
      <c r="C37" s="335"/>
      <c r="D37" s="335"/>
      <c r="E37" s="335"/>
      <c r="F37" s="335"/>
      <c r="G37" s="335"/>
      <c r="H37" s="335"/>
      <c r="I37" s="335"/>
      <c r="J37" s="335"/>
      <c r="K37" s="335"/>
      <c r="L37" s="335"/>
      <c r="M37" s="335"/>
      <c r="N37" s="335"/>
      <c r="O37" s="335"/>
      <c r="P37" s="335"/>
      <c r="Q37" s="335"/>
      <c r="R37" s="335"/>
      <c r="S37" s="335"/>
      <c r="T37" s="335"/>
      <c r="U37" s="335"/>
      <c r="V37" s="335"/>
      <c r="W37" s="335"/>
      <c r="X37" s="335"/>
      <c r="Y37" s="335"/>
      <c r="Z37" s="335"/>
      <c r="AA37" s="335"/>
      <c r="AB37" s="335"/>
      <c r="AC37" s="335"/>
      <c r="AD37" s="335"/>
      <c r="AE37" s="335"/>
      <c r="AF37" s="335"/>
      <c r="AG37" s="335"/>
      <c r="AH37" s="334"/>
      <c r="AI37" s="508">
        <v>561</v>
      </c>
      <c r="AJ37" s="509"/>
      <c r="AK37" s="510"/>
      <c r="AL37" s="511"/>
    </row>
    <row r="38" spans="1:38" s="518" customFormat="1" ht="20" customHeight="1" x14ac:dyDescent="0.2">
      <c r="A38" s="512"/>
      <c r="B38" s="513"/>
      <c r="C38" s="514"/>
      <c r="D38" s="514"/>
      <c r="E38" s="514"/>
      <c r="F38" s="514"/>
      <c r="G38" s="514"/>
      <c r="H38" s="514"/>
      <c r="I38" s="514"/>
      <c r="J38" s="514"/>
      <c r="K38" s="514"/>
      <c r="L38" s="514"/>
      <c r="M38" s="514"/>
      <c r="N38" s="514"/>
      <c r="O38" s="514"/>
      <c r="P38" s="514"/>
      <c r="Q38" s="514"/>
      <c r="R38" s="514"/>
      <c r="S38" s="514"/>
      <c r="T38" s="514"/>
      <c r="U38" s="514"/>
      <c r="V38" s="514"/>
      <c r="W38" s="514"/>
      <c r="X38" s="514"/>
      <c r="Y38" s="514"/>
      <c r="Z38" s="514"/>
      <c r="AA38" s="514"/>
      <c r="AB38" s="514"/>
      <c r="AC38" s="514"/>
      <c r="AD38" s="514"/>
      <c r="AE38" s="514"/>
      <c r="AF38" s="514"/>
      <c r="AG38" s="514"/>
      <c r="AH38" s="514"/>
      <c r="AI38" s="515"/>
      <c r="AJ38" s="516"/>
      <c r="AK38" s="517"/>
      <c r="AL38" s="517"/>
    </row>
    <row r="39" spans="1:38" s="518" customFormat="1" ht="20" customHeight="1" x14ac:dyDescent="0.2">
      <c r="A39" s="512"/>
      <c r="B39" s="513"/>
      <c r="C39" s="514"/>
      <c r="D39" s="514"/>
      <c r="E39" s="514"/>
      <c r="F39" s="514"/>
      <c r="G39" s="514"/>
      <c r="H39" s="514"/>
      <c r="I39" s="514"/>
      <c r="J39" s="514"/>
      <c r="K39" s="514"/>
      <c r="L39" s="514"/>
      <c r="M39" s="514"/>
      <c r="N39" s="514"/>
      <c r="O39" s="514"/>
      <c r="P39" s="514"/>
      <c r="Q39" s="514"/>
      <c r="R39" s="514"/>
      <c r="S39" s="514"/>
      <c r="T39" s="514"/>
      <c r="U39" s="514"/>
      <c r="V39" s="514"/>
      <c r="W39" s="514"/>
      <c r="X39" s="514"/>
      <c r="Y39" s="514"/>
      <c r="Z39" s="514"/>
      <c r="AA39" s="514"/>
      <c r="AB39" s="514"/>
      <c r="AC39" s="514"/>
      <c r="AD39" s="514"/>
      <c r="AE39" s="514"/>
      <c r="AF39" s="514"/>
      <c r="AG39" s="514"/>
      <c r="AH39" s="514"/>
      <c r="AI39" s="515"/>
      <c r="AJ39" s="516"/>
      <c r="AK39" s="517"/>
      <c r="AL39" s="517"/>
    </row>
    <row r="40" spans="1:38" s="518" customFormat="1" ht="20" customHeight="1" x14ac:dyDescent="0.2">
      <c r="A40" s="512"/>
      <c r="B40" s="513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514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5"/>
      <c r="AJ40" s="516"/>
      <c r="AK40" s="517"/>
      <c r="AL40" s="517"/>
    </row>
    <row r="41" spans="1:38" s="518" customFormat="1" ht="20" customHeight="1" x14ac:dyDescent="0.2">
      <c r="A41" s="512"/>
      <c r="B41" s="513"/>
      <c r="C41" s="514"/>
      <c r="D41" s="514"/>
      <c r="E41" s="514"/>
      <c r="F41" s="514"/>
      <c r="G41" s="514"/>
      <c r="H41" s="514"/>
      <c r="I41" s="514"/>
      <c r="J41" s="514"/>
      <c r="K41" s="514"/>
      <c r="L41" s="514"/>
      <c r="M41" s="514"/>
      <c r="N41" s="514"/>
      <c r="O41" s="514"/>
      <c r="P41" s="514"/>
      <c r="Q41" s="514"/>
      <c r="R41" s="514"/>
      <c r="S41" s="514"/>
      <c r="T41" s="514"/>
      <c r="U41" s="514"/>
      <c r="V41" s="514"/>
      <c r="W41" s="514"/>
      <c r="X41" s="514"/>
      <c r="Y41" s="514"/>
      <c r="Z41" s="514"/>
      <c r="AA41" s="514"/>
      <c r="AB41" s="514"/>
      <c r="AC41" s="514"/>
      <c r="AD41" s="514"/>
      <c r="AE41" s="514"/>
      <c r="AF41" s="514"/>
      <c r="AG41" s="514"/>
      <c r="AH41" s="514"/>
      <c r="AI41" s="515"/>
      <c r="AJ41" s="516"/>
      <c r="AK41" s="517"/>
      <c r="AL41" s="517"/>
    </row>
    <row r="42" spans="1:38" s="518" customFormat="1" ht="20" customHeight="1" x14ac:dyDescent="0.2">
      <c r="A42" s="512"/>
      <c r="B42" s="513"/>
      <c r="C42" s="514"/>
      <c r="D42" s="514"/>
      <c r="E42" s="514"/>
      <c r="F42" s="514"/>
      <c r="G42" s="514"/>
      <c r="H42" s="514"/>
      <c r="I42" s="514"/>
      <c r="J42" s="514"/>
      <c r="K42" s="514"/>
      <c r="L42" s="514"/>
      <c r="M42" s="514"/>
      <c r="N42" s="514"/>
      <c r="O42" s="514"/>
      <c r="P42" s="514"/>
      <c r="Q42" s="514"/>
      <c r="R42" s="514"/>
      <c r="S42" s="514"/>
      <c r="T42" s="514"/>
      <c r="U42" s="514"/>
      <c r="V42" s="514"/>
      <c r="W42" s="514"/>
      <c r="X42" s="514"/>
      <c r="Y42" s="514"/>
      <c r="Z42" s="514"/>
      <c r="AA42" s="514"/>
      <c r="AB42" s="514"/>
      <c r="AC42" s="514"/>
      <c r="AD42" s="514"/>
      <c r="AE42" s="514"/>
      <c r="AF42" s="514"/>
      <c r="AG42" s="514"/>
      <c r="AH42" s="514"/>
      <c r="AI42" s="515"/>
      <c r="AJ42" s="516"/>
      <c r="AK42" s="517"/>
      <c r="AL42" s="517"/>
    </row>
    <row r="43" spans="1:38" s="518" customFormat="1" ht="20" customHeight="1" x14ac:dyDescent="0.2">
      <c r="A43" s="512"/>
      <c r="B43" s="513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514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5"/>
      <c r="AJ43" s="516"/>
      <c r="AK43" s="517"/>
      <c r="AL43" s="517"/>
    </row>
    <row r="44" spans="1:38" s="518" customFormat="1" ht="20" customHeight="1" x14ac:dyDescent="0.2">
      <c r="A44" s="512"/>
      <c r="B44" s="513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14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5"/>
      <c r="AJ44" s="516"/>
      <c r="AK44" s="517"/>
      <c r="AL44" s="517"/>
    </row>
    <row r="45" spans="1:38" s="518" customFormat="1" ht="20" customHeight="1" x14ac:dyDescent="0.2">
      <c r="A45" s="512"/>
      <c r="B45" s="513"/>
      <c r="C45" s="514"/>
      <c r="D45" s="514"/>
      <c r="E45" s="514"/>
      <c r="F45" s="514"/>
      <c r="G45" s="514"/>
      <c r="H45" s="514"/>
      <c r="I45" s="514"/>
      <c r="J45" s="514"/>
      <c r="K45" s="514"/>
      <c r="L45" s="514"/>
      <c r="M45" s="514"/>
      <c r="N45" s="514"/>
      <c r="O45" s="514"/>
      <c r="P45" s="514"/>
      <c r="Q45" s="514"/>
      <c r="R45" s="514"/>
      <c r="S45" s="514"/>
      <c r="T45" s="514"/>
      <c r="U45" s="514"/>
      <c r="V45" s="514"/>
      <c r="W45" s="514"/>
      <c r="X45" s="514"/>
      <c r="Y45" s="514"/>
      <c r="Z45" s="514"/>
      <c r="AA45" s="514"/>
      <c r="AB45" s="514"/>
      <c r="AC45" s="514"/>
      <c r="AD45" s="514"/>
      <c r="AE45" s="514"/>
      <c r="AF45" s="514"/>
      <c r="AG45" s="514"/>
      <c r="AH45" s="514"/>
      <c r="AI45" s="515"/>
      <c r="AJ45" s="516"/>
      <c r="AK45" s="517"/>
      <c r="AL45" s="517"/>
    </row>
    <row r="46" spans="1:38" s="518" customFormat="1" ht="20" customHeight="1" x14ac:dyDescent="0.2">
      <c r="A46" s="512"/>
      <c r="B46" s="513"/>
      <c r="C46" s="514"/>
      <c r="D46" s="514"/>
      <c r="E46" s="514"/>
      <c r="F46" s="514"/>
      <c r="G46" s="514"/>
      <c r="H46" s="514"/>
      <c r="I46" s="514"/>
      <c r="J46" s="514"/>
      <c r="K46" s="514"/>
      <c r="L46" s="514"/>
      <c r="M46" s="514"/>
      <c r="N46" s="514"/>
      <c r="O46" s="514"/>
      <c r="P46" s="514"/>
      <c r="Q46" s="514"/>
      <c r="R46" s="514"/>
      <c r="S46" s="514"/>
      <c r="T46" s="514"/>
      <c r="U46" s="514"/>
      <c r="V46" s="514"/>
      <c r="W46" s="514"/>
      <c r="X46" s="514"/>
      <c r="Y46" s="514"/>
      <c r="Z46" s="514"/>
      <c r="AA46" s="514"/>
      <c r="AB46" s="514"/>
      <c r="AC46" s="514"/>
      <c r="AD46" s="514"/>
      <c r="AE46" s="514"/>
      <c r="AF46" s="514"/>
      <c r="AG46" s="514"/>
      <c r="AH46" s="514"/>
      <c r="AI46" s="515"/>
      <c r="AJ46" s="516"/>
      <c r="AK46" s="517"/>
      <c r="AL46" s="517"/>
    </row>
    <row r="47" spans="1:38" s="518" customFormat="1" ht="20" customHeight="1" x14ac:dyDescent="0.2">
      <c r="A47" s="512"/>
      <c r="B47" s="513"/>
      <c r="C47" s="514"/>
      <c r="D47" s="514"/>
      <c r="E47" s="514"/>
      <c r="F47" s="514"/>
      <c r="G47" s="514"/>
      <c r="H47" s="514"/>
      <c r="I47" s="514"/>
      <c r="J47" s="514"/>
      <c r="K47" s="514"/>
      <c r="L47" s="514"/>
      <c r="M47" s="514"/>
      <c r="N47" s="514"/>
      <c r="O47" s="514"/>
      <c r="P47" s="514"/>
      <c r="Q47" s="514"/>
      <c r="R47" s="514"/>
      <c r="S47" s="514"/>
      <c r="T47" s="514"/>
      <c r="U47" s="514"/>
      <c r="V47" s="514"/>
      <c r="W47" s="514"/>
      <c r="X47" s="514"/>
      <c r="Y47" s="514"/>
      <c r="Z47" s="514"/>
      <c r="AA47" s="514"/>
      <c r="AB47" s="514"/>
      <c r="AC47" s="514"/>
      <c r="AD47" s="514"/>
      <c r="AE47" s="514"/>
      <c r="AF47" s="514"/>
      <c r="AG47" s="514"/>
      <c r="AH47" s="514"/>
      <c r="AI47" s="515"/>
      <c r="AJ47" s="516"/>
      <c r="AK47" s="517"/>
      <c r="AL47" s="517"/>
    </row>
    <row r="48" spans="1:38" s="518" customFormat="1" ht="20" customHeight="1" x14ac:dyDescent="0.2">
      <c r="A48" s="512"/>
      <c r="B48" s="513"/>
      <c r="C48" s="514"/>
      <c r="D48" s="514"/>
      <c r="E48" s="514"/>
      <c r="F48" s="514"/>
      <c r="G48" s="514"/>
      <c r="H48" s="514"/>
      <c r="I48" s="514"/>
      <c r="J48" s="514"/>
      <c r="K48" s="514"/>
      <c r="L48" s="514"/>
      <c r="M48" s="514"/>
      <c r="N48" s="514"/>
      <c r="O48" s="514"/>
      <c r="P48" s="514"/>
      <c r="Q48" s="514"/>
      <c r="R48" s="514"/>
      <c r="S48" s="514"/>
      <c r="T48" s="514"/>
      <c r="U48" s="514"/>
      <c r="V48" s="514"/>
      <c r="W48" s="514"/>
      <c r="X48" s="514"/>
      <c r="Y48" s="514"/>
      <c r="Z48" s="514"/>
      <c r="AA48" s="514"/>
      <c r="AB48" s="514"/>
      <c r="AC48" s="514"/>
      <c r="AD48" s="514"/>
      <c r="AE48" s="514"/>
      <c r="AF48" s="514"/>
      <c r="AG48" s="514"/>
      <c r="AH48" s="514"/>
      <c r="AI48" s="515"/>
      <c r="AJ48" s="516"/>
      <c r="AK48" s="517"/>
      <c r="AL48" s="517"/>
    </row>
    <row r="49" spans="1:38" s="518" customFormat="1" ht="20" customHeight="1" x14ac:dyDescent="0.2">
      <c r="A49" s="512"/>
      <c r="B49" s="513"/>
      <c r="C49" s="514"/>
      <c r="D49" s="514"/>
      <c r="E49" s="514"/>
      <c r="F49" s="514"/>
      <c r="G49" s="514"/>
      <c r="H49" s="514"/>
      <c r="I49" s="514"/>
      <c r="J49" s="514"/>
      <c r="K49" s="514"/>
      <c r="L49" s="514"/>
      <c r="M49" s="514"/>
      <c r="N49" s="514"/>
      <c r="O49" s="514"/>
      <c r="P49" s="514"/>
      <c r="Q49" s="514"/>
      <c r="R49" s="514"/>
      <c r="S49" s="514"/>
      <c r="T49" s="514"/>
      <c r="U49" s="514"/>
      <c r="V49" s="514"/>
      <c r="W49" s="514"/>
      <c r="X49" s="514"/>
      <c r="Y49" s="514"/>
      <c r="Z49" s="514"/>
      <c r="AA49" s="514"/>
      <c r="AB49" s="514"/>
      <c r="AC49" s="514"/>
      <c r="AD49" s="514"/>
      <c r="AE49" s="514"/>
      <c r="AF49" s="514"/>
      <c r="AG49" s="514"/>
      <c r="AH49" s="514"/>
      <c r="AI49" s="515"/>
      <c r="AJ49" s="516"/>
      <c r="AK49" s="517"/>
      <c r="AL49" s="517"/>
    </row>
    <row r="50" spans="1:38" s="518" customFormat="1" ht="20" customHeight="1" x14ac:dyDescent="0.2">
      <c r="A50" s="512"/>
      <c r="B50" s="513"/>
      <c r="C50" s="514"/>
      <c r="D50" s="514"/>
      <c r="E50" s="514"/>
      <c r="F50" s="514"/>
      <c r="G50" s="514"/>
      <c r="H50" s="514"/>
      <c r="I50" s="514"/>
      <c r="J50" s="514"/>
      <c r="K50" s="514"/>
      <c r="L50" s="514"/>
      <c r="M50" s="514"/>
      <c r="N50" s="514"/>
      <c r="O50" s="514"/>
      <c r="P50" s="514"/>
      <c r="Q50" s="514"/>
      <c r="R50" s="514"/>
      <c r="S50" s="514"/>
      <c r="T50" s="514"/>
      <c r="U50" s="514"/>
      <c r="V50" s="514"/>
      <c r="W50" s="514"/>
      <c r="X50" s="514"/>
      <c r="Y50" s="514"/>
      <c r="Z50" s="514"/>
      <c r="AA50" s="514"/>
      <c r="AB50" s="514"/>
      <c r="AC50" s="514"/>
      <c r="AD50" s="514"/>
      <c r="AE50" s="514"/>
      <c r="AF50" s="514"/>
      <c r="AG50" s="514"/>
      <c r="AH50" s="514"/>
      <c r="AI50" s="515"/>
      <c r="AJ50" s="516"/>
      <c r="AK50" s="517"/>
      <c r="AL50" s="517"/>
    </row>
    <row r="51" spans="1:38" s="518" customFormat="1" ht="20" customHeight="1" x14ac:dyDescent="0.2"/>
    <row r="52" spans="1:38" s="400" customFormat="1" ht="20" customHeight="1" x14ac:dyDescent="0.2"/>
    <row r="75" ht="34.5" customHeight="1" x14ac:dyDescent="0.2"/>
    <row r="76" ht="34.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spans="1:38" ht="15.75" customHeight="1" x14ac:dyDescent="0.2"/>
    <row r="82" spans="1:38" ht="15.75" customHeight="1" x14ac:dyDescent="0.2"/>
    <row r="83" spans="1:38" ht="15.75" customHeight="1" x14ac:dyDescent="0.2"/>
    <row r="84" spans="1:38" ht="15.75" customHeight="1" x14ac:dyDescent="0.2"/>
    <row r="85" spans="1:38" ht="15.75" customHeight="1" x14ac:dyDescent="0.2"/>
    <row r="86" spans="1:38" ht="15.75" customHeight="1" x14ac:dyDescent="0.2"/>
    <row r="87" spans="1:38" ht="15.75" customHeight="1" x14ac:dyDescent="0.2"/>
    <row r="88" spans="1:38" ht="15.75" customHeight="1" x14ac:dyDescent="0.2"/>
    <row r="89" spans="1:38" ht="15.75" customHeight="1" x14ac:dyDescent="0.2">
      <c r="A89" s="3"/>
      <c r="B89" s="3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4"/>
    </row>
    <row r="90" spans="1:38" ht="15.75" customHeight="1" x14ac:dyDescent="0.2">
      <c r="A90" s="3"/>
      <c r="B90" s="3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4"/>
    </row>
    <row r="91" spans="1:38" ht="15.75" customHeight="1" x14ac:dyDescent="0.2">
      <c r="A91" s="3"/>
      <c r="B91" s="3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4"/>
    </row>
    <row r="92" spans="1:38" ht="15.75" customHeight="1" x14ac:dyDescent="0.2">
      <c r="A92" s="3"/>
      <c r="B92" s="3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4"/>
    </row>
    <row r="93" spans="1:38" ht="15.75" customHeight="1" x14ac:dyDescent="0.2">
      <c r="A93" s="3"/>
      <c r="B93" s="3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4"/>
    </row>
    <row r="94" spans="1:38" ht="15.75" customHeight="1" x14ac:dyDescent="0.2">
      <c r="A94" s="3"/>
      <c r="B94" s="3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4"/>
    </row>
    <row r="95" spans="1:38" ht="15.75" customHeight="1" x14ac:dyDescent="0.2">
      <c r="A95" s="3"/>
      <c r="B95" s="3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4"/>
    </row>
    <row r="96" spans="1:38" ht="15.75" customHeight="1" x14ac:dyDescent="0.2">
      <c r="A96" s="3"/>
      <c r="B96" s="3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4"/>
    </row>
    <row r="97" spans="1:38" ht="15.75" customHeight="1" x14ac:dyDescent="0.2">
      <c r="A97" s="3"/>
      <c r="B97" s="3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4"/>
    </row>
    <row r="98" spans="1:38" ht="15.75" customHeight="1" x14ac:dyDescent="0.2">
      <c r="A98" s="3"/>
      <c r="B98" s="3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4"/>
    </row>
    <row r="99" spans="1:38" ht="15.75" customHeight="1" x14ac:dyDescent="0.2">
      <c r="A99" s="3"/>
      <c r="B99" s="3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4"/>
    </row>
    <row r="100" spans="1:38" ht="15.75" customHeight="1" x14ac:dyDescent="0.2">
      <c r="A100" s="3"/>
      <c r="B100" s="3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4"/>
    </row>
    <row r="101" spans="1:38" ht="15.75" customHeight="1" x14ac:dyDescent="0.2">
      <c r="A101" s="3"/>
      <c r="B101" s="3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4"/>
    </row>
    <row r="102" spans="1:38" ht="15.75" customHeight="1" x14ac:dyDescent="0.2">
      <c r="A102" s="3"/>
      <c r="B102" s="3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4"/>
    </row>
    <row r="103" spans="1:38" ht="15.75" customHeight="1" x14ac:dyDescent="0.2">
      <c r="A103" s="3"/>
      <c r="B103" s="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4"/>
    </row>
    <row r="104" spans="1:38" ht="15.75" customHeight="1" x14ac:dyDescent="0.2">
      <c r="A104" s="3"/>
      <c r="B104" s="3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4"/>
    </row>
    <row r="105" spans="1:38" ht="15.75" customHeight="1" x14ac:dyDescent="0.2">
      <c r="A105" s="3"/>
      <c r="B105" s="3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4"/>
    </row>
    <row r="106" spans="1:38" ht="15.75" customHeight="1" x14ac:dyDescent="0.2">
      <c r="A106" s="3"/>
      <c r="B106" s="3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4"/>
    </row>
    <row r="107" spans="1:38" ht="15.75" customHeight="1" x14ac:dyDescent="0.2">
      <c r="A107" s="3"/>
      <c r="B107" s="3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4"/>
    </row>
    <row r="108" spans="1:38" ht="15.75" customHeight="1" x14ac:dyDescent="0.2">
      <c r="A108" s="3"/>
      <c r="B108" s="3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4"/>
    </row>
    <row r="109" spans="1:38" ht="15.75" customHeight="1" x14ac:dyDescent="0.2">
      <c r="A109" s="3"/>
      <c r="B109" s="3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4"/>
    </row>
    <row r="110" spans="1:38" ht="15.75" customHeight="1" x14ac:dyDescent="0.2">
      <c r="A110" s="3"/>
      <c r="B110" s="3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4"/>
    </row>
    <row r="111" spans="1:38" ht="15.75" customHeight="1" x14ac:dyDescent="0.2">
      <c r="A111" s="3"/>
      <c r="B111" s="3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4"/>
    </row>
    <row r="112" spans="1:38" ht="15.75" customHeight="1" x14ac:dyDescent="0.2">
      <c r="A112" s="3"/>
      <c r="B112" s="3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4"/>
    </row>
    <row r="113" spans="1:38" ht="15.75" customHeight="1" x14ac:dyDescent="0.2">
      <c r="A113" s="3"/>
      <c r="B113" s="3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4"/>
    </row>
    <row r="114" spans="1:38" ht="15.75" customHeight="1" x14ac:dyDescent="0.2">
      <c r="A114" s="3"/>
      <c r="B114" s="3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4"/>
    </row>
    <row r="115" spans="1:38" ht="15.75" customHeight="1" x14ac:dyDescent="0.2">
      <c r="A115" s="3"/>
      <c r="B115" s="3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4"/>
    </row>
    <row r="116" spans="1:38" ht="15.75" customHeight="1" x14ac:dyDescent="0.2">
      <c r="A116" s="3"/>
      <c r="B116" s="3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4"/>
    </row>
    <row r="117" spans="1:38" ht="15.75" customHeight="1" x14ac:dyDescent="0.2">
      <c r="A117" s="3"/>
      <c r="B117" s="3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4"/>
    </row>
    <row r="118" spans="1:38" ht="15.75" customHeight="1" x14ac:dyDescent="0.2">
      <c r="A118" s="3"/>
      <c r="B118" s="3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4"/>
    </row>
    <row r="119" spans="1:38" ht="15.75" customHeight="1" x14ac:dyDescent="0.2">
      <c r="A119" s="3"/>
      <c r="B119" s="3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4"/>
    </row>
    <row r="120" spans="1:38" ht="15.75" customHeight="1" x14ac:dyDescent="0.2">
      <c r="A120" s="3"/>
      <c r="B120" s="3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4"/>
    </row>
    <row r="121" spans="1:38" ht="15.75" customHeight="1" x14ac:dyDescent="0.2">
      <c r="A121" s="3"/>
      <c r="B121" s="3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4"/>
    </row>
    <row r="122" spans="1:38" ht="15.75" customHeight="1" x14ac:dyDescent="0.2">
      <c r="A122" s="3"/>
      <c r="B122" s="3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4"/>
    </row>
    <row r="123" spans="1:38" ht="15.75" customHeight="1" x14ac:dyDescent="0.2">
      <c r="A123" s="3"/>
      <c r="B123" s="3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4"/>
    </row>
    <row r="124" spans="1:38" ht="15.75" customHeight="1" x14ac:dyDescent="0.2">
      <c r="A124" s="3"/>
      <c r="B124" s="3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4"/>
    </row>
    <row r="125" spans="1:38" ht="15.75" customHeight="1" x14ac:dyDescent="0.2">
      <c r="A125" s="3"/>
      <c r="B125" s="3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4"/>
    </row>
    <row r="126" spans="1:38" ht="15.75" customHeight="1" x14ac:dyDescent="0.2">
      <c r="A126" s="3"/>
      <c r="B126" s="3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4"/>
    </row>
    <row r="127" spans="1:38" ht="15.75" customHeight="1" x14ac:dyDescent="0.2">
      <c r="A127" s="3"/>
      <c r="B127" s="3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4"/>
    </row>
    <row r="128" spans="1:38" ht="15.75" customHeight="1" x14ac:dyDescent="0.2">
      <c r="A128" s="3"/>
      <c r="B128" s="3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4"/>
    </row>
    <row r="129" spans="1:38" ht="15.75" customHeight="1" x14ac:dyDescent="0.2">
      <c r="A129" s="3"/>
      <c r="B129" s="3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4"/>
    </row>
    <row r="130" spans="1:38" ht="15.75" customHeight="1" x14ac:dyDescent="0.2">
      <c r="A130" s="3"/>
      <c r="B130" s="3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4"/>
    </row>
    <row r="131" spans="1:38" ht="15.75" customHeight="1" x14ac:dyDescent="0.2">
      <c r="A131" s="3"/>
      <c r="B131" s="3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4"/>
    </row>
    <row r="132" spans="1:38" ht="15.75" customHeight="1" x14ac:dyDescent="0.2">
      <c r="A132" s="3"/>
      <c r="B132" s="3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4"/>
    </row>
    <row r="133" spans="1:38" ht="15.75" customHeight="1" x14ac:dyDescent="0.2">
      <c r="A133" s="3"/>
      <c r="B133" s="3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4"/>
    </row>
    <row r="134" spans="1:38" ht="15.75" customHeight="1" x14ac:dyDescent="0.2">
      <c r="A134" s="3"/>
      <c r="B134" s="3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4"/>
    </row>
    <row r="135" spans="1:38" ht="15.75" customHeight="1" x14ac:dyDescent="0.2">
      <c r="A135" s="3"/>
      <c r="B135" s="3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4"/>
    </row>
    <row r="136" spans="1:38" ht="15.75" customHeight="1" x14ac:dyDescent="0.2">
      <c r="A136" s="3"/>
      <c r="B136" s="3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4"/>
    </row>
    <row r="137" spans="1:38" ht="15.75" customHeight="1" x14ac:dyDescent="0.2">
      <c r="A137" s="3"/>
      <c r="B137" s="3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4"/>
    </row>
    <row r="138" spans="1:38" ht="15.75" customHeight="1" x14ac:dyDescent="0.2">
      <c r="A138" s="3"/>
      <c r="B138" s="3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4"/>
    </row>
    <row r="139" spans="1:38" ht="15.75" customHeight="1" x14ac:dyDescent="0.2">
      <c r="A139" s="3"/>
      <c r="B139" s="3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4"/>
    </row>
    <row r="140" spans="1:38" ht="15.75" customHeight="1" x14ac:dyDescent="0.2">
      <c r="A140" s="3"/>
      <c r="B140" s="3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4"/>
    </row>
    <row r="141" spans="1:38" ht="15.75" customHeight="1" x14ac:dyDescent="0.2">
      <c r="A141" s="3"/>
      <c r="B141" s="3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4"/>
    </row>
    <row r="142" spans="1:38" ht="15.75" customHeight="1" x14ac:dyDescent="0.2">
      <c r="A142" s="3"/>
      <c r="B142" s="3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4"/>
    </row>
    <row r="143" spans="1:38" ht="15.75" customHeight="1" x14ac:dyDescent="0.2">
      <c r="A143" s="3"/>
      <c r="B143" s="3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4"/>
    </row>
    <row r="144" spans="1:38" ht="15.75" customHeight="1" x14ac:dyDescent="0.2">
      <c r="A144" s="3"/>
      <c r="B144" s="3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4"/>
    </row>
    <row r="145" spans="1:38" ht="15.75" customHeight="1" x14ac:dyDescent="0.2">
      <c r="A145" s="3"/>
      <c r="B145" s="3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4"/>
    </row>
    <row r="146" spans="1:38" ht="15.75" customHeight="1" x14ac:dyDescent="0.2">
      <c r="A146" s="3"/>
      <c r="B146" s="3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4"/>
    </row>
    <row r="147" spans="1:38" ht="15.75" customHeight="1" x14ac:dyDescent="0.2">
      <c r="A147" s="3"/>
      <c r="B147" s="3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4"/>
    </row>
    <row r="148" spans="1:38" ht="15.75" customHeight="1" x14ac:dyDescent="0.2">
      <c r="A148" s="3"/>
      <c r="B148" s="3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4"/>
    </row>
    <row r="149" spans="1:38" ht="15.75" customHeight="1" x14ac:dyDescent="0.2">
      <c r="A149" s="3"/>
      <c r="B149" s="3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4"/>
    </row>
    <row r="150" spans="1:38" ht="15.75" customHeight="1" x14ac:dyDescent="0.2">
      <c r="A150" s="3"/>
      <c r="B150" s="3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4"/>
    </row>
    <row r="151" spans="1:38" ht="15.75" customHeight="1" x14ac:dyDescent="0.2">
      <c r="A151" s="3"/>
      <c r="B151" s="3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4"/>
    </row>
    <row r="152" spans="1:38" ht="15.75" customHeight="1" x14ac:dyDescent="0.2">
      <c r="A152" s="3"/>
      <c r="B152" s="3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4"/>
    </row>
    <row r="153" spans="1:38" ht="15.75" customHeight="1" x14ac:dyDescent="0.2">
      <c r="A153" s="3"/>
      <c r="B153" s="3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4"/>
    </row>
    <row r="154" spans="1:38" ht="15.75" customHeight="1" x14ac:dyDescent="0.2">
      <c r="A154" s="3"/>
      <c r="B154" s="3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4"/>
    </row>
    <row r="155" spans="1:38" ht="15.75" customHeight="1" x14ac:dyDescent="0.2">
      <c r="A155" s="3"/>
      <c r="B155" s="3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4"/>
    </row>
    <row r="156" spans="1:38" ht="15.75" customHeight="1" x14ac:dyDescent="0.2">
      <c r="A156" s="3"/>
      <c r="B156" s="3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4"/>
    </row>
    <row r="157" spans="1:38" ht="15.75" customHeight="1" x14ac:dyDescent="0.2">
      <c r="A157" s="3"/>
      <c r="B157" s="3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4"/>
    </row>
    <row r="158" spans="1:38" ht="15.75" customHeight="1" x14ac:dyDescent="0.2">
      <c r="A158" s="3"/>
      <c r="B158" s="3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4"/>
    </row>
    <row r="159" spans="1:38" ht="15.75" customHeight="1" x14ac:dyDescent="0.2">
      <c r="A159" s="3"/>
      <c r="B159" s="3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4"/>
    </row>
    <row r="160" spans="1:38" ht="15.75" customHeight="1" x14ac:dyDescent="0.2">
      <c r="A160" s="3"/>
      <c r="B160" s="3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4"/>
    </row>
    <row r="161" spans="1:38" ht="15.75" customHeight="1" x14ac:dyDescent="0.2">
      <c r="A161" s="3"/>
      <c r="B161" s="3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4"/>
    </row>
    <row r="162" spans="1:38" ht="15.75" customHeight="1" x14ac:dyDescent="0.2">
      <c r="A162" s="3"/>
      <c r="B162" s="3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4"/>
    </row>
    <row r="163" spans="1:38" ht="15.75" customHeight="1" x14ac:dyDescent="0.2">
      <c r="A163" s="3"/>
      <c r="B163" s="3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4"/>
    </row>
    <row r="164" spans="1:38" ht="15.75" customHeight="1" x14ac:dyDescent="0.2">
      <c r="A164" s="3"/>
      <c r="B164" s="3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4"/>
    </row>
    <row r="165" spans="1:38" ht="15.75" customHeight="1" x14ac:dyDescent="0.2">
      <c r="A165" s="3"/>
      <c r="B165" s="3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4"/>
    </row>
    <row r="166" spans="1:38" ht="15.75" customHeight="1" x14ac:dyDescent="0.2">
      <c r="A166" s="3"/>
      <c r="B166" s="3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4"/>
    </row>
    <row r="167" spans="1:38" ht="15.75" customHeight="1" x14ac:dyDescent="0.2">
      <c r="A167" s="3"/>
      <c r="B167" s="3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4"/>
    </row>
    <row r="168" spans="1:38" ht="15.75" customHeight="1" x14ac:dyDescent="0.2">
      <c r="A168" s="3"/>
      <c r="B168" s="3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4"/>
    </row>
    <row r="169" spans="1:38" ht="15.75" customHeight="1" x14ac:dyDescent="0.2">
      <c r="A169" s="3"/>
      <c r="B169" s="3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4"/>
    </row>
    <row r="170" spans="1:38" ht="15.75" customHeight="1" x14ac:dyDescent="0.2">
      <c r="A170" s="3"/>
      <c r="B170" s="3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4"/>
    </row>
    <row r="171" spans="1:38" ht="15.75" customHeight="1" x14ac:dyDescent="0.2">
      <c r="A171" s="3"/>
      <c r="B171" s="3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4"/>
    </row>
    <row r="172" spans="1:38" ht="15.75" customHeight="1" x14ac:dyDescent="0.2">
      <c r="A172" s="3"/>
      <c r="B172" s="3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4"/>
    </row>
    <row r="173" spans="1:38" ht="15.75" customHeight="1" x14ac:dyDescent="0.2">
      <c r="A173" s="3"/>
      <c r="B173" s="3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4"/>
    </row>
    <row r="174" spans="1:38" ht="15.75" customHeight="1" x14ac:dyDescent="0.2">
      <c r="A174" s="3"/>
      <c r="B174" s="3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4"/>
    </row>
    <row r="175" spans="1:38" ht="15.75" customHeight="1" x14ac:dyDescent="0.2">
      <c r="A175" s="3"/>
      <c r="B175" s="3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4"/>
    </row>
    <row r="176" spans="1:38" ht="15.75" customHeight="1" x14ac:dyDescent="0.2">
      <c r="A176" s="3"/>
      <c r="B176" s="3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4"/>
    </row>
    <row r="177" spans="1:38" ht="15.75" customHeight="1" x14ac:dyDescent="0.2">
      <c r="A177" s="3"/>
      <c r="B177" s="3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4"/>
    </row>
    <row r="178" spans="1:38" ht="15.75" customHeight="1" x14ac:dyDescent="0.2">
      <c r="A178" s="3"/>
      <c r="B178" s="3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4"/>
    </row>
    <row r="179" spans="1:38" ht="15.75" customHeight="1" x14ac:dyDescent="0.2">
      <c r="A179" s="3"/>
      <c r="B179" s="3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4"/>
    </row>
    <row r="180" spans="1:38" ht="15.75" customHeight="1" x14ac:dyDescent="0.2">
      <c r="A180" s="3"/>
      <c r="B180" s="3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4"/>
    </row>
    <row r="181" spans="1:38" ht="15.75" customHeight="1" x14ac:dyDescent="0.2">
      <c r="A181" s="3"/>
      <c r="B181" s="3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4"/>
    </row>
    <row r="182" spans="1:38" ht="15.75" customHeight="1" x14ac:dyDescent="0.2">
      <c r="A182" s="3"/>
      <c r="B182" s="3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4"/>
    </row>
    <row r="183" spans="1:38" ht="15.75" customHeight="1" x14ac:dyDescent="0.2">
      <c r="A183" s="3"/>
      <c r="B183" s="3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4"/>
    </row>
    <row r="184" spans="1:38" ht="15.75" customHeight="1" x14ac:dyDescent="0.2">
      <c r="A184" s="3"/>
      <c r="B184" s="3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4"/>
    </row>
    <row r="185" spans="1:38" ht="15.75" customHeight="1" x14ac:dyDescent="0.2">
      <c r="A185" s="3"/>
      <c r="B185" s="3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4"/>
    </row>
    <row r="186" spans="1:38" ht="15.75" customHeight="1" x14ac:dyDescent="0.2">
      <c r="A186" s="3"/>
      <c r="B186" s="3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4"/>
    </row>
    <row r="187" spans="1:38" ht="15.75" customHeight="1" x14ac:dyDescent="0.2">
      <c r="A187" s="3"/>
      <c r="B187" s="3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4"/>
    </row>
    <row r="188" spans="1:38" ht="15.75" customHeight="1" x14ac:dyDescent="0.2">
      <c r="A188" s="3"/>
      <c r="B188" s="3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4"/>
    </row>
    <row r="189" spans="1:38" ht="15.75" customHeight="1" x14ac:dyDescent="0.2">
      <c r="A189" s="3"/>
      <c r="B189" s="3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4"/>
    </row>
    <row r="190" spans="1:38" ht="15.75" customHeight="1" x14ac:dyDescent="0.2">
      <c r="A190" s="3"/>
      <c r="B190" s="3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4"/>
    </row>
    <row r="191" spans="1:38" ht="15.75" customHeight="1" x14ac:dyDescent="0.2">
      <c r="A191" s="3"/>
      <c r="B191" s="3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4"/>
    </row>
    <row r="192" spans="1:38" ht="15.75" customHeight="1" x14ac:dyDescent="0.2">
      <c r="A192" s="3"/>
      <c r="B192" s="3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4"/>
    </row>
    <row r="193" spans="1:38" ht="15.75" customHeight="1" x14ac:dyDescent="0.2">
      <c r="A193" s="3"/>
      <c r="B193" s="3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4"/>
    </row>
    <row r="194" spans="1:38" ht="15.75" customHeight="1" x14ac:dyDescent="0.2">
      <c r="A194" s="3"/>
      <c r="B194" s="3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4"/>
    </row>
    <row r="195" spans="1:38" ht="15.75" customHeight="1" x14ac:dyDescent="0.2">
      <c r="A195" s="3"/>
      <c r="B195" s="3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4"/>
    </row>
    <row r="196" spans="1:38" ht="15.75" customHeight="1" x14ac:dyDescent="0.2">
      <c r="A196" s="3"/>
      <c r="B196" s="3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4"/>
    </row>
    <row r="197" spans="1:38" ht="15.75" customHeight="1" x14ac:dyDescent="0.2">
      <c r="A197" s="3"/>
      <c r="B197" s="3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4"/>
    </row>
    <row r="198" spans="1:38" ht="15.75" customHeight="1" x14ac:dyDescent="0.2">
      <c r="A198" s="3"/>
      <c r="B198" s="3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4"/>
    </row>
    <row r="199" spans="1:38" ht="15.75" customHeight="1" x14ac:dyDescent="0.2">
      <c r="A199" s="3"/>
      <c r="B199" s="3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4"/>
    </row>
    <row r="200" spans="1:38" ht="15.75" customHeight="1" x14ac:dyDescent="0.2">
      <c r="A200" s="3"/>
      <c r="B200" s="3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4"/>
    </row>
    <row r="201" spans="1:38" ht="15.75" customHeight="1" x14ac:dyDescent="0.2">
      <c r="A201" s="3"/>
      <c r="B201" s="3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4"/>
    </row>
    <row r="202" spans="1:38" ht="15.75" customHeight="1" x14ac:dyDescent="0.2">
      <c r="A202" s="3"/>
      <c r="B202" s="3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4"/>
    </row>
    <row r="203" spans="1:38" ht="15.75" customHeight="1" x14ac:dyDescent="0.2">
      <c r="A203" s="3"/>
      <c r="B203" s="3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4"/>
    </row>
    <row r="204" spans="1:38" ht="15.75" customHeight="1" x14ac:dyDescent="0.2">
      <c r="A204" s="3"/>
      <c r="B204" s="3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4"/>
    </row>
    <row r="205" spans="1:38" ht="15.75" customHeight="1" x14ac:dyDescent="0.2">
      <c r="A205" s="3"/>
      <c r="B205" s="3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4"/>
    </row>
    <row r="206" spans="1:38" ht="15.75" customHeight="1" x14ac:dyDescent="0.2">
      <c r="A206" s="3"/>
      <c r="B206" s="3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4"/>
    </row>
    <row r="207" spans="1:38" ht="15.75" customHeight="1" x14ac:dyDescent="0.2">
      <c r="A207" s="3"/>
      <c r="B207" s="3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4"/>
    </row>
    <row r="208" spans="1:38" ht="15.75" customHeight="1" x14ac:dyDescent="0.2">
      <c r="A208" s="3"/>
      <c r="B208" s="3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4"/>
    </row>
    <row r="209" spans="1:38" ht="15.75" customHeight="1" x14ac:dyDescent="0.2">
      <c r="A209" s="3"/>
      <c r="B209" s="3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4"/>
    </row>
    <row r="210" spans="1:38" ht="15.75" customHeight="1" x14ac:dyDescent="0.2">
      <c r="A210" s="3"/>
      <c r="B210" s="3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4"/>
    </row>
    <row r="211" spans="1:38" ht="15.75" customHeight="1" x14ac:dyDescent="0.2">
      <c r="A211" s="3"/>
      <c r="B211" s="3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4"/>
    </row>
    <row r="212" spans="1:38" ht="15.75" customHeight="1" x14ac:dyDescent="0.2">
      <c r="A212" s="3"/>
      <c r="B212" s="3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4"/>
    </row>
    <row r="213" spans="1:38" ht="15.75" customHeight="1" x14ac:dyDescent="0.2">
      <c r="A213" s="3"/>
      <c r="B213" s="3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4"/>
    </row>
    <row r="214" spans="1:38" ht="15.75" customHeight="1" x14ac:dyDescent="0.2">
      <c r="A214" s="3"/>
      <c r="B214" s="3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4"/>
    </row>
    <row r="215" spans="1:38" ht="15.75" customHeight="1" x14ac:dyDescent="0.2">
      <c r="A215" s="3"/>
      <c r="B215" s="3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4"/>
    </row>
    <row r="216" spans="1:38" ht="15.75" customHeight="1" x14ac:dyDescent="0.2">
      <c r="A216" s="3"/>
      <c r="B216" s="3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4"/>
    </row>
    <row r="217" spans="1:38" ht="15.75" customHeight="1" x14ac:dyDescent="0.2">
      <c r="A217" s="3"/>
      <c r="B217" s="3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4"/>
    </row>
    <row r="218" spans="1:38" ht="15.75" customHeight="1" x14ac:dyDescent="0.2">
      <c r="A218" s="3"/>
      <c r="B218" s="3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4"/>
    </row>
    <row r="219" spans="1:38" ht="15.75" customHeight="1" x14ac:dyDescent="0.2">
      <c r="A219" s="3"/>
      <c r="B219" s="3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4"/>
    </row>
    <row r="220" spans="1:38" ht="15.75" customHeight="1" x14ac:dyDescent="0.2">
      <c r="A220" s="3"/>
      <c r="B220" s="3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4"/>
    </row>
    <row r="221" spans="1:38" ht="15.75" customHeight="1" x14ac:dyDescent="0.2">
      <c r="A221" s="3"/>
      <c r="B221" s="3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4"/>
    </row>
    <row r="222" spans="1:38" ht="15.75" customHeight="1" x14ac:dyDescent="0.2">
      <c r="A222" s="3"/>
      <c r="B222" s="3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4"/>
    </row>
    <row r="223" spans="1:38" ht="15.75" customHeight="1" x14ac:dyDescent="0.2">
      <c r="A223" s="3"/>
      <c r="B223" s="3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4"/>
    </row>
    <row r="224" spans="1:38" ht="15.75" customHeight="1" x14ac:dyDescent="0.2">
      <c r="A224" s="3"/>
      <c r="B224" s="3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4"/>
    </row>
    <row r="225" spans="1:38" ht="15.75" customHeight="1" x14ac:dyDescent="0.2">
      <c r="A225" s="3"/>
      <c r="B225" s="3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4"/>
    </row>
    <row r="226" spans="1:38" ht="15.75" customHeight="1" x14ac:dyDescent="0.2">
      <c r="A226" s="3"/>
      <c r="B226" s="3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4"/>
    </row>
    <row r="227" spans="1:38" ht="15.75" customHeight="1" x14ac:dyDescent="0.2">
      <c r="A227" s="3"/>
      <c r="B227" s="3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4"/>
    </row>
    <row r="228" spans="1:38" ht="15.75" customHeight="1" x14ac:dyDescent="0.2">
      <c r="A228" s="3"/>
      <c r="B228" s="3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4"/>
    </row>
    <row r="229" spans="1:38" ht="15.75" customHeight="1" x14ac:dyDescent="0.2">
      <c r="A229" s="3"/>
      <c r="B229" s="3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4"/>
    </row>
    <row r="230" spans="1:38" ht="15.75" customHeight="1" x14ac:dyDescent="0.2">
      <c r="A230" s="3"/>
      <c r="B230" s="3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4"/>
    </row>
    <row r="231" spans="1:38" ht="15.75" customHeight="1" x14ac:dyDescent="0.2">
      <c r="A231" s="3"/>
      <c r="B231" s="3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4"/>
    </row>
    <row r="232" spans="1:38" ht="15.75" customHeight="1" x14ac:dyDescent="0.2">
      <c r="A232" s="3"/>
      <c r="B232" s="3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4"/>
    </row>
    <row r="233" spans="1:38" ht="15.75" customHeight="1" x14ac:dyDescent="0.2">
      <c r="A233" s="3"/>
      <c r="B233" s="3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4"/>
    </row>
    <row r="234" spans="1:38" ht="15.75" customHeight="1" x14ac:dyDescent="0.2">
      <c r="A234" s="3"/>
      <c r="B234" s="3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4"/>
    </row>
    <row r="235" spans="1:38" ht="15.75" customHeight="1" x14ac:dyDescent="0.2">
      <c r="A235" s="3"/>
      <c r="B235" s="3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4"/>
    </row>
    <row r="236" spans="1:38" ht="15.75" customHeight="1" x14ac:dyDescent="0.2">
      <c r="A236" s="3"/>
      <c r="B236" s="3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4"/>
    </row>
    <row r="237" spans="1:38" ht="15.75" customHeight="1" x14ac:dyDescent="0.2">
      <c r="A237" s="3"/>
      <c r="B237" s="3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4"/>
    </row>
    <row r="238" spans="1:38" ht="15.75" customHeight="1" x14ac:dyDescent="0.2">
      <c r="A238" s="3"/>
      <c r="B238" s="3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4"/>
    </row>
    <row r="239" spans="1:38" ht="15.75" customHeight="1" x14ac:dyDescent="0.2">
      <c r="A239" s="3"/>
      <c r="B239" s="3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4"/>
    </row>
    <row r="240" spans="1:38" ht="15.75" customHeight="1" x14ac:dyDescent="0.2">
      <c r="A240" s="3"/>
      <c r="B240" s="3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4"/>
    </row>
    <row r="241" spans="1:38" ht="15.75" customHeight="1" x14ac:dyDescent="0.2">
      <c r="A241" s="3"/>
      <c r="B241" s="3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4"/>
    </row>
    <row r="242" spans="1:38" ht="15.75" customHeight="1" x14ac:dyDescent="0.2">
      <c r="A242" s="3"/>
      <c r="B242" s="3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4"/>
    </row>
    <row r="243" spans="1:38" ht="15.75" customHeight="1" x14ac:dyDescent="0.2">
      <c r="A243" s="3"/>
      <c r="B243" s="3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4"/>
    </row>
    <row r="244" spans="1:38" ht="15.75" customHeight="1" x14ac:dyDescent="0.2">
      <c r="A244" s="3"/>
      <c r="B244" s="3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4"/>
    </row>
    <row r="245" spans="1:38" ht="15.75" customHeight="1" x14ac:dyDescent="0.2">
      <c r="A245" s="3"/>
      <c r="B245" s="3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4"/>
    </row>
    <row r="246" spans="1:38" ht="15.75" customHeight="1" x14ac:dyDescent="0.2">
      <c r="A246" s="3"/>
      <c r="B246" s="3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4"/>
    </row>
    <row r="247" spans="1:38" ht="15.75" customHeight="1" x14ac:dyDescent="0.2">
      <c r="A247" s="3"/>
      <c r="B247" s="3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4"/>
    </row>
    <row r="248" spans="1:38" ht="15.75" customHeight="1" x14ac:dyDescent="0.2">
      <c r="A248" s="3"/>
      <c r="B248" s="3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4"/>
    </row>
    <row r="249" spans="1:38" ht="15.75" customHeight="1" x14ac:dyDescent="0.2">
      <c r="A249" s="3"/>
      <c r="B249" s="3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4"/>
    </row>
    <row r="250" spans="1:38" ht="15.75" customHeight="1" x14ac:dyDescent="0.2">
      <c r="A250" s="3"/>
      <c r="B250" s="3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4"/>
    </row>
    <row r="251" spans="1:38" ht="15.75" customHeight="1" x14ac:dyDescent="0.2">
      <c r="A251" s="3"/>
      <c r="B251" s="3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4"/>
    </row>
    <row r="252" spans="1:38" ht="15.75" customHeight="1" x14ac:dyDescent="0.2">
      <c r="A252" s="3"/>
      <c r="B252" s="3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4"/>
    </row>
    <row r="253" spans="1:38" ht="15.75" customHeight="1" x14ac:dyDescent="0.2">
      <c r="A253" s="3"/>
      <c r="B253" s="3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4"/>
    </row>
    <row r="254" spans="1:38" ht="15.75" customHeight="1" x14ac:dyDescent="0.2">
      <c r="A254" s="3"/>
      <c r="B254" s="3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4"/>
    </row>
    <row r="255" spans="1:38" ht="15.75" customHeight="1" x14ac:dyDescent="0.2">
      <c r="A255" s="3"/>
      <c r="B255" s="3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4"/>
    </row>
    <row r="256" spans="1:38" ht="15.75" customHeight="1" x14ac:dyDescent="0.2">
      <c r="A256" s="3"/>
      <c r="B256" s="3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4"/>
    </row>
    <row r="257" spans="1:38" ht="15.75" customHeight="1" x14ac:dyDescent="0.2">
      <c r="A257" s="3"/>
      <c r="B257" s="3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4"/>
    </row>
    <row r="258" spans="1:38" ht="15.75" customHeight="1" x14ac:dyDescent="0.2">
      <c r="A258" s="3"/>
      <c r="B258" s="3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4"/>
    </row>
    <row r="259" spans="1:38" ht="15.75" customHeight="1" x14ac:dyDescent="0.2">
      <c r="A259" s="3"/>
      <c r="B259" s="3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4"/>
    </row>
    <row r="260" spans="1:38" ht="15.75" customHeight="1" x14ac:dyDescent="0.2">
      <c r="A260" s="3"/>
      <c r="B260" s="3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4"/>
    </row>
    <row r="261" spans="1:38" ht="15.75" customHeight="1" x14ac:dyDescent="0.2">
      <c r="A261" s="3"/>
      <c r="B261" s="3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4"/>
    </row>
    <row r="262" spans="1:38" ht="15.75" customHeight="1" x14ac:dyDescent="0.2">
      <c r="A262" s="3"/>
      <c r="B262" s="3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4"/>
    </row>
    <row r="263" spans="1:38" ht="15.75" customHeight="1" x14ac:dyDescent="0.2">
      <c r="A263" s="3"/>
      <c r="B263" s="3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4"/>
    </row>
    <row r="264" spans="1:38" ht="15.75" customHeight="1" x14ac:dyDescent="0.2">
      <c r="A264" s="3"/>
      <c r="B264" s="3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4"/>
    </row>
    <row r="265" spans="1:38" ht="15.75" customHeight="1" x14ac:dyDescent="0.2">
      <c r="A265" s="3"/>
      <c r="B265" s="3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4"/>
    </row>
    <row r="266" spans="1:38" ht="15.75" customHeight="1" x14ac:dyDescent="0.2">
      <c r="A266" s="3"/>
      <c r="B266" s="3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4"/>
    </row>
    <row r="267" spans="1:38" ht="15.75" customHeight="1" x14ac:dyDescent="0.2">
      <c r="A267" s="3"/>
      <c r="B267" s="3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4"/>
    </row>
    <row r="268" spans="1:38" ht="15.75" customHeight="1" x14ac:dyDescent="0.2">
      <c r="A268" s="3"/>
      <c r="B268" s="3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4"/>
    </row>
    <row r="269" spans="1:38" ht="15.75" customHeight="1" x14ac:dyDescent="0.2">
      <c r="A269" s="3"/>
      <c r="B269" s="3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4"/>
    </row>
    <row r="270" spans="1:38" ht="15.75" customHeight="1" x14ac:dyDescent="0.2">
      <c r="A270" s="3"/>
      <c r="B270" s="3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4"/>
    </row>
    <row r="271" spans="1:38" ht="15.75" customHeight="1" x14ac:dyDescent="0.2">
      <c r="A271" s="3"/>
      <c r="B271" s="3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4"/>
    </row>
    <row r="272" spans="1:38" ht="15.75" customHeight="1" x14ac:dyDescent="0.2">
      <c r="A272" s="3"/>
      <c r="B272" s="3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4"/>
    </row>
    <row r="273" spans="1:38" ht="15.75" customHeight="1" x14ac:dyDescent="0.2">
      <c r="A273" s="3"/>
      <c r="B273" s="3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4"/>
    </row>
    <row r="274" spans="1:38" ht="15.75" customHeight="1" x14ac:dyDescent="0.2">
      <c r="A274" s="3"/>
      <c r="B274" s="3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4"/>
    </row>
    <row r="275" spans="1:38" ht="15.75" customHeight="1" x14ac:dyDescent="0.2">
      <c r="A275" s="3"/>
      <c r="B275" s="3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4"/>
    </row>
    <row r="276" spans="1:38" ht="15.75" customHeight="1" x14ac:dyDescent="0.2">
      <c r="A276" s="3"/>
      <c r="B276" s="3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4"/>
    </row>
    <row r="277" spans="1:38" ht="15.75" customHeight="1" x14ac:dyDescent="0.2">
      <c r="A277" s="3"/>
      <c r="B277" s="3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4"/>
    </row>
    <row r="278" spans="1:38" ht="15.75" customHeight="1" x14ac:dyDescent="0.2">
      <c r="A278" s="3"/>
      <c r="B278" s="3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4"/>
    </row>
    <row r="279" spans="1:38" ht="15.75" customHeight="1" x14ac:dyDescent="0.2">
      <c r="A279" s="3"/>
      <c r="B279" s="3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4"/>
    </row>
    <row r="280" spans="1:38" ht="15.75" customHeight="1" x14ac:dyDescent="0.2">
      <c r="A280" s="3"/>
      <c r="B280" s="3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4"/>
    </row>
    <row r="281" spans="1:38" ht="15.75" customHeight="1" x14ac:dyDescent="0.2">
      <c r="A281" s="3"/>
      <c r="B281" s="3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4"/>
    </row>
    <row r="282" spans="1:38" ht="15.75" customHeight="1" x14ac:dyDescent="0.2">
      <c r="A282" s="3"/>
      <c r="B282" s="3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4"/>
    </row>
    <row r="283" spans="1:38" ht="15.75" customHeight="1" x14ac:dyDescent="0.2">
      <c r="A283" s="3"/>
      <c r="B283" s="3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4"/>
    </row>
    <row r="284" spans="1:38" ht="15.75" customHeight="1" x14ac:dyDescent="0.2">
      <c r="A284" s="3"/>
      <c r="B284" s="3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4"/>
    </row>
    <row r="285" spans="1:38" ht="15.75" customHeight="1" x14ac:dyDescent="0.2">
      <c r="A285" s="3"/>
      <c r="B285" s="3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4"/>
    </row>
    <row r="286" spans="1:38" ht="15.75" customHeight="1" x14ac:dyDescent="0.2">
      <c r="A286" s="3"/>
      <c r="B286" s="3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4"/>
    </row>
    <row r="287" spans="1:38" ht="15.75" customHeight="1" x14ac:dyDescent="0.2">
      <c r="A287" s="3"/>
      <c r="B287" s="3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4"/>
    </row>
    <row r="288" spans="1:38" ht="15.75" customHeight="1" x14ac:dyDescent="0.2">
      <c r="A288" s="3"/>
      <c r="B288" s="3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4"/>
    </row>
    <row r="289" spans="1:38" ht="15.75" customHeight="1" x14ac:dyDescent="0.2">
      <c r="A289" s="3"/>
      <c r="B289" s="3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4"/>
    </row>
    <row r="290" spans="1:38" ht="15.75" customHeight="1" x14ac:dyDescent="0.2">
      <c r="A290" s="3"/>
      <c r="B290" s="3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4"/>
    </row>
    <row r="291" spans="1:38" ht="15.75" customHeight="1" x14ac:dyDescent="0.2">
      <c r="A291" s="3"/>
      <c r="B291" s="3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4"/>
    </row>
    <row r="292" spans="1:38" ht="15.75" customHeight="1" x14ac:dyDescent="0.2">
      <c r="A292" s="3"/>
      <c r="B292" s="3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4"/>
    </row>
    <row r="293" spans="1:38" ht="15.75" customHeight="1" x14ac:dyDescent="0.2">
      <c r="A293" s="3"/>
      <c r="B293" s="3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4"/>
    </row>
    <row r="294" spans="1:38" ht="15.75" customHeight="1" x14ac:dyDescent="0.2">
      <c r="A294" s="3"/>
      <c r="B294" s="3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4"/>
    </row>
    <row r="295" spans="1:38" ht="15.75" customHeight="1" x14ac:dyDescent="0.2">
      <c r="A295" s="3"/>
      <c r="B295" s="3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4"/>
    </row>
    <row r="296" spans="1:38" ht="15.75" customHeight="1" x14ac:dyDescent="0.2">
      <c r="A296" s="3"/>
      <c r="B296" s="3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4"/>
    </row>
    <row r="297" spans="1:38" ht="15.75" customHeight="1" x14ac:dyDescent="0.2">
      <c r="A297" s="3"/>
      <c r="B297" s="3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4"/>
    </row>
    <row r="298" spans="1:38" ht="15.75" customHeight="1" x14ac:dyDescent="0.2">
      <c r="A298" s="3"/>
      <c r="B298" s="3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4"/>
    </row>
    <row r="299" spans="1:38" ht="15.75" customHeight="1" x14ac:dyDescent="0.2">
      <c r="A299" s="3"/>
      <c r="B299" s="3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4"/>
    </row>
    <row r="300" spans="1:38" ht="15.75" customHeight="1" x14ac:dyDescent="0.2">
      <c r="A300" s="3"/>
      <c r="B300" s="3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4"/>
    </row>
    <row r="301" spans="1:38" ht="15.75" customHeight="1" x14ac:dyDescent="0.2">
      <c r="A301" s="3"/>
      <c r="B301" s="3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4"/>
    </row>
    <row r="302" spans="1:38" ht="15.75" customHeight="1" x14ac:dyDescent="0.2">
      <c r="A302" s="3"/>
      <c r="B302" s="3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4"/>
    </row>
    <row r="303" spans="1:38" ht="15.75" customHeight="1" x14ac:dyDescent="0.2">
      <c r="A303" s="3"/>
      <c r="B303" s="3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4"/>
    </row>
    <row r="304" spans="1:38" ht="15.75" customHeight="1" x14ac:dyDescent="0.2">
      <c r="A304" s="3"/>
      <c r="B304" s="3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4"/>
    </row>
    <row r="305" spans="1:38" ht="15.75" customHeight="1" x14ac:dyDescent="0.2">
      <c r="A305" s="3"/>
      <c r="B305" s="3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4"/>
    </row>
    <row r="306" spans="1:38" ht="15.75" customHeight="1" x14ac:dyDescent="0.2">
      <c r="A306" s="3"/>
      <c r="B306" s="3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4"/>
    </row>
    <row r="307" spans="1:38" ht="15.75" customHeight="1" x14ac:dyDescent="0.2">
      <c r="A307" s="3"/>
      <c r="B307" s="3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4"/>
    </row>
    <row r="308" spans="1:38" ht="15.75" customHeight="1" x14ac:dyDescent="0.2">
      <c r="A308" s="3"/>
      <c r="B308" s="3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4"/>
    </row>
    <row r="309" spans="1:38" ht="15.75" customHeight="1" x14ac:dyDescent="0.2">
      <c r="A309" s="3"/>
      <c r="B309" s="3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4"/>
    </row>
    <row r="310" spans="1:38" ht="15.75" customHeight="1" x14ac:dyDescent="0.2">
      <c r="A310" s="3"/>
      <c r="B310" s="3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4"/>
    </row>
    <row r="311" spans="1:38" ht="15.75" customHeight="1" x14ac:dyDescent="0.2">
      <c r="A311" s="3"/>
      <c r="B311" s="3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4"/>
    </row>
    <row r="312" spans="1:38" ht="15.75" customHeight="1" x14ac:dyDescent="0.2">
      <c r="A312" s="3"/>
      <c r="B312" s="3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4"/>
    </row>
    <row r="313" spans="1:38" ht="15.75" customHeight="1" x14ac:dyDescent="0.2">
      <c r="A313" s="3"/>
      <c r="B313" s="3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4"/>
    </row>
    <row r="314" spans="1:38" ht="15.75" customHeight="1" x14ac:dyDescent="0.2">
      <c r="A314" s="3"/>
      <c r="B314" s="3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4"/>
    </row>
    <row r="315" spans="1:38" ht="15.75" customHeight="1" x14ac:dyDescent="0.2">
      <c r="A315" s="3"/>
      <c r="B315" s="3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4"/>
    </row>
    <row r="316" spans="1:38" ht="15.75" customHeight="1" x14ac:dyDescent="0.2">
      <c r="A316" s="3"/>
      <c r="B316" s="3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4"/>
    </row>
    <row r="317" spans="1:38" ht="15.75" customHeight="1" x14ac:dyDescent="0.2">
      <c r="A317" s="3"/>
      <c r="B317" s="3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4"/>
    </row>
    <row r="318" spans="1:38" ht="15.75" customHeight="1" x14ac:dyDescent="0.2">
      <c r="A318" s="3"/>
      <c r="B318" s="3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4"/>
    </row>
    <row r="319" spans="1:38" ht="15.75" customHeight="1" x14ac:dyDescent="0.2">
      <c r="A319" s="3"/>
      <c r="B319" s="3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4"/>
    </row>
    <row r="320" spans="1:38" ht="15.75" customHeight="1" x14ac:dyDescent="0.2">
      <c r="A320" s="3"/>
      <c r="B320" s="3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4"/>
    </row>
    <row r="321" spans="1:38" ht="15.75" customHeight="1" x14ac:dyDescent="0.2">
      <c r="A321" s="3"/>
      <c r="B321" s="3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4"/>
    </row>
    <row r="322" spans="1:38" ht="15.75" customHeight="1" x14ac:dyDescent="0.2">
      <c r="A322" s="3"/>
      <c r="B322" s="3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4"/>
    </row>
    <row r="323" spans="1:38" ht="15.75" customHeight="1" x14ac:dyDescent="0.2">
      <c r="A323" s="3"/>
      <c r="B323" s="3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4"/>
    </row>
    <row r="324" spans="1:38" ht="15.75" customHeight="1" x14ac:dyDescent="0.2">
      <c r="A324" s="3"/>
      <c r="B324" s="3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4"/>
    </row>
    <row r="325" spans="1:38" ht="15.75" customHeight="1" x14ac:dyDescent="0.2">
      <c r="A325" s="3"/>
      <c r="B325" s="3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4"/>
    </row>
    <row r="326" spans="1:38" ht="15.75" customHeight="1" x14ac:dyDescent="0.2">
      <c r="A326" s="3"/>
      <c r="B326" s="3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4"/>
    </row>
    <row r="327" spans="1:38" ht="15.75" customHeight="1" x14ac:dyDescent="0.2">
      <c r="A327" s="3"/>
      <c r="B327" s="3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4"/>
    </row>
    <row r="328" spans="1:38" ht="15.75" customHeight="1" x14ac:dyDescent="0.2">
      <c r="A328" s="3"/>
      <c r="B328" s="3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4"/>
    </row>
    <row r="329" spans="1:38" ht="15.75" customHeight="1" x14ac:dyDescent="0.2">
      <c r="A329" s="3"/>
      <c r="B329" s="3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4"/>
    </row>
    <row r="330" spans="1:38" ht="15.75" customHeight="1" x14ac:dyDescent="0.2">
      <c r="A330" s="3"/>
      <c r="B330" s="3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4"/>
    </row>
    <row r="331" spans="1:38" ht="15.75" customHeight="1" x14ac:dyDescent="0.2">
      <c r="A331" s="3"/>
      <c r="B331" s="3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4"/>
    </row>
    <row r="332" spans="1:38" ht="15.75" customHeight="1" x14ac:dyDescent="0.2">
      <c r="A332" s="3"/>
      <c r="B332" s="3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4"/>
    </row>
    <row r="333" spans="1:38" ht="15.75" customHeight="1" x14ac:dyDescent="0.2">
      <c r="A333" s="3"/>
      <c r="B333" s="3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4"/>
    </row>
    <row r="334" spans="1:38" ht="15.75" customHeight="1" x14ac:dyDescent="0.2">
      <c r="A334" s="3"/>
      <c r="B334" s="3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4"/>
    </row>
    <row r="335" spans="1:38" ht="15.75" customHeight="1" x14ac:dyDescent="0.2">
      <c r="A335" s="3"/>
      <c r="B335" s="3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4"/>
    </row>
    <row r="336" spans="1:38" ht="15.75" customHeight="1" x14ac:dyDescent="0.2">
      <c r="A336" s="3"/>
      <c r="B336" s="3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4"/>
    </row>
    <row r="337" spans="1:38" ht="15.75" customHeight="1" x14ac:dyDescent="0.2">
      <c r="A337" s="3"/>
      <c r="B337" s="3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4"/>
    </row>
    <row r="338" spans="1:38" ht="15.75" customHeight="1" x14ac:dyDescent="0.2">
      <c r="A338" s="3"/>
      <c r="B338" s="3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4"/>
    </row>
    <row r="339" spans="1:38" ht="15.75" customHeight="1" x14ac:dyDescent="0.2">
      <c r="A339" s="3"/>
      <c r="B339" s="3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4"/>
    </row>
    <row r="340" spans="1:38" ht="15.75" customHeight="1" x14ac:dyDescent="0.2">
      <c r="A340" s="3"/>
      <c r="B340" s="3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4"/>
    </row>
    <row r="341" spans="1:38" ht="15.75" customHeight="1" x14ac:dyDescent="0.2">
      <c r="A341" s="3"/>
      <c r="B341" s="3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4"/>
    </row>
    <row r="342" spans="1:38" ht="15.75" customHeight="1" x14ac:dyDescent="0.2">
      <c r="A342" s="3"/>
      <c r="B342" s="3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4"/>
    </row>
    <row r="343" spans="1:38" ht="15.75" customHeight="1" x14ac:dyDescent="0.2">
      <c r="A343" s="3"/>
      <c r="B343" s="3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4"/>
    </row>
    <row r="344" spans="1:38" ht="15.75" customHeight="1" x14ac:dyDescent="0.2">
      <c r="A344" s="3"/>
      <c r="B344" s="3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4"/>
    </row>
    <row r="345" spans="1:38" ht="15.75" customHeight="1" x14ac:dyDescent="0.2">
      <c r="A345" s="3"/>
      <c r="B345" s="3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4"/>
    </row>
    <row r="346" spans="1:38" ht="15.75" customHeight="1" x14ac:dyDescent="0.2">
      <c r="A346" s="3"/>
      <c r="B346" s="3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4"/>
    </row>
    <row r="347" spans="1:38" ht="15.75" customHeight="1" x14ac:dyDescent="0.2">
      <c r="A347" s="3"/>
      <c r="B347" s="3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4"/>
    </row>
    <row r="348" spans="1:38" ht="15.75" customHeight="1" x14ac:dyDescent="0.2">
      <c r="A348" s="3"/>
      <c r="B348" s="3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4"/>
    </row>
    <row r="349" spans="1:38" ht="15.75" customHeight="1" x14ac:dyDescent="0.2">
      <c r="A349" s="3"/>
      <c r="B349" s="3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4"/>
    </row>
    <row r="350" spans="1:38" ht="15.75" customHeight="1" x14ac:dyDescent="0.2">
      <c r="A350" s="3"/>
      <c r="B350" s="3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4"/>
    </row>
    <row r="351" spans="1:38" ht="15.75" customHeight="1" x14ac:dyDescent="0.2">
      <c r="A351" s="3"/>
      <c r="B351" s="3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4"/>
    </row>
    <row r="352" spans="1:38" ht="15.75" customHeight="1" x14ac:dyDescent="0.2">
      <c r="A352" s="3"/>
      <c r="B352" s="3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4"/>
    </row>
    <row r="353" spans="1:38" ht="15.75" customHeight="1" x14ac:dyDescent="0.2">
      <c r="A353" s="3"/>
      <c r="B353" s="3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4"/>
    </row>
    <row r="354" spans="1:38" ht="15.75" customHeight="1" x14ac:dyDescent="0.2">
      <c r="A354" s="3"/>
      <c r="B354" s="3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4"/>
    </row>
    <row r="355" spans="1:38" ht="15.75" customHeight="1" x14ac:dyDescent="0.2">
      <c r="A355" s="3"/>
      <c r="B355" s="3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4"/>
    </row>
    <row r="356" spans="1:38" ht="15.75" customHeight="1" x14ac:dyDescent="0.2">
      <c r="A356" s="3"/>
      <c r="B356" s="3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4"/>
    </row>
    <row r="357" spans="1:38" ht="15.75" customHeight="1" x14ac:dyDescent="0.2">
      <c r="A357" s="3"/>
      <c r="B357" s="3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4"/>
    </row>
    <row r="358" spans="1:38" ht="15.75" customHeight="1" x14ac:dyDescent="0.2">
      <c r="A358" s="3"/>
      <c r="B358" s="3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4"/>
    </row>
    <row r="359" spans="1:38" ht="15.75" customHeight="1" x14ac:dyDescent="0.2">
      <c r="A359" s="3"/>
      <c r="B359" s="3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4"/>
    </row>
    <row r="360" spans="1:38" ht="15.75" customHeight="1" x14ac:dyDescent="0.2">
      <c r="A360" s="3"/>
      <c r="B360" s="3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4"/>
    </row>
    <row r="361" spans="1:38" ht="15.75" customHeight="1" x14ac:dyDescent="0.2">
      <c r="A361" s="3"/>
      <c r="B361" s="3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4"/>
    </row>
    <row r="362" spans="1:38" ht="15.75" customHeight="1" x14ac:dyDescent="0.2">
      <c r="A362" s="3"/>
      <c r="B362" s="3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4"/>
    </row>
    <row r="363" spans="1:38" ht="15.75" customHeight="1" x14ac:dyDescent="0.2">
      <c r="A363" s="3"/>
      <c r="B363" s="3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4"/>
    </row>
    <row r="364" spans="1:38" ht="15.75" customHeight="1" x14ac:dyDescent="0.2">
      <c r="A364" s="3"/>
      <c r="B364" s="3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4"/>
    </row>
    <row r="365" spans="1:38" ht="15.75" customHeight="1" x14ac:dyDescent="0.2">
      <c r="A365" s="3"/>
      <c r="B365" s="3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4"/>
    </row>
    <row r="366" spans="1:38" ht="15.75" customHeight="1" x14ac:dyDescent="0.2">
      <c r="A366" s="3"/>
      <c r="B366" s="3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4"/>
    </row>
    <row r="367" spans="1:38" ht="15.75" customHeight="1" x14ac:dyDescent="0.2">
      <c r="A367" s="3"/>
      <c r="B367" s="3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4"/>
    </row>
    <row r="368" spans="1:38" ht="15.75" customHeight="1" x14ac:dyDescent="0.2">
      <c r="A368" s="3"/>
      <c r="B368" s="3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4"/>
    </row>
    <row r="369" spans="1:38" ht="15.75" customHeight="1" x14ac:dyDescent="0.2">
      <c r="A369" s="3"/>
      <c r="B369" s="3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4"/>
    </row>
    <row r="370" spans="1:38" ht="15.75" customHeight="1" x14ac:dyDescent="0.2">
      <c r="A370" s="3"/>
      <c r="B370" s="3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4"/>
    </row>
    <row r="371" spans="1:38" ht="15.75" customHeight="1" x14ac:dyDescent="0.2">
      <c r="A371" s="3"/>
      <c r="B371" s="3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4"/>
    </row>
    <row r="372" spans="1:38" ht="15.75" customHeight="1" x14ac:dyDescent="0.2">
      <c r="A372" s="3"/>
      <c r="B372" s="3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4"/>
    </row>
    <row r="373" spans="1:38" ht="15.75" customHeight="1" x14ac:dyDescent="0.2">
      <c r="A373" s="3"/>
      <c r="B373" s="3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4"/>
    </row>
    <row r="374" spans="1:38" ht="15.75" customHeight="1" x14ac:dyDescent="0.2">
      <c r="A374" s="3"/>
      <c r="B374" s="3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4"/>
    </row>
    <row r="375" spans="1:38" ht="15.75" customHeight="1" x14ac:dyDescent="0.2">
      <c r="A375" s="3"/>
      <c r="B375" s="3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4"/>
    </row>
    <row r="376" spans="1:38" ht="15.75" customHeight="1" x14ac:dyDescent="0.2">
      <c r="A376" s="3"/>
      <c r="B376" s="3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4"/>
    </row>
    <row r="377" spans="1:38" ht="15.75" customHeight="1" x14ac:dyDescent="0.2">
      <c r="A377" s="3"/>
      <c r="B377" s="3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4"/>
    </row>
    <row r="378" spans="1:38" ht="15.75" customHeight="1" x14ac:dyDescent="0.2">
      <c r="A378" s="3"/>
      <c r="B378" s="3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4"/>
    </row>
    <row r="379" spans="1:38" ht="15.75" customHeight="1" x14ac:dyDescent="0.2">
      <c r="A379" s="3"/>
      <c r="B379" s="3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4"/>
    </row>
    <row r="380" spans="1:38" ht="15.75" customHeight="1" x14ac:dyDescent="0.2">
      <c r="A380" s="3"/>
      <c r="B380" s="3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4"/>
    </row>
    <row r="381" spans="1:38" ht="15.75" customHeight="1" x14ac:dyDescent="0.2">
      <c r="A381" s="3"/>
      <c r="B381" s="3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4"/>
    </row>
    <row r="382" spans="1:38" ht="15.75" customHeight="1" x14ac:dyDescent="0.2">
      <c r="A382" s="3"/>
      <c r="B382" s="3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4"/>
    </row>
    <row r="383" spans="1:38" ht="15.75" customHeight="1" x14ac:dyDescent="0.2">
      <c r="A383" s="3"/>
      <c r="B383" s="3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4"/>
    </row>
    <row r="384" spans="1:38" ht="15.75" customHeight="1" x14ac:dyDescent="0.2">
      <c r="A384" s="3"/>
      <c r="B384" s="3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4"/>
    </row>
    <row r="385" spans="1:38" ht="15.75" customHeight="1" x14ac:dyDescent="0.2">
      <c r="A385" s="3"/>
      <c r="B385" s="3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4"/>
    </row>
    <row r="386" spans="1:38" ht="15.75" customHeight="1" x14ac:dyDescent="0.2">
      <c r="A386" s="3"/>
      <c r="B386" s="3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4"/>
    </row>
    <row r="387" spans="1:38" ht="15.75" customHeight="1" x14ac:dyDescent="0.2">
      <c r="A387" s="3"/>
      <c r="B387" s="3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4"/>
    </row>
    <row r="388" spans="1:38" ht="15.75" customHeight="1" x14ac:dyDescent="0.2">
      <c r="A388" s="3"/>
      <c r="B388" s="3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4"/>
    </row>
    <row r="389" spans="1:38" ht="15.75" customHeight="1" x14ac:dyDescent="0.2">
      <c r="A389" s="3"/>
      <c r="B389" s="3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4"/>
    </row>
    <row r="390" spans="1:38" ht="15.75" customHeight="1" x14ac:dyDescent="0.2">
      <c r="A390" s="3"/>
      <c r="B390" s="3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4"/>
    </row>
    <row r="391" spans="1:38" ht="15.75" customHeight="1" x14ac:dyDescent="0.2">
      <c r="A391" s="3"/>
      <c r="B391" s="3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4"/>
    </row>
    <row r="392" spans="1:38" ht="15.75" customHeight="1" x14ac:dyDescent="0.2">
      <c r="A392" s="3"/>
      <c r="B392" s="3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4"/>
    </row>
    <row r="393" spans="1:38" ht="15.75" customHeight="1" x14ac:dyDescent="0.2">
      <c r="A393" s="3"/>
      <c r="B393" s="3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4"/>
    </row>
    <row r="394" spans="1:38" ht="15.75" customHeight="1" x14ac:dyDescent="0.2">
      <c r="A394" s="3"/>
      <c r="B394" s="3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4"/>
    </row>
    <row r="395" spans="1:38" ht="15.75" customHeight="1" x14ac:dyDescent="0.2">
      <c r="A395" s="3"/>
      <c r="B395" s="3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4"/>
    </row>
    <row r="396" spans="1:38" ht="15.75" customHeight="1" x14ac:dyDescent="0.2">
      <c r="A396" s="3"/>
      <c r="B396" s="3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4"/>
    </row>
    <row r="397" spans="1:38" ht="15.75" customHeight="1" x14ac:dyDescent="0.2">
      <c r="A397" s="3"/>
      <c r="B397" s="3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4"/>
    </row>
    <row r="398" spans="1:38" ht="15.75" customHeight="1" x14ac:dyDescent="0.2">
      <c r="A398" s="3"/>
      <c r="B398" s="3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4"/>
    </row>
    <row r="399" spans="1:38" ht="15.75" customHeight="1" x14ac:dyDescent="0.2">
      <c r="A399" s="3"/>
      <c r="B399" s="3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4"/>
    </row>
    <row r="400" spans="1:38" ht="15.75" customHeight="1" x14ac:dyDescent="0.2">
      <c r="A400" s="3"/>
      <c r="B400" s="3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4"/>
    </row>
    <row r="401" spans="1:38" ht="15.75" customHeight="1" x14ac:dyDescent="0.2">
      <c r="A401" s="3"/>
      <c r="B401" s="3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4"/>
    </row>
    <row r="402" spans="1:38" ht="15.75" customHeight="1" x14ac:dyDescent="0.2">
      <c r="A402" s="3"/>
      <c r="B402" s="3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4"/>
    </row>
    <row r="403" spans="1:38" ht="15.75" customHeight="1" x14ac:dyDescent="0.2">
      <c r="A403" s="3"/>
      <c r="B403" s="3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4"/>
    </row>
    <row r="404" spans="1:38" ht="15.75" customHeight="1" x14ac:dyDescent="0.2">
      <c r="A404" s="3"/>
      <c r="B404" s="3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4"/>
    </row>
    <row r="405" spans="1:38" ht="15.75" customHeight="1" x14ac:dyDescent="0.2">
      <c r="A405" s="3"/>
      <c r="B405" s="3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4"/>
    </row>
    <row r="406" spans="1:38" ht="15.75" customHeight="1" x14ac:dyDescent="0.2">
      <c r="A406" s="3"/>
      <c r="B406" s="3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4"/>
    </row>
    <row r="407" spans="1:38" ht="15.75" customHeight="1" x14ac:dyDescent="0.2">
      <c r="A407" s="3"/>
      <c r="B407" s="3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4"/>
    </row>
    <row r="408" spans="1:38" ht="15.75" customHeight="1" x14ac:dyDescent="0.2">
      <c r="A408" s="3"/>
      <c r="B408" s="3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4"/>
    </row>
    <row r="409" spans="1:38" ht="15.75" customHeight="1" x14ac:dyDescent="0.2">
      <c r="A409" s="3"/>
      <c r="B409" s="3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4"/>
    </row>
    <row r="410" spans="1:38" ht="15.75" customHeight="1" x14ac:dyDescent="0.2">
      <c r="A410" s="3"/>
      <c r="B410" s="3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4"/>
    </row>
    <row r="411" spans="1:38" ht="15.75" customHeight="1" x14ac:dyDescent="0.2">
      <c r="A411" s="3"/>
      <c r="B411" s="3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4"/>
    </row>
    <row r="412" spans="1:38" ht="15.75" customHeight="1" x14ac:dyDescent="0.2">
      <c r="A412" s="3"/>
      <c r="B412" s="3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4"/>
    </row>
    <row r="413" spans="1:38" ht="15.75" customHeight="1" x14ac:dyDescent="0.2">
      <c r="A413" s="3"/>
      <c r="B413" s="3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4"/>
    </row>
    <row r="414" spans="1:38" ht="15.75" customHeight="1" x14ac:dyDescent="0.2">
      <c r="A414" s="3"/>
      <c r="B414" s="3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4"/>
    </row>
    <row r="415" spans="1:38" ht="15.75" customHeight="1" x14ac:dyDescent="0.2">
      <c r="A415" s="3"/>
      <c r="B415" s="3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4"/>
    </row>
    <row r="416" spans="1:38" ht="15.75" customHeight="1" x14ac:dyDescent="0.2">
      <c r="A416" s="3"/>
      <c r="B416" s="3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4"/>
    </row>
    <row r="417" spans="1:38" ht="15.75" customHeight="1" x14ac:dyDescent="0.2">
      <c r="A417" s="3"/>
      <c r="B417" s="3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4"/>
    </row>
    <row r="418" spans="1:38" ht="15.75" customHeight="1" x14ac:dyDescent="0.2">
      <c r="A418" s="3"/>
      <c r="B418" s="3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4"/>
    </row>
    <row r="419" spans="1:38" ht="15.75" customHeight="1" x14ac:dyDescent="0.2">
      <c r="A419" s="3"/>
      <c r="B419" s="3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4"/>
    </row>
    <row r="420" spans="1:38" ht="15.75" customHeight="1" x14ac:dyDescent="0.2">
      <c r="A420" s="3"/>
      <c r="B420" s="3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4"/>
    </row>
    <row r="421" spans="1:38" ht="15.75" customHeight="1" x14ac:dyDescent="0.2">
      <c r="A421" s="3"/>
      <c r="B421" s="3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4"/>
    </row>
    <row r="422" spans="1:38" ht="15.75" customHeight="1" x14ac:dyDescent="0.2">
      <c r="A422" s="3"/>
      <c r="B422" s="3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4"/>
    </row>
    <row r="423" spans="1:38" ht="15.75" customHeight="1" x14ac:dyDescent="0.2">
      <c r="A423" s="3"/>
      <c r="B423" s="3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4"/>
    </row>
    <row r="424" spans="1:38" ht="15.75" customHeight="1" x14ac:dyDescent="0.2">
      <c r="A424" s="3"/>
      <c r="B424" s="3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4"/>
    </row>
    <row r="425" spans="1:38" ht="15.75" customHeight="1" x14ac:dyDescent="0.2">
      <c r="A425" s="3"/>
      <c r="B425" s="3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4"/>
    </row>
    <row r="426" spans="1:38" ht="15.75" customHeight="1" x14ac:dyDescent="0.2">
      <c r="A426" s="3"/>
      <c r="B426" s="3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4"/>
    </row>
    <row r="427" spans="1:38" ht="15.75" customHeight="1" x14ac:dyDescent="0.2">
      <c r="A427" s="3"/>
      <c r="B427" s="3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4"/>
    </row>
    <row r="428" spans="1:38" ht="15.75" customHeight="1" x14ac:dyDescent="0.2">
      <c r="A428" s="3"/>
      <c r="B428" s="3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4"/>
    </row>
    <row r="429" spans="1:38" ht="15.75" customHeight="1" x14ac:dyDescent="0.2">
      <c r="A429" s="3"/>
      <c r="B429" s="3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4"/>
    </row>
    <row r="430" spans="1:38" ht="15.75" customHeight="1" x14ac:dyDescent="0.2">
      <c r="A430" s="3"/>
      <c r="B430" s="3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4"/>
    </row>
    <row r="431" spans="1:38" ht="15.75" customHeight="1" x14ac:dyDescent="0.2">
      <c r="A431" s="3"/>
      <c r="B431" s="3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4"/>
    </row>
    <row r="432" spans="1:38" ht="15.75" customHeight="1" x14ac:dyDescent="0.2">
      <c r="A432" s="3"/>
      <c r="B432" s="3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4"/>
    </row>
    <row r="433" spans="1:38" ht="15.75" customHeight="1" x14ac:dyDescent="0.2">
      <c r="A433" s="3"/>
      <c r="B433" s="3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4"/>
    </row>
    <row r="434" spans="1:38" ht="15.75" customHeight="1" x14ac:dyDescent="0.2">
      <c r="A434" s="3"/>
      <c r="B434" s="3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4"/>
    </row>
    <row r="435" spans="1:38" ht="15.75" customHeight="1" x14ac:dyDescent="0.2">
      <c r="A435" s="3"/>
      <c r="B435" s="3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4"/>
    </row>
    <row r="436" spans="1:38" ht="15.75" customHeight="1" x14ac:dyDescent="0.2">
      <c r="A436" s="3"/>
      <c r="B436" s="3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4"/>
    </row>
    <row r="437" spans="1:38" ht="15.75" customHeight="1" x14ac:dyDescent="0.2">
      <c r="A437" s="3"/>
      <c r="B437" s="3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4"/>
    </row>
    <row r="438" spans="1:38" ht="15.75" customHeight="1" x14ac:dyDescent="0.2">
      <c r="A438" s="3"/>
      <c r="B438" s="3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4"/>
    </row>
    <row r="439" spans="1:38" ht="15.75" customHeight="1" x14ac:dyDescent="0.2">
      <c r="A439" s="3"/>
      <c r="B439" s="3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4"/>
    </row>
    <row r="440" spans="1:38" ht="15.75" customHeight="1" x14ac:dyDescent="0.2">
      <c r="A440" s="3"/>
      <c r="B440" s="3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4"/>
    </row>
    <row r="441" spans="1:38" ht="15.75" customHeight="1" x14ac:dyDescent="0.2">
      <c r="A441" s="3"/>
      <c r="B441" s="3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4"/>
    </row>
    <row r="442" spans="1:38" ht="15.75" customHeight="1" x14ac:dyDescent="0.2">
      <c r="A442" s="3"/>
      <c r="B442" s="3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4"/>
    </row>
    <row r="443" spans="1:38" ht="15.75" customHeight="1" x14ac:dyDescent="0.2">
      <c r="A443" s="3"/>
      <c r="B443" s="3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4"/>
    </row>
    <row r="444" spans="1:38" ht="15.75" customHeight="1" x14ac:dyDescent="0.2">
      <c r="A444" s="3"/>
      <c r="B444" s="3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4"/>
    </row>
    <row r="445" spans="1:38" ht="15.75" customHeight="1" x14ac:dyDescent="0.2">
      <c r="A445" s="3"/>
      <c r="B445" s="3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4"/>
    </row>
    <row r="446" spans="1:38" ht="15.75" customHeight="1" x14ac:dyDescent="0.2">
      <c r="A446" s="3"/>
      <c r="B446" s="3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4"/>
    </row>
    <row r="447" spans="1:38" ht="15.75" customHeight="1" x14ac:dyDescent="0.2">
      <c r="A447" s="3"/>
      <c r="B447" s="3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4"/>
    </row>
    <row r="448" spans="1:38" ht="15.75" customHeight="1" x14ac:dyDescent="0.2">
      <c r="A448" s="3"/>
      <c r="B448" s="3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4"/>
    </row>
    <row r="449" spans="1:38" ht="15.75" customHeight="1" x14ac:dyDescent="0.2">
      <c r="A449" s="3"/>
      <c r="B449" s="3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4"/>
    </row>
    <row r="450" spans="1:38" ht="15.75" customHeight="1" x14ac:dyDescent="0.2">
      <c r="A450" s="3"/>
      <c r="B450" s="3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4"/>
    </row>
    <row r="451" spans="1:38" ht="15.75" customHeight="1" x14ac:dyDescent="0.2">
      <c r="A451" s="3"/>
      <c r="B451" s="3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4"/>
    </row>
    <row r="452" spans="1:38" ht="15.75" customHeight="1" x14ac:dyDescent="0.2">
      <c r="A452" s="3"/>
      <c r="B452" s="3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4"/>
    </row>
    <row r="453" spans="1:38" ht="15.75" customHeight="1" x14ac:dyDescent="0.2">
      <c r="A453" s="3"/>
      <c r="B453" s="3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4"/>
    </row>
    <row r="454" spans="1:38" ht="15.75" customHeight="1" x14ac:dyDescent="0.2">
      <c r="A454" s="3"/>
      <c r="B454" s="3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4"/>
    </row>
    <row r="455" spans="1:38" ht="15.75" customHeight="1" x14ac:dyDescent="0.2">
      <c r="A455" s="3"/>
      <c r="B455" s="3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4"/>
    </row>
    <row r="456" spans="1:38" ht="15.75" customHeight="1" x14ac:dyDescent="0.2">
      <c r="A456" s="3"/>
      <c r="B456" s="3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4"/>
    </row>
    <row r="457" spans="1:38" ht="15.75" customHeight="1" x14ac:dyDescent="0.2">
      <c r="A457" s="3"/>
      <c r="B457" s="3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4"/>
    </row>
    <row r="458" spans="1:38" ht="15.75" customHeight="1" x14ac:dyDescent="0.2">
      <c r="A458" s="3"/>
      <c r="B458" s="3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4"/>
    </row>
    <row r="459" spans="1:38" ht="15.75" customHeight="1" x14ac:dyDescent="0.2">
      <c r="A459" s="3"/>
      <c r="B459" s="3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4"/>
    </row>
    <row r="460" spans="1:38" ht="15.75" customHeight="1" x14ac:dyDescent="0.2">
      <c r="A460" s="3"/>
      <c r="B460" s="3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4"/>
    </row>
    <row r="461" spans="1:38" ht="15.75" customHeight="1" x14ac:dyDescent="0.2">
      <c r="A461" s="3"/>
      <c r="B461" s="3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4"/>
    </row>
    <row r="462" spans="1:38" ht="15.75" customHeight="1" x14ac:dyDescent="0.2">
      <c r="A462" s="3"/>
      <c r="B462" s="3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4"/>
    </row>
    <row r="463" spans="1:38" ht="15.75" customHeight="1" x14ac:dyDescent="0.2">
      <c r="A463" s="3"/>
      <c r="B463" s="3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4"/>
    </row>
    <row r="464" spans="1:38" ht="15.75" customHeight="1" x14ac:dyDescent="0.2">
      <c r="A464" s="3"/>
      <c r="B464" s="3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4"/>
    </row>
    <row r="465" spans="1:38" ht="15.75" customHeight="1" x14ac:dyDescent="0.2">
      <c r="A465" s="3"/>
      <c r="B465" s="3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4"/>
    </row>
    <row r="466" spans="1:38" ht="15.75" customHeight="1" x14ac:dyDescent="0.2">
      <c r="A466" s="3"/>
      <c r="B466" s="3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4"/>
    </row>
    <row r="467" spans="1:38" ht="15.75" customHeight="1" x14ac:dyDescent="0.2">
      <c r="A467" s="3"/>
      <c r="B467" s="3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4"/>
    </row>
    <row r="468" spans="1:38" ht="15.75" customHeight="1" x14ac:dyDescent="0.2">
      <c r="A468" s="3"/>
      <c r="B468" s="3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4"/>
    </row>
    <row r="469" spans="1:38" ht="15.75" customHeight="1" x14ac:dyDescent="0.2">
      <c r="A469" s="3"/>
      <c r="B469" s="3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4"/>
    </row>
    <row r="470" spans="1:38" ht="15.75" customHeight="1" x14ac:dyDescent="0.2">
      <c r="A470" s="3"/>
      <c r="B470" s="3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4"/>
    </row>
    <row r="471" spans="1:38" ht="15.75" customHeight="1" x14ac:dyDescent="0.2">
      <c r="A471" s="3"/>
      <c r="B471" s="3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4"/>
    </row>
    <row r="472" spans="1:38" ht="15.75" customHeight="1" x14ac:dyDescent="0.2">
      <c r="A472" s="3"/>
      <c r="B472" s="3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4"/>
    </row>
    <row r="473" spans="1:38" ht="15.75" customHeight="1" x14ac:dyDescent="0.2">
      <c r="A473" s="3"/>
      <c r="B473" s="3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4"/>
    </row>
    <row r="474" spans="1:38" ht="15.75" customHeight="1" x14ac:dyDescent="0.2">
      <c r="A474" s="3"/>
      <c r="B474" s="3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4"/>
    </row>
    <row r="475" spans="1:38" ht="15.75" customHeight="1" x14ac:dyDescent="0.2">
      <c r="A475" s="3"/>
      <c r="B475" s="3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4"/>
    </row>
    <row r="476" spans="1:38" ht="15.75" customHeight="1" x14ac:dyDescent="0.2">
      <c r="A476" s="3"/>
      <c r="B476" s="3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4"/>
    </row>
    <row r="477" spans="1:38" ht="15.75" customHeight="1" x14ac:dyDescent="0.2">
      <c r="A477" s="3"/>
      <c r="B477" s="3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4"/>
    </row>
    <row r="478" spans="1:38" ht="15.75" customHeight="1" x14ac:dyDescent="0.2">
      <c r="A478" s="3"/>
      <c r="B478" s="3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4"/>
    </row>
    <row r="479" spans="1:38" ht="15.75" customHeight="1" x14ac:dyDescent="0.2">
      <c r="A479" s="3"/>
      <c r="B479" s="3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4"/>
    </row>
    <row r="480" spans="1:38" ht="15.75" customHeight="1" x14ac:dyDescent="0.2">
      <c r="A480" s="3"/>
      <c r="B480" s="3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4"/>
    </row>
    <row r="481" spans="1:38" ht="15.75" customHeight="1" x14ac:dyDescent="0.2">
      <c r="A481" s="3"/>
      <c r="B481" s="3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4"/>
    </row>
    <row r="482" spans="1:38" ht="15.75" customHeight="1" x14ac:dyDescent="0.2">
      <c r="A482" s="3"/>
      <c r="B482" s="3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4"/>
    </row>
    <row r="483" spans="1:38" ht="15.75" customHeight="1" x14ac:dyDescent="0.2">
      <c r="A483" s="3"/>
      <c r="B483" s="3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4"/>
    </row>
    <row r="484" spans="1:38" ht="15.75" customHeight="1" x14ac:dyDescent="0.2">
      <c r="A484" s="3"/>
      <c r="B484" s="3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4"/>
    </row>
    <row r="485" spans="1:38" ht="15.75" customHeight="1" x14ac:dyDescent="0.2">
      <c r="A485" s="3"/>
      <c r="B485" s="3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4"/>
    </row>
    <row r="486" spans="1:38" ht="15.75" customHeight="1" x14ac:dyDescent="0.2">
      <c r="A486" s="3"/>
      <c r="B486" s="3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4"/>
    </row>
    <row r="487" spans="1:38" ht="15.75" customHeight="1" x14ac:dyDescent="0.2">
      <c r="A487" s="3"/>
      <c r="B487" s="3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4"/>
    </row>
    <row r="488" spans="1:38" ht="15.75" customHeight="1" x14ac:dyDescent="0.2">
      <c r="A488" s="3"/>
      <c r="B488" s="3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4"/>
    </row>
    <row r="489" spans="1:38" ht="15.75" customHeight="1" x14ac:dyDescent="0.2">
      <c r="A489" s="3"/>
      <c r="B489" s="3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4"/>
    </row>
    <row r="490" spans="1:38" ht="15.75" customHeight="1" x14ac:dyDescent="0.2">
      <c r="A490" s="3"/>
      <c r="B490" s="3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4"/>
    </row>
    <row r="491" spans="1:38" ht="15.75" customHeight="1" x14ac:dyDescent="0.2">
      <c r="A491" s="3"/>
      <c r="B491" s="3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4"/>
    </row>
    <row r="492" spans="1:38" ht="15.75" customHeight="1" x14ac:dyDescent="0.2">
      <c r="A492" s="3"/>
      <c r="B492" s="3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4"/>
    </row>
    <row r="493" spans="1:38" ht="15.75" customHeight="1" x14ac:dyDescent="0.2">
      <c r="A493" s="3"/>
      <c r="B493" s="3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4"/>
    </row>
    <row r="494" spans="1:38" ht="15.75" customHeight="1" x14ac:dyDescent="0.2">
      <c r="A494" s="3"/>
      <c r="B494" s="3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4"/>
    </row>
    <row r="495" spans="1:38" ht="15.75" customHeight="1" x14ac:dyDescent="0.2">
      <c r="A495" s="3"/>
      <c r="B495" s="3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4"/>
    </row>
    <row r="496" spans="1:38" ht="15.75" customHeight="1" x14ac:dyDescent="0.2">
      <c r="A496" s="3"/>
      <c r="B496" s="3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4"/>
    </row>
    <row r="497" spans="1:38" ht="15.75" customHeight="1" x14ac:dyDescent="0.2">
      <c r="A497" s="3"/>
      <c r="B497" s="3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4"/>
    </row>
    <row r="498" spans="1:38" ht="15.75" customHeight="1" x14ac:dyDescent="0.2">
      <c r="A498" s="3"/>
      <c r="B498" s="3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4"/>
    </row>
    <row r="499" spans="1:38" ht="15.75" customHeight="1" x14ac:dyDescent="0.2">
      <c r="A499" s="3"/>
      <c r="B499" s="3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4"/>
    </row>
    <row r="500" spans="1:38" ht="15.75" customHeight="1" x14ac:dyDescent="0.2">
      <c r="A500" s="3"/>
      <c r="B500" s="3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4"/>
    </row>
    <row r="501" spans="1:38" ht="15.75" customHeight="1" x14ac:dyDescent="0.2">
      <c r="A501" s="3"/>
      <c r="B501" s="3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4"/>
    </row>
    <row r="502" spans="1:38" ht="15.75" customHeight="1" x14ac:dyDescent="0.2">
      <c r="A502" s="3"/>
      <c r="B502" s="3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4"/>
    </row>
    <row r="503" spans="1:38" ht="15.75" customHeight="1" x14ac:dyDescent="0.2">
      <c r="A503" s="3"/>
      <c r="B503" s="3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4"/>
    </row>
    <row r="504" spans="1:38" ht="15.75" customHeight="1" x14ac:dyDescent="0.2">
      <c r="A504" s="3"/>
      <c r="B504" s="3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4"/>
    </row>
    <row r="505" spans="1:38" ht="15.75" customHeight="1" x14ac:dyDescent="0.2">
      <c r="A505" s="3"/>
      <c r="B505" s="3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4"/>
    </row>
    <row r="506" spans="1:38" ht="15.75" customHeight="1" x14ac:dyDescent="0.2">
      <c r="A506" s="3"/>
      <c r="B506" s="3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4"/>
    </row>
    <row r="507" spans="1:38" ht="15.75" customHeight="1" x14ac:dyDescent="0.2">
      <c r="A507" s="3"/>
      <c r="B507" s="3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4"/>
    </row>
    <row r="508" spans="1:38" ht="15.75" customHeight="1" x14ac:dyDescent="0.2">
      <c r="A508" s="3"/>
      <c r="B508" s="3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4"/>
    </row>
    <row r="509" spans="1:38" ht="15.75" customHeight="1" x14ac:dyDescent="0.2">
      <c r="A509" s="3"/>
      <c r="B509" s="3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4"/>
    </row>
    <row r="510" spans="1:38" ht="15.75" customHeight="1" x14ac:dyDescent="0.2">
      <c r="A510" s="3"/>
      <c r="B510" s="3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4"/>
    </row>
    <row r="511" spans="1:38" ht="15.75" customHeight="1" x14ac:dyDescent="0.2">
      <c r="A511" s="3"/>
      <c r="B511" s="3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4"/>
    </row>
    <row r="512" spans="1:38" ht="15.75" customHeight="1" x14ac:dyDescent="0.2">
      <c r="A512" s="3"/>
      <c r="B512" s="3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4"/>
    </row>
    <row r="513" spans="1:38" ht="15.75" customHeight="1" x14ac:dyDescent="0.2">
      <c r="A513" s="3"/>
      <c r="B513" s="3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4"/>
    </row>
    <row r="514" spans="1:38" ht="15.75" customHeight="1" x14ac:dyDescent="0.2">
      <c r="A514" s="3"/>
      <c r="B514" s="3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4"/>
    </row>
    <row r="515" spans="1:38" ht="15.75" customHeight="1" x14ac:dyDescent="0.2">
      <c r="A515" s="3"/>
      <c r="B515" s="3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4"/>
    </row>
    <row r="516" spans="1:38" ht="15.75" customHeight="1" x14ac:dyDescent="0.2">
      <c r="A516" s="3"/>
      <c r="B516" s="3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4"/>
    </row>
    <row r="517" spans="1:38" ht="15.75" customHeight="1" x14ac:dyDescent="0.2">
      <c r="A517" s="3"/>
      <c r="B517" s="3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4"/>
    </row>
    <row r="518" spans="1:38" ht="15.75" customHeight="1" x14ac:dyDescent="0.2">
      <c r="A518" s="3"/>
      <c r="B518" s="3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4"/>
    </row>
    <row r="519" spans="1:38" ht="15.75" customHeight="1" x14ac:dyDescent="0.2">
      <c r="A519" s="3"/>
      <c r="B519" s="3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4"/>
    </row>
    <row r="520" spans="1:38" ht="15.75" customHeight="1" x14ac:dyDescent="0.2">
      <c r="A520" s="3"/>
      <c r="B520" s="3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4"/>
    </row>
    <row r="521" spans="1:38" ht="15.75" customHeight="1" x14ac:dyDescent="0.2">
      <c r="A521" s="3"/>
      <c r="B521" s="3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4"/>
    </row>
    <row r="522" spans="1:38" ht="15.75" customHeight="1" x14ac:dyDescent="0.2">
      <c r="A522" s="3"/>
      <c r="B522" s="3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4"/>
    </row>
    <row r="523" spans="1:38" ht="15.75" customHeight="1" x14ac:dyDescent="0.2">
      <c r="A523" s="3"/>
      <c r="B523" s="3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4"/>
    </row>
    <row r="524" spans="1:38" ht="15.75" customHeight="1" x14ac:dyDescent="0.2">
      <c r="A524" s="3"/>
      <c r="B524" s="3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4"/>
    </row>
    <row r="525" spans="1:38" ht="15.75" customHeight="1" x14ac:dyDescent="0.2">
      <c r="A525" s="3"/>
      <c r="B525" s="3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4"/>
    </row>
    <row r="526" spans="1:38" ht="15.75" customHeight="1" x14ac:dyDescent="0.2">
      <c r="A526" s="3"/>
      <c r="B526" s="3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4"/>
    </row>
    <row r="527" spans="1:38" ht="15.75" customHeight="1" x14ac:dyDescent="0.2">
      <c r="A527" s="3"/>
      <c r="B527" s="3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4"/>
    </row>
    <row r="528" spans="1:38" ht="15.75" customHeight="1" x14ac:dyDescent="0.2">
      <c r="A528" s="3"/>
      <c r="B528" s="3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4"/>
    </row>
    <row r="529" spans="1:38" ht="15.75" customHeight="1" x14ac:dyDescent="0.2">
      <c r="A529" s="3"/>
      <c r="B529" s="3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4"/>
    </row>
    <row r="530" spans="1:38" ht="15.75" customHeight="1" x14ac:dyDescent="0.2">
      <c r="A530" s="3"/>
      <c r="B530" s="3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4"/>
    </row>
    <row r="531" spans="1:38" ht="15.75" customHeight="1" x14ac:dyDescent="0.2">
      <c r="A531" s="3"/>
      <c r="B531" s="3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4"/>
    </row>
    <row r="532" spans="1:38" ht="15.75" customHeight="1" x14ac:dyDescent="0.2">
      <c r="A532" s="3"/>
      <c r="B532" s="3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4"/>
    </row>
    <row r="533" spans="1:38" ht="15.75" customHeight="1" x14ac:dyDescent="0.2">
      <c r="A533" s="3"/>
      <c r="B533" s="3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4"/>
    </row>
    <row r="534" spans="1:38" ht="15.75" customHeight="1" x14ac:dyDescent="0.2">
      <c r="A534" s="3"/>
      <c r="B534" s="3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4"/>
    </row>
    <row r="535" spans="1:38" ht="15.75" customHeight="1" x14ac:dyDescent="0.2">
      <c r="A535" s="3"/>
      <c r="B535" s="3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4"/>
    </row>
    <row r="536" spans="1:38" ht="15.75" customHeight="1" x14ac:dyDescent="0.2">
      <c r="A536" s="3"/>
      <c r="B536" s="3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4"/>
    </row>
    <row r="537" spans="1:38" ht="15.75" customHeight="1" x14ac:dyDescent="0.2">
      <c r="A537" s="3"/>
      <c r="B537" s="3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4"/>
    </row>
    <row r="538" spans="1:38" ht="15.75" customHeight="1" x14ac:dyDescent="0.2">
      <c r="A538" s="3"/>
      <c r="B538" s="3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4"/>
    </row>
    <row r="539" spans="1:38" ht="15.75" customHeight="1" x14ac:dyDescent="0.2">
      <c r="A539" s="3"/>
      <c r="B539" s="3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4"/>
    </row>
    <row r="540" spans="1:38" ht="15.75" customHeight="1" x14ac:dyDescent="0.2">
      <c r="A540" s="3"/>
      <c r="B540" s="3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4"/>
    </row>
    <row r="541" spans="1:38" ht="15.75" customHeight="1" x14ac:dyDescent="0.2">
      <c r="A541" s="3"/>
      <c r="B541" s="3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4"/>
    </row>
    <row r="542" spans="1:38" ht="15.75" customHeight="1" x14ac:dyDescent="0.2">
      <c r="A542" s="3"/>
      <c r="B542" s="3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4"/>
    </row>
    <row r="543" spans="1:38" ht="15.75" customHeight="1" x14ac:dyDescent="0.2">
      <c r="A543" s="3"/>
      <c r="B543" s="3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4"/>
    </row>
    <row r="544" spans="1:38" ht="15.75" customHeight="1" x14ac:dyDescent="0.2">
      <c r="A544" s="3"/>
      <c r="B544" s="3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4"/>
    </row>
    <row r="545" spans="1:38" ht="15.75" customHeight="1" x14ac:dyDescent="0.2">
      <c r="A545" s="3"/>
      <c r="B545" s="3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4"/>
    </row>
    <row r="546" spans="1:38" ht="15.75" customHeight="1" x14ac:dyDescent="0.2">
      <c r="A546" s="3"/>
      <c r="B546" s="3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4"/>
    </row>
    <row r="547" spans="1:38" ht="15.75" customHeight="1" x14ac:dyDescent="0.2">
      <c r="A547" s="3"/>
      <c r="B547" s="3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4"/>
    </row>
    <row r="548" spans="1:38" ht="15.75" customHeight="1" x14ac:dyDescent="0.2">
      <c r="A548" s="3"/>
      <c r="B548" s="3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4"/>
    </row>
    <row r="549" spans="1:38" ht="15.75" customHeight="1" x14ac:dyDescent="0.2">
      <c r="A549" s="3"/>
      <c r="B549" s="3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4"/>
    </row>
    <row r="550" spans="1:38" ht="15.75" customHeight="1" x14ac:dyDescent="0.2">
      <c r="A550" s="3"/>
      <c r="B550" s="3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4"/>
    </row>
    <row r="551" spans="1:38" ht="15.75" customHeight="1" x14ac:dyDescent="0.2">
      <c r="A551" s="3"/>
      <c r="B551" s="3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4"/>
    </row>
    <row r="552" spans="1:38" ht="15.75" customHeight="1" x14ac:dyDescent="0.2">
      <c r="A552" s="3"/>
      <c r="B552" s="3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4"/>
    </row>
    <row r="553" spans="1:38" ht="15.75" customHeight="1" x14ac:dyDescent="0.2">
      <c r="A553" s="3"/>
      <c r="B553" s="3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4"/>
    </row>
    <row r="554" spans="1:38" ht="15.75" customHeight="1" x14ac:dyDescent="0.2">
      <c r="A554" s="3"/>
      <c r="B554" s="3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4"/>
    </row>
    <row r="555" spans="1:38" ht="15.75" customHeight="1" x14ac:dyDescent="0.2">
      <c r="A555" s="3"/>
      <c r="B555" s="3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4"/>
    </row>
    <row r="556" spans="1:38" ht="15.75" customHeight="1" x14ac:dyDescent="0.2">
      <c r="A556" s="3"/>
      <c r="B556" s="3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4"/>
    </row>
    <row r="557" spans="1:38" ht="15.75" customHeight="1" x14ac:dyDescent="0.2">
      <c r="A557" s="3"/>
      <c r="B557" s="3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4"/>
    </row>
    <row r="558" spans="1:38" ht="15.75" customHeight="1" x14ac:dyDescent="0.2">
      <c r="A558" s="3"/>
      <c r="B558" s="3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4"/>
    </row>
    <row r="559" spans="1:38" ht="15.75" customHeight="1" x14ac:dyDescent="0.2">
      <c r="A559" s="3"/>
      <c r="B559" s="3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4"/>
    </row>
    <row r="560" spans="1:38" ht="15.75" customHeight="1" x14ac:dyDescent="0.2">
      <c r="A560" s="3"/>
      <c r="B560" s="3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4"/>
    </row>
    <row r="561" spans="1:38" ht="15.75" customHeight="1" x14ac:dyDescent="0.2">
      <c r="A561" s="3"/>
      <c r="B561" s="3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4"/>
    </row>
    <row r="562" spans="1:38" ht="15.75" customHeight="1" x14ac:dyDescent="0.2">
      <c r="A562" s="3"/>
      <c r="B562" s="3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4"/>
    </row>
    <row r="563" spans="1:38" ht="15.75" customHeight="1" x14ac:dyDescent="0.2">
      <c r="A563" s="3"/>
      <c r="B563" s="3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4"/>
    </row>
    <row r="564" spans="1:38" ht="15.75" customHeight="1" x14ac:dyDescent="0.2">
      <c r="A564" s="3"/>
      <c r="B564" s="3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4"/>
    </row>
    <row r="565" spans="1:38" ht="15.75" customHeight="1" x14ac:dyDescent="0.2">
      <c r="A565" s="3"/>
      <c r="B565" s="3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4"/>
    </row>
    <row r="566" spans="1:38" ht="15.75" customHeight="1" x14ac:dyDescent="0.2">
      <c r="A566" s="3"/>
      <c r="B566" s="3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4"/>
    </row>
    <row r="567" spans="1:38" ht="15.75" customHeight="1" x14ac:dyDescent="0.2">
      <c r="A567" s="3"/>
      <c r="B567" s="3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4"/>
    </row>
    <row r="568" spans="1:38" ht="15.75" customHeight="1" x14ac:dyDescent="0.2">
      <c r="A568" s="3"/>
      <c r="B568" s="3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4"/>
    </row>
    <row r="569" spans="1:38" ht="15.75" customHeight="1" x14ac:dyDescent="0.2">
      <c r="A569" s="3"/>
      <c r="B569" s="3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4"/>
    </row>
    <row r="570" spans="1:38" ht="15.75" customHeight="1" x14ac:dyDescent="0.2">
      <c r="A570" s="3"/>
      <c r="B570" s="3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4"/>
    </row>
    <row r="571" spans="1:38" ht="15.75" customHeight="1" x14ac:dyDescent="0.2">
      <c r="A571" s="3"/>
      <c r="B571" s="3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4"/>
    </row>
    <row r="572" spans="1:38" ht="15.75" customHeight="1" x14ac:dyDescent="0.2">
      <c r="A572" s="3"/>
      <c r="B572" s="3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4"/>
    </row>
    <row r="573" spans="1:38" ht="15.75" customHeight="1" x14ac:dyDescent="0.2">
      <c r="A573" s="3"/>
      <c r="B573" s="3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4"/>
    </row>
    <row r="574" spans="1:38" ht="15.75" customHeight="1" x14ac:dyDescent="0.2">
      <c r="A574" s="3"/>
      <c r="B574" s="3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4"/>
    </row>
    <row r="575" spans="1:38" ht="15.75" customHeight="1" x14ac:dyDescent="0.2">
      <c r="A575" s="3"/>
      <c r="B575" s="3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4"/>
    </row>
    <row r="576" spans="1:38" ht="15.75" customHeight="1" x14ac:dyDescent="0.2">
      <c r="A576" s="3"/>
      <c r="B576" s="3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4"/>
    </row>
    <row r="577" spans="1:38" ht="15.75" customHeight="1" x14ac:dyDescent="0.2">
      <c r="A577" s="3"/>
      <c r="B577" s="3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4"/>
    </row>
    <row r="578" spans="1:38" ht="15.75" customHeight="1" x14ac:dyDescent="0.2">
      <c r="A578" s="3"/>
      <c r="B578" s="3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4"/>
    </row>
    <row r="579" spans="1:38" ht="15.75" customHeight="1" x14ac:dyDescent="0.2">
      <c r="A579" s="3"/>
      <c r="B579" s="3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4"/>
    </row>
    <row r="580" spans="1:38" ht="15.75" customHeight="1" x14ac:dyDescent="0.2">
      <c r="A580" s="3"/>
      <c r="B580" s="3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4"/>
    </row>
    <row r="581" spans="1:38" ht="15.75" customHeight="1" x14ac:dyDescent="0.2">
      <c r="A581" s="3"/>
      <c r="B581" s="3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4"/>
    </row>
    <row r="582" spans="1:38" ht="15.75" customHeight="1" x14ac:dyDescent="0.2">
      <c r="A582" s="3"/>
      <c r="B582" s="3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4"/>
    </row>
    <row r="583" spans="1:38" ht="15.75" customHeight="1" x14ac:dyDescent="0.2">
      <c r="A583" s="3"/>
      <c r="B583" s="3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4"/>
    </row>
    <row r="584" spans="1:38" ht="15.75" customHeight="1" x14ac:dyDescent="0.2">
      <c r="A584" s="3"/>
      <c r="B584" s="3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4"/>
    </row>
    <row r="585" spans="1:38" ht="15.75" customHeight="1" x14ac:dyDescent="0.2">
      <c r="A585" s="3"/>
      <c r="B585" s="3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4"/>
    </row>
    <row r="586" spans="1:38" ht="15.75" customHeight="1" x14ac:dyDescent="0.2">
      <c r="A586" s="3"/>
      <c r="B586" s="3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4"/>
    </row>
    <row r="587" spans="1:38" ht="15.75" customHeight="1" x14ac:dyDescent="0.2">
      <c r="A587" s="3"/>
      <c r="B587" s="3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4"/>
    </row>
    <row r="588" spans="1:38" ht="15.75" customHeight="1" x14ac:dyDescent="0.2">
      <c r="A588" s="3"/>
      <c r="B588" s="3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4"/>
    </row>
    <row r="589" spans="1:38" ht="15.75" customHeight="1" x14ac:dyDescent="0.2">
      <c r="A589" s="3"/>
      <c r="B589" s="3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4"/>
    </row>
    <row r="590" spans="1:38" ht="15.75" customHeight="1" x14ac:dyDescent="0.2">
      <c r="A590" s="3"/>
      <c r="B590" s="3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4"/>
    </row>
    <row r="591" spans="1:38" ht="15.75" customHeight="1" x14ac:dyDescent="0.2">
      <c r="A591" s="3"/>
      <c r="B591" s="3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4"/>
    </row>
    <row r="592" spans="1:38" ht="15.75" customHeight="1" x14ac:dyDescent="0.2">
      <c r="A592" s="3"/>
      <c r="B592" s="3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4"/>
    </row>
    <row r="593" spans="1:38" ht="15.75" customHeight="1" x14ac:dyDescent="0.2">
      <c r="A593" s="3"/>
      <c r="B593" s="3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4"/>
    </row>
    <row r="594" spans="1:38" ht="15.75" customHeight="1" x14ac:dyDescent="0.2">
      <c r="A594" s="3"/>
      <c r="B594" s="3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4"/>
    </row>
    <row r="595" spans="1:38" ht="15.75" customHeight="1" x14ac:dyDescent="0.2">
      <c r="A595" s="3"/>
      <c r="B595" s="3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4"/>
    </row>
    <row r="596" spans="1:38" ht="15.75" customHeight="1" x14ac:dyDescent="0.2">
      <c r="A596" s="3"/>
      <c r="B596" s="3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4"/>
    </row>
    <row r="597" spans="1:38" ht="15.75" customHeight="1" x14ac:dyDescent="0.2">
      <c r="A597" s="3"/>
      <c r="B597" s="3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4"/>
    </row>
    <row r="598" spans="1:38" ht="15.75" customHeight="1" x14ac:dyDescent="0.2">
      <c r="A598" s="3"/>
      <c r="B598" s="3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4"/>
    </row>
    <row r="599" spans="1:38" ht="15.75" customHeight="1" x14ac:dyDescent="0.2">
      <c r="A599" s="3"/>
      <c r="B599" s="3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4"/>
    </row>
    <row r="600" spans="1:38" ht="15.75" customHeight="1" x14ac:dyDescent="0.2">
      <c r="A600" s="3"/>
      <c r="B600" s="3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4"/>
    </row>
    <row r="601" spans="1:38" ht="15.75" customHeight="1" x14ac:dyDescent="0.2">
      <c r="A601" s="3"/>
      <c r="B601" s="3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4"/>
    </row>
    <row r="602" spans="1:38" ht="15.75" customHeight="1" x14ac:dyDescent="0.2">
      <c r="A602" s="3"/>
      <c r="B602" s="3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4"/>
    </row>
    <row r="603" spans="1:38" ht="15.75" customHeight="1" x14ac:dyDescent="0.2">
      <c r="A603" s="3"/>
      <c r="B603" s="3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4"/>
    </row>
    <row r="604" spans="1:38" ht="15.75" customHeight="1" x14ac:dyDescent="0.2">
      <c r="A604" s="3"/>
      <c r="B604" s="3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4"/>
    </row>
    <row r="605" spans="1:38" ht="15.75" customHeight="1" x14ac:dyDescent="0.2">
      <c r="A605" s="3"/>
      <c r="B605" s="3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4"/>
    </row>
    <row r="606" spans="1:38" ht="15.75" customHeight="1" x14ac:dyDescent="0.2">
      <c r="A606" s="3"/>
      <c r="B606" s="3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4"/>
    </row>
    <row r="607" spans="1:38" ht="15.75" customHeight="1" x14ac:dyDescent="0.2">
      <c r="A607" s="3"/>
      <c r="B607" s="3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4"/>
    </row>
    <row r="608" spans="1:38" ht="15.75" customHeight="1" x14ac:dyDescent="0.2">
      <c r="A608" s="3"/>
      <c r="B608" s="3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4"/>
    </row>
    <row r="609" spans="1:38" ht="15.75" customHeight="1" x14ac:dyDescent="0.2">
      <c r="A609" s="3"/>
      <c r="B609" s="3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4"/>
    </row>
    <row r="610" spans="1:38" ht="15.75" customHeight="1" x14ac:dyDescent="0.2">
      <c r="A610" s="3"/>
      <c r="B610" s="3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4"/>
    </row>
    <row r="611" spans="1:38" ht="15.75" customHeight="1" x14ac:dyDescent="0.2">
      <c r="A611" s="3"/>
      <c r="B611" s="3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4"/>
    </row>
    <row r="612" spans="1:38" ht="15.75" customHeight="1" x14ac:dyDescent="0.2">
      <c r="A612" s="3"/>
      <c r="B612" s="3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4"/>
    </row>
    <row r="613" spans="1:38" ht="15.75" customHeight="1" x14ac:dyDescent="0.2">
      <c r="A613" s="3"/>
      <c r="B613" s="3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4"/>
    </row>
    <row r="614" spans="1:38" ht="15.75" customHeight="1" x14ac:dyDescent="0.2">
      <c r="A614" s="3"/>
      <c r="B614" s="3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4"/>
    </row>
    <row r="615" spans="1:38" ht="15.75" customHeight="1" x14ac:dyDescent="0.2">
      <c r="A615" s="3"/>
      <c r="B615" s="3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4"/>
    </row>
    <row r="616" spans="1:38" ht="15.75" customHeight="1" x14ac:dyDescent="0.2">
      <c r="A616" s="3"/>
      <c r="B616" s="3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4"/>
    </row>
    <row r="617" spans="1:38" ht="15.75" customHeight="1" x14ac:dyDescent="0.2">
      <c r="A617" s="3"/>
      <c r="B617" s="3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4"/>
    </row>
    <row r="618" spans="1:38" ht="15.75" customHeight="1" x14ac:dyDescent="0.2">
      <c r="A618" s="3"/>
      <c r="B618" s="3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4"/>
    </row>
    <row r="619" spans="1:38" ht="15.75" customHeight="1" x14ac:dyDescent="0.2">
      <c r="A619" s="3"/>
      <c r="B619" s="3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4"/>
    </row>
    <row r="620" spans="1:38" ht="15.75" customHeight="1" x14ac:dyDescent="0.2">
      <c r="A620" s="3"/>
      <c r="B620" s="3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4"/>
    </row>
    <row r="621" spans="1:38" ht="15.75" customHeight="1" x14ac:dyDescent="0.2">
      <c r="A621" s="3"/>
      <c r="B621" s="3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4"/>
    </row>
    <row r="622" spans="1:38" ht="15.75" customHeight="1" x14ac:dyDescent="0.2">
      <c r="A622" s="3"/>
      <c r="B622" s="3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4"/>
    </row>
    <row r="623" spans="1:38" ht="15.75" customHeight="1" x14ac:dyDescent="0.2">
      <c r="A623" s="3"/>
      <c r="B623" s="3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4"/>
    </row>
    <row r="624" spans="1:38" ht="15.75" customHeight="1" x14ac:dyDescent="0.2">
      <c r="A624" s="3"/>
      <c r="B624" s="3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4"/>
    </row>
    <row r="625" spans="1:38" ht="15.75" customHeight="1" x14ac:dyDescent="0.2">
      <c r="A625" s="3"/>
      <c r="B625" s="3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4"/>
    </row>
    <row r="626" spans="1:38" ht="15.75" customHeight="1" x14ac:dyDescent="0.2">
      <c r="A626" s="3"/>
      <c r="B626" s="3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4"/>
    </row>
    <row r="627" spans="1:38" ht="15.75" customHeight="1" x14ac:dyDescent="0.2">
      <c r="A627" s="3"/>
      <c r="B627" s="3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4"/>
    </row>
    <row r="628" spans="1:38" ht="15.75" customHeight="1" x14ac:dyDescent="0.2">
      <c r="A628" s="3"/>
      <c r="B628" s="3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4"/>
    </row>
    <row r="629" spans="1:38" ht="15.75" customHeight="1" x14ac:dyDescent="0.2">
      <c r="A629" s="3"/>
      <c r="B629" s="3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4"/>
    </row>
    <row r="630" spans="1:38" ht="15.75" customHeight="1" x14ac:dyDescent="0.2">
      <c r="A630" s="3"/>
      <c r="B630" s="3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4"/>
    </row>
    <row r="631" spans="1:38" ht="15.75" customHeight="1" x14ac:dyDescent="0.2">
      <c r="A631" s="3"/>
      <c r="B631" s="3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4"/>
    </row>
    <row r="632" spans="1:38" ht="15.75" customHeight="1" x14ac:dyDescent="0.2">
      <c r="A632" s="3"/>
      <c r="B632" s="3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4"/>
    </row>
    <row r="633" spans="1:38" ht="15.75" customHeight="1" x14ac:dyDescent="0.2">
      <c r="A633" s="3"/>
      <c r="B633" s="3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4"/>
    </row>
    <row r="634" spans="1:38" ht="15.75" customHeight="1" x14ac:dyDescent="0.2">
      <c r="A634" s="3"/>
      <c r="B634" s="3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4"/>
    </row>
    <row r="635" spans="1:38" ht="15.75" customHeight="1" x14ac:dyDescent="0.2">
      <c r="A635" s="3"/>
      <c r="B635" s="3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4"/>
    </row>
    <row r="636" spans="1:38" ht="15.75" customHeight="1" x14ac:dyDescent="0.2">
      <c r="A636" s="3"/>
      <c r="B636" s="3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4"/>
    </row>
    <row r="637" spans="1:38" ht="15.75" customHeight="1" x14ac:dyDescent="0.2">
      <c r="A637" s="3"/>
      <c r="B637" s="3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4"/>
    </row>
    <row r="638" spans="1:38" ht="15.75" customHeight="1" x14ac:dyDescent="0.2">
      <c r="A638" s="3"/>
      <c r="B638" s="3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4"/>
    </row>
    <row r="639" spans="1:38" ht="15.75" customHeight="1" x14ac:dyDescent="0.2">
      <c r="A639" s="3"/>
      <c r="B639" s="3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4"/>
    </row>
    <row r="640" spans="1:38" ht="15.75" customHeight="1" x14ac:dyDescent="0.2">
      <c r="A640" s="3"/>
      <c r="B640" s="3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4"/>
    </row>
    <row r="641" spans="1:38" ht="15.75" customHeight="1" x14ac:dyDescent="0.2">
      <c r="A641" s="3"/>
      <c r="B641" s="3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4"/>
    </row>
    <row r="642" spans="1:38" ht="15.75" customHeight="1" x14ac:dyDescent="0.2">
      <c r="A642" s="3"/>
      <c r="B642" s="3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4"/>
    </row>
    <row r="643" spans="1:38" ht="15.75" customHeight="1" x14ac:dyDescent="0.2">
      <c r="A643" s="3"/>
      <c r="B643" s="3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4"/>
    </row>
    <row r="644" spans="1:38" ht="15.75" customHeight="1" x14ac:dyDescent="0.2">
      <c r="A644" s="3"/>
      <c r="B644" s="3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4"/>
    </row>
    <row r="645" spans="1:38" ht="15.75" customHeight="1" x14ac:dyDescent="0.2">
      <c r="A645" s="3"/>
      <c r="B645" s="3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4"/>
    </row>
    <row r="646" spans="1:38" ht="15.75" customHeight="1" x14ac:dyDescent="0.2">
      <c r="A646" s="3"/>
      <c r="B646" s="3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4"/>
    </row>
    <row r="647" spans="1:38" ht="15.75" customHeight="1" x14ac:dyDescent="0.2">
      <c r="A647" s="3"/>
      <c r="B647" s="3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4"/>
    </row>
    <row r="648" spans="1:38" ht="15.75" customHeight="1" x14ac:dyDescent="0.2">
      <c r="A648" s="3"/>
      <c r="B648" s="3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4"/>
    </row>
    <row r="649" spans="1:38" ht="15.75" customHeight="1" x14ac:dyDescent="0.2">
      <c r="A649" s="3"/>
      <c r="B649" s="3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4"/>
    </row>
    <row r="650" spans="1:38" ht="15.75" customHeight="1" x14ac:dyDescent="0.2">
      <c r="A650" s="3"/>
      <c r="B650" s="3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4"/>
    </row>
    <row r="651" spans="1:38" ht="15.75" customHeight="1" x14ac:dyDescent="0.2">
      <c r="A651" s="3"/>
      <c r="B651" s="3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4"/>
    </row>
    <row r="652" spans="1:38" ht="15.75" customHeight="1" x14ac:dyDescent="0.2">
      <c r="A652" s="3"/>
      <c r="B652" s="3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4"/>
    </row>
    <row r="653" spans="1:38" ht="15.75" customHeight="1" x14ac:dyDescent="0.2">
      <c r="A653" s="3"/>
      <c r="B653" s="3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4"/>
    </row>
    <row r="654" spans="1:38" ht="15.75" customHeight="1" x14ac:dyDescent="0.2">
      <c r="A654" s="3"/>
      <c r="B654" s="3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4"/>
    </row>
    <row r="655" spans="1:38" ht="15.75" customHeight="1" x14ac:dyDescent="0.2">
      <c r="A655" s="3"/>
      <c r="B655" s="3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4"/>
    </row>
    <row r="656" spans="1:38" ht="15.75" customHeight="1" x14ac:dyDescent="0.2">
      <c r="A656" s="3"/>
      <c r="B656" s="3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4"/>
    </row>
    <row r="657" spans="1:38" ht="15.75" customHeight="1" x14ac:dyDescent="0.2">
      <c r="A657" s="3"/>
      <c r="B657" s="3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4"/>
    </row>
    <row r="658" spans="1:38" ht="15.75" customHeight="1" x14ac:dyDescent="0.2">
      <c r="A658" s="3"/>
      <c r="B658" s="3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4"/>
    </row>
    <row r="659" spans="1:38" ht="15.75" customHeight="1" x14ac:dyDescent="0.2">
      <c r="A659" s="3"/>
      <c r="B659" s="3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4"/>
    </row>
    <row r="660" spans="1:38" ht="15.75" customHeight="1" x14ac:dyDescent="0.2">
      <c r="A660" s="3"/>
      <c r="B660" s="3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4"/>
    </row>
    <row r="661" spans="1:38" ht="15.75" customHeight="1" x14ac:dyDescent="0.2">
      <c r="A661" s="3"/>
      <c r="B661" s="3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4"/>
    </row>
    <row r="662" spans="1:38" ht="15.75" customHeight="1" x14ac:dyDescent="0.2">
      <c r="A662" s="3"/>
      <c r="B662" s="3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4"/>
    </row>
    <row r="663" spans="1:38" ht="15.75" customHeight="1" x14ac:dyDescent="0.2">
      <c r="A663" s="3"/>
      <c r="B663" s="3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4"/>
    </row>
    <row r="664" spans="1:38" ht="15.75" customHeight="1" x14ac:dyDescent="0.2">
      <c r="A664" s="3"/>
      <c r="B664" s="3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4"/>
    </row>
    <row r="665" spans="1:38" ht="15.75" customHeight="1" x14ac:dyDescent="0.2">
      <c r="A665" s="3"/>
      <c r="B665" s="3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4"/>
    </row>
    <row r="666" spans="1:38" ht="15.75" customHeight="1" x14ac:dyDescent="0.2">
      <c r="A666" s="3"/>
      <c r="B666" s="3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4"/>
    </row>
    <row r="667" spans="1:38" ht="15.75" customHeight="1" x14ac:dyDescent="0.2">
      <c r="A667" s="3"/>
      <c r="B667" s="3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4"/>
    </row>
    <row r="668" spans="1:38" ht="15.75" customHeight="1" x14ac:dyDescent="0.2">
      <c r="A668" s="3"/>
      <c r="B668" s="3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4"/>
    </row>
    <row r="669" spans="1:38" ht="15.75" customHeight="1" x14ac:dyDescent="0.2">
      <c r="A669" s="3"/>
      <c r="B669" s="3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4"/>
    </row>
    <row r="670" spans="1:38" ht="15.75" customHeight="1" x14ac:dyDescent="0.2">
      <c r="A670" s="3"/>
      <c r="B670" s="3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4"/>
    </row>
    <row r="671" spans="1:38" ht="15.75" customHeight="1" x14ac:dyDescent="0.2">
      <c r="A671" s="3"/>
      <c r="B671" s="3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4"/>
    </row>
    <row r="672" spans="1:38" ht="15.75" customHeight="1" x14ac:dyDescent="0.2">
      <c r="A672" s="3"/>
      <c r="B672" s="3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4"/>
    </row>
    <row r="673" spans="1:38" ht="15.75" customHeight="1" x14ac:dyDescent="0.2">
      <c r="A673" s="3"/>
      <c r="B673" s="3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4"/>
    </row>
    <row r="674" spans="1:38" ht="15.75" customHeight="1" x14ac:dyDescent="0.2">
      <c r="A674" s="3"/>
      <c r="B674" s="3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4"/>
    </row>
    <row r="675" spans="1:38" ht="15.75" customHeight="1" x14ac:dyDescent="0.2">
      <c r="A675" s="3"/>
      <c r="B675" s="3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4"/>
    </row>
    <row r="676" spans="1:38" ht="15.75" customHeight="1" x14ac:dyDescent="0.2">
      <c r="A676" s="3"/>
      <c r="B676" s="3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4"/>
    </row>
    <row r="677" spans="1:38" ht="15.75" customHeight="1" x14ac:dyDescent="0.2">
      <c r="A677" s="3"/>
      <c r="B677" s="3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4"/>
    </row>
    <row r="678" spans="1:38" ht="15.75" customHeight="1" x14ac:dyDescent="0.2">
      <c r="A678" s="3"/>
      <c r="B678" s="3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4"/>
    </row>
    <row r="679" spans="1:38" ht="15.75" customHeight="1" x14ac:dyDescent="0.2">
      <c r="A679" s="3"/>
      <c r="B679" s="3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4"/>
    </row>
    <row r="680" spans="1:38" ht="15.75" customHeight="1" x14ac:dyDescent="0.2">
      <c r="A680" s="3"/>
      <c r="B680" s="3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4"/>
    </row>
    <row r="681" spans="1:38" ht="15.75" customHeight="1" x14ac:dyDescent="0.2">
      <c r="A681" s="3"/>
      <c r="B681" s="3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4"/>
    </row>
    <row r="682" spans="1:38" ht="15.75" customHeight="1" x14ac:dyDescent="0.2">
      <c r="A682" s="3"/>
      <c r="B682" s="3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4"/>
    </row>
    <row r="683" spans="1:38" ht="15.75" customHeight="1" x14ac:dyDescent="0.2">
      <c r="A683" s="3"/>
      <c r="B683" s="3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4"/>
    </row>
    <row r="684" spans="1:38" ht="15.75" customHeight="1" x14ac:dyDescent="0.2">
      <c r="A684" s="3"/>
      <c r="B684" s="3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4"/>
    </row>
    <row r="685" spans="1:38" ht="15.75" customHeight="1" x14ac:dyDescent="0.2">
      <c r="A685" s="3"/>
      <c r="B685" s="3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4"/>
    </row>
    <row r="686" spans="1:38" ht="15.75" customHeight="1" x14ac:dyDescent="0.2">
      <c r="A686" s="3"/>
      <c r="B686" s="3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4"/>
    </row>
    <row r="687" spans="1:38" ht="15.75" customHeight="1" x14ac:dyDescent="0.2">
      <c r="A687" s="3"/>
      <c r="B687" s="3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4"/>
    </row>
    <row r="688" spans="1:38" ht="15.75" customHeight="1" x14ac:dyDescent="0.2">
      <c r="A688" s="3"/>
      <c r="B688" s="3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4"/>
    </row>
    <row r="689" spans="1:38" ht="15.75" customHeight="1" x14ac:dyDescent="0.2">
      <c r="A689" s="3"/>
      <c r="B689" s="3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4"/>
    </row>
    <row r="690" spans="1:38" ht="15.75" customHeight="1" x14ac:dyDescent="0.2">
      <c r="A690" s="3"/>
      <c r="B690" s="3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4"/>
    </row>
    <row r="691" spans="1:38" ht="15.75" customHeight="1" x14ac:dyDescent="0.2">
      <c r="A691" s="3"/>
      <c r="B691" s="3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4"/>
    </row>
    <row r="692" spans="1:38" ht="15.75" customHeight="1" x14ac:dyDescent="0.2">
      <c r="A692" s="3"/>
      <c r="B692" s="3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4"/>
    </row>
    <row r="693" spans="1:38" ht="15.75" customHeight="1" x14ac:dyDescent="0.2">
      <c r="A693" s="3"/>
      <c r="B693" s="3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4"/>
    </row>
    <row r="694" spans="1:38" ht="15.75" customHeight="1" x14ac:dyDescent="0.2">
      <c r="A694" s="3"/>
      <c r="B694" s="3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4"/>
    </row>
    <row r="695" spans="1:38" ht="15.75" customHeight="1" x14ac:dyDescent="0.2">
      <c r="A695" s="3"/>
      <c r="B695" s="3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4"/>
    </row>
    <row r="696" spans="1:38" ht="15.75" customHeight="1" x14ac:dyDescent="0.2">
      <c r="A696" s="3"/>
      <c r="B696" s="3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4"/>
    </row>
    <row r="697" spans="1:38" ht="15.75" customHeight="1" x14ac:dyDescent="0.2">
      <c r="A697" s="3"/>
      <c r="B697" s="3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4"/>
    </row>
    <row r="698" spans="1:38" ht="15.75" customHeight="1" x14ac:dyDescent="0.2">
      <c r="A698" s="3"/>
      <c r="B698" s="3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4"/>
    </row>
    <row r="699" spans="1:38" ht="15.75" customHeight="1" x14ac:dyDescent="0.2">
      <c r="A699" s="3"/>
      <c r="B699" s="3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4"/>
    </row>
    <row r="700" spans="1:38" ht="15.75" customHeight="1" x14ac:dyDescent="0.2">
      <c r="A700" s="3"/>
      <c r="B700" s="3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4"/>
    </row>
    <row r="701" spans="1:38" ht="15.75" customHeight="1" x14ac:dyDescent="0.2">
      <c r="A701" s="3"/>
      <c r="B701" s="3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4"/>
    </row>
    <row r="702" spans="1:38" ht="15.75" customHeight="1" x14ac:dyDescent="0.2">
      <c r="A702" s="3"/>
      <c r="B702" s="3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4"/>
    </row>
    <row r="703" spans="1:38" ht="15.75" customHeight="1" x14ac:dyDescent="0.2">
      <c r="A703" s="3"/>
      <c r="B703" s="3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4"/>
    </row>
    <row r="704" spans="1:38" ht="15.75" customHeight="1" x14ac:dyDescent="0.2">
      <c r="A704" s="3"/>
      <c r="B704" s="3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4"/>
    </row>
    <row r="705" spans="1:38" ht="15.75" customHeight="1" x14ac:dyDescent="0.2">
      <c r="A705" s="3"/>
      <c r="B705" s="3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4"/>
    </row>
    <row r="706" spans="1:38" ht="15.75" customHeight="1" x14ac:dyDescent="0.2">
      <c r="A706" s="3"/>
      <c r="B706" s="3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4"/>
    </row>
    <row r="707" spans="1:38" ht="15.75" customHeight="1" x14ac:dyDescent="0.2">
      <c r="A707" s="3"/>
      <c r="B707" s="3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4"/>
    </row>
    <row r="708" spans="1:38" ht="15.75" customHeight="1" x14ac:dyDescent="0.2">
      <c r="A708" s="3"/>
      <c r="B708" s="3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4"/>
    </row>
    <row r="709" spans="1:38" ht="15.75" customHeight="1" x14ac:dyDescent="0.2">
      <c r="A709" s="3"/>
      <c r="B709" s="3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4"/>
    </row>
    <row r="710" spans="1:38" ht="15.75" customHeight="1" x14ac:dyDescent="0.2">
      <c r="A710" s="3"/>
      <c r="B710" s="3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4"/>
    </row>
    <row r="711" spans="1:38" ht="15.75" customHeight="1" x14ac:dyDescent="0.2">
      <c r="A711" s="3"/>
      <c r="B711" s="3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4"/>
    </row>
    <row r="712" spans="1:38" ht="15.75" customHeight="1" x14ac:dyDescent="0.2">
      <c r="A712" s="3"/>
      <c r="B712" s="3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4"/>
    </row>
    <row r="713" spans="1:38" ht="15.75" customHeight="1" x14ac:dyDescent="0.2">
      <c r="A713" s="3"/>
      <c r="B713" s="3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4"/>
    </row>
    <row r="714" spans="1:38" ht="15.75" customHeight="1" x14ac:dyDescent="0.2">
      <c r="A714" s="3"/>
      <c r="B714" s="3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4"/>
    </row>
    <row r="715" spans="1:38" ht="15.75" customHeight="1" x14ac:dyDescent="0.2">
      <c r="A715" s="3"/>
      <c r="B715" s="3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4"/>
    </row>
    <row r="716" spans="1:38" ht="15.75" customHeight="1" x14ac:dyDescent="0.2">
      <c r="A716" s="3"/>
      <c r="B716" s="3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4"/>
    </row>
    <row r="717" spans="1:38" ht="15.75" customHeight="1" x14ac:dyDescent="0.2">
      <c r="A717" s="3"/>
      <c r="B717" s="3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4"/>
    </row>
    <row r="718" spans="1:38" ht="15.75" customHeight="1" x14ac:dyDescent="0.2">
      <c r="A718" s="3"/>
      <c r="B718" s="3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4"/>
    </row>
    <row r="719" spans="1:38" ht="15.75" customHeight="1" x14ac:dyDescent="0.2">
      <c r="A719" s="3"/>
      <c r="B719" s="3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4"/>
    </row>
    <row r="720" spans="1:38" ht="15.75" customHeight="1" x14ac:dyDescent="0.2">
      <c r="A720" s="3"/>
      <c r="B720" s="3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4"/>
    </row>
    <row r="721" spans="1:38" ht="15.75" customHeight="1" x14ac:dyDescent="0.2">
      <c r="A721" s="3"/>
      <c r="B721" s="3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4"/>
    </row>
    <row r="722" spans="1:38" ht="15.75" customHeight="1" x14ac:dyDescent="0.2">
      <c r="A722" s="3"/>
      <c r="B722" s="3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4"/>
    </row>
    <row r="723" spans="1:38" ht="15.75" customHeight="1" x14ac:dyDescent="0.2">
      <c r="A723" s="3"/>
      <c r="B723" s="3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4"/>
    </row>
    <row r="724" spans="1:38" ht="15.75" customHeight="1" x14ac:dyDescent="0.2">
      <c r="A724" s="3"/>
      <c r="B724" s="3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4"/>
    </row>
    <row r="725" spans="1:38" ht="15.75" customHeight="1" x14ac:dyDescent="0.2">
      <c r="A725" s="3"/>
      <c r="B725" s="3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4"/>
    </row>
    <row r="726" spans="1:38" ht="15.75" customHeight="1" x14ac:dyDescent="0.2">
      <c r="A726" s="3"/>
      <c r="B726" s="3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4"/>
    </row>
    <row r="727" spans="1:38" ht="15.75" customHeight="1" x14ac:dyDescent="0.2">
      <c r="A727" s="3"/>
      <c r="B727" s="3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4"/>
    </row>
    <row r="728" spans="1:38" ht="15.75" customHeight="1" x14ac:dyDescent="0.2">
      <c r="A728" s="3"/>
      <c r="B728" s="3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4"/>
    </row>
    <row r="729" spans="1:38" ht="15.75" customHeight="1" x14ac:dyDescent="0.2">
      <c r="A729" s="3"/>
      <c r="B729" s="3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4"/>
    </row>
    <row r="730" spans="1:38" ht="15.75" customHeight="1" x14ac:dyDescent="0.2">
      <c r="A730" s="3"/>
      <c r="B730" s="3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4"/>
    </row>
    <row r="731" spans="1:38" ht="15.75" customHeight="1" x14ac:dyDescent="0.2">
      <c r="A731" s="3"/>
      <c r="B731" s="3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4"/>
    </row>
    <row r="732" spans="1:38" ht="15.75" customHeight="1" x14ac:dyDescent="0.2">
      <c r="A732" s="3"/>
      <c r="B732" s="3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4"/>
    </row>
    <row r="733" spans="1:38" ht="15.75" customHeight="1" x14ac:dyDescent="0.2">
      <c r="A733" s="3"/>
      <c r="B733" s="3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4"/>
    </row>
    <row r="734" spans="1:38" ht="15.75" customHeight="1" x14ac:dyDescent="0.2">
      <c r="A734" s="3"/>
      <c r="B734" s="3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4"/>
    </row>
    <row r="735" spans="1:38" ht="15.75" customHeight="1" x14ac:dyDescent="0.2">
      <c r="A735" s="3"/>
      <c r="B735" s="3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4"/>
    </row>
    <row r="736" spans="1:38" ht="15.75" customHeight="1" x14ac:dyDescent="0.2">
      <c r="A736" s="3"/>
      <c r="B736" s="3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4"/>
    </row>
    <row r="737" spans="1:38" ht="15.75" customHeight="1" x14ac:dyDescent="0.2">
      <c r="A737" s="3"/>
      <c r="B737" s="3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4"/>
    </row>
    <row r="738" spans="1:38" ht="15.75" customHeight="1" x14ac:dyDescent="0.2">
      <c r="A738" s="3"/>
      <c r="B738" s="3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4"/>
    </row>
    <row r="739" spans="1:38" ht="15.75" customHeight="1" x14ac:dyDescent="0.2">
      <c r="A739" s="3"/>
      <c r="B739" s="3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4"/>
    </row>
    <row r="740" spans="1:38" ht="15.75" customHeight="1" x14ac:dyDescent="0.2">
      <c r="A740" s="3"/>
      <c r="B740" s="3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4"/>
    </row>
    <row r="741" spans="1:38" ht="15.75" customHeight="1" x14ac:dyDescent="0.2">
      <c r="A741" s="3"/>
      <c r="B741" s="3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4"/>
    </row>
    <row r="742" spans="1:38" ht="15.75" customHeight="1" x14ac:dyDescent="0.2">
      <c r="A742" s="3"/>
      <c r="B742" s="3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4"/>
    </row>
    <row r="743" spans="1:38" ht="15.75" customHeight="1" x14ac:dyDescent="0.2">
      <c r="A743" s="3"/>
      <c r="B743" s="3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4"/>
    </row>
    <row r="744" spans="1:38" ht="15.75" customHeight="1" x14ac:dyDescent="0.2">
      <c r="A744" s="3"/>
      <c r="B744" s="3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4"/>
    </row>
    <row r="745" spans="1:38" ht="15.75" customHeight="1" x14ac:dyDescent="0.2">
      <c r="A745" s="3"/>
      <c r="B745" s="3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4"/>
    </row>
    <row r="746" spans="1:38" ht="15.75" customHeight="1" x14ac:dyDescent="0.2">
      <c r="A746" s="3"/>
      <c r="B746" s="3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4"/>
    </row>
    <row r="747" spans="1:38" ht="15.75" customHeight="1" x14ac:dyDescent="0.2">
      <c r="A747" s="3"/>
      <c r="B747" s="3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4"/>
    </row>
    <row r="748" spans="1:38" ht="15.75" customHeight="1" x14ac:dyDescent="0.2">
      <c r="A748" s="3"/>
      <c r="B748" s="3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4"/>
    </row>
    <row r="749" spans="1:38" ht="15.75" customHeight="1" x14ac:dyDescent="0.2">
      <c r="A749" s="3"/>
      <c r="B749" s="3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4"/>
    </row>
    <row r="750" spans="1:38" ht="15.75" customHeight="1" x14ac:dyDescent="0.2">
      <c r="A750" s="3"/>
      <c r="B750" s="3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4"/>
    </row>
    <row r="751" spans="1:38" ht="15.75" customHeight="1" x14ac:dyDescent="0.2">
      <c r="A751" s="3"/>
      <c r="B751" s="3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4"/>
    </row>
    <row r="752" spans="1:38" ht="15.75" customHeight="1" x14ac:dyDescent="0.2">
      <c r="A752" s="3"/>
      <c r="B752" s="3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4"/>
    </row>
    <row r="753" spans="1:38" ht="15.75" customHeight="1" x14ac:dyDescent="0.2">
      <c r="A753" s="3"/>
      <c r="B753" s="3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4"/>
    </row>
    <row r="754" spans="1:38" ht="15.75" customHeight="1" x14ac:dyDescent="0.2">
      <c r="A754" s="3"/>
      <c r="B754" s="3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4"/>
    </row>
    <row r="755" spans="1:38" ht="15.75" customHeight="1" x14ac:dyDescent="0.2">
      <c r="A755" s="3"/>
      <c r="B755" s="3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4"/>
    </row>
    <row r="756" spans="1:38" ht="15.75" customHeight="1" x14ac:dyDescent="0.2">
      <c r="A756" s="3"/>
      <c r="B756" s="3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4"/>
    </row>
    <row r="757" spans="1:38" ht="15.75" customHeight="1" x14ac:dyDescent="0.2">
      <c r="A757" s="3"/>
      <c r="B757" s="3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4"/>
    </row>
    <row r="758" spans="1:38" ht="15.75" customHeight="1" x14ac:dyDescent="0.2">
      <c r="A758" s="3"/>
      <c r="B758" s="3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4"/>
    </row>
    <row r="759" spans="1:38" ht="15.75" customHeight="1" x14ac:dyDescent="0.2">
      <c r="A759" s="3"/>
      <c r="B759" s="3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4"/>
    </row>
    <row r="760" spans="1:38" ht="15.75" customHeight="1" x14ac:dyDescent="0.2">
      <c r="A760" s="3"/>
      <c r="B760" s="3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4"/>
    </row>
    <row r="761" spans="1:38" ht="15.75" customHeight="1" x14ac:dyDescent="0.2">
      <c r="A761" s="3"/>
      <c r="B761" s="3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4"/>
    </row>
    <row r="762" spans="1:38" ht="15.75" customHeight="1" x14ac:dyDescent="0.2">
      <c r="A762" s="3"/>
      <c r="B762" s="3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4"/>
    </row>
    <row r="763" spans="1:38" ht="15.75" customHeight="1" x14ac:dyDescent="0.2">
      <c r="A763" s="3"/>
      <c r="B763" s="3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4"/>
    </row>
    <row r="764" spans="1:38" ht="15.75" customHeight="1" x14ac:dyDescent="0.2">
      <c r="A764" s="3"/>
      <c r="B764" s="3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4"/>
    </row>
    <row r="765" spans="1:38" ht="15.75" customHeight="1" x14ac:dyDescent="0.2">
      <c r="A765" s="3"/>
      <c r="B765" s="3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4"/>
    </row>
    <row r="766" spans="1:38" ht="15.75" customHeight="1" x14ac:dyDescent="0.2">
      <c r="A766" s="3"/>
      <c r="B766" s="3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4"/>
    </row>
    <row r="767" spans="1:38" ht="15.75" customHeight="1" x14ac:dyDescent="0.2">
      <c r="A767" s="3"/>
      <c r="B767" s="3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4"/>
    </row>
    <row r="768" spans="1:38" ht="15.75" customHeight="1" x14ac:dyDescent="0.2">
      <c r="A768" s="3"/>
      <c r="B768" s="3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4"/>
    </row>
    <row r="769" spans="1:38" ht="15.75" customHeight="1" x14ac:dyDescent="0.2">
      <c r="A769" s="3"/>
      <c r="B769" s="3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4"/>
    </row>
    <row r="770" spans="1:38" ht="15.75" customHeight="1" x14ac:dyDescent="0.2">
      <c r="A770" s="3"/>
      <c r="B770" s="3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4"/>
    </row>
    <row r="771" spans="1:38" ht="15.75" customHeight="1" x14ac:dyDescent="0.2">
      <c r="A771" s="3"/>
      <c r="B771" s="3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4"/>
    </row>
    <row r="772" spans="1:38" ht="15.75" customHeight="1" x14ac:dyDescent="0.2">
      <c r="A772" s="3"/>
      <c r="B772" s="3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4"/>
    </row>
    <row r="773" spans="1:38" ht="15.75" customHeight="1" x14ac:dyDescent="0.2">
      <c r="A773" s="3"/>
      <c r="B773" s="3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4"/>
    </row>
    <row r="774" spans="1:38" ht="15.75" customHeight="1" x14ac:dyDescent="0.2">
      <c r="A774" s="3"/>
      <c r="B774" s="3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4"/>
    </row>
    <row r="775" spans="1:38" ht="15.75" customHeight="1" x14ac:dyDescent="0.2">
      <c r="A775" s="3"/>
      <c r="B775" s="3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4"/>
    </row>
    <row r="776" spans="1:38" ht="15.75" customHeight="1" x14ac:dyDescent="0.2">
      <c r="A776" s="3"/>
      <c r="B776" s="3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4"/>
    </row>
    <row r="777" spans="1:38" ht="15.75" customHeight="1" x14ac:dyDescent="0.2">
      <c r="A777" s="3"/>
      <c r="B777" s="3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4"/>
    </row>
    <row r="778" spans="1:38" ht="15.75" customHeight="1" x14ac:dyDescent="0.2">
      <c r="A778" s="3"/>
      <c r="B778" s="3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4"/>
    </row>
    <row r="779" spans="1:38" ht="15.75" customHeight="1" x14ac:dyDescent="0.2">
      <c r="A779" s="3"/>
      <c r="B779" s="3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4"/>
    </row>
    <row r="780" spans="1:38" ht="15.75" customHeight="1" x14ac:dyDescent="0.2">
      <c r="A780" s="3"/>
      <c r="B780" s="3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4"/>
    </row>
    <row r="781" spans="1:38" ht="15.75" customHeight="1" x14ac:dyDescent="0.2">
      <c r="A781" s="3"/>
      <c r="B781" s="3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4"/>
    </row>
    <row r="782" spans="1:38" ht="15.75" customHeight="1" x14ac:dyDescent="0.2">
      <c r="A782" s="3"/>
      <c r="B782" s="3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4"/>
    </row>
    <row r="783" spans="1:38" ht="15.75" customHeight="1" x14ac:dyDescent="0.2">
      <c r="A783" s="3"/>
      <c r="B783" s="3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4"/>
    </row>
    <row r="784" spans="1:38" ht="15.75" customHeight="1" x14ac:dyDescent="0.2">
      <c r="A784" s="3"/>
      <c r="B784" s="3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4"/>
    </row>
    <row r="785" spans="1:38" ht="15.75" customHeight="1" x14ac:dyDescent="0.2">
      <c r="A785" s="3"/>
      <c r="B785" s="3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4"/>
    </row>
    <row r="786" spans="1:38" ht="15.75" customHeight="1" x14ac:dyDescent="0.2">
      <c r="A786" s="3"/>
      <c r="B786" s="3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4"/>
    </row>
    <row r="787" spans="1:38" ht="15.75" customHeight="1" x14ac:dyDescent="0.2">
      <c r="A787" s="3"/>
      <c r="B787" s="3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4"/>
    </row>
    <row r="788" spans="1:38" ht="15.75" customHeight="1" x14ac:dyDescent="0.2">
      <c r="A788" s="3"/>
      <c r="B788" s="3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4"/>
    </row>
    <row r="789" spans="1:38" ht="15.75" customHeight="1" x14ac:dyDescent="0.2">
      <c r="A789" s="3"/>
      <c r="B789" s="3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4"/>
    </row>
    <row r="790" spans="1:38" ht="15.75" customHeight="1" x14ac:dyDescent="0.2">
      <c r="A790" s="3"/>
      <c r="B790" s="3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4"/>
    </row>
    <row r="791" spans="1:38" ht="15.75" customHeight="1" x14ac:dyDescent="0.2">
      <c r="A791" s="3"/>
      <c r="B791" s="3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4"/>
    </row>
    <row r="792" spans="1:38" ht="15.75" customHeight="1" x14ac:dyDescent="0.2">
      <c r="A792" s="3"/>
      <c r="B792" s="3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4"/>
    </row>
    <row r="793" spans="1:38" ht="15.75" customHeight="1" x14ac:dyDescent="0.2">
      <c r="A793" s="3"/>
      <c r="B793" s="3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4"/>
    </row>
    <row r="794" spans="1:38" ht="15.75" customHeight="1" x14ac:dyDescent="0.2">
      <c r="A794" s="3"/>
      <c r="B794" s="3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4"/>
    </row>
    <row r="795" spans="1:38" ht="15.75" customHeight="1" x14ac:dyDescent="0.2">
      <c r="A795" s="3"/>
      <c r="B795" s="3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4"/>
    </row>
    <row r="796" spans="1:38" ht="15.75" customHeight="1" x14ac:dyDescent="0.2">
      <c r="A796" s="3"/>
      <c r="B796" s="3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4"/>
    </row>
    <row r="797" spans="1:38" ht="15.75" customHeight="1" x14ac:dyDescent="0.2">
      <c r="A797" s="3"/>
      <c r="B797" s="3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4"/>
    </row>
    <row r="798" spans="1:38" ht="15.75" customHeight="1" x14ac:dyDescent="0.2">
      <c r="A798" s="3"/>
      <c r="B798" s="3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4"/>
    </row>
    <row r="799" spans="1:38" ht="15.75" customHeight="1" x14ac:dyDescent="0.2">
      <c r="A799" s="3"/>
      <c r="B799" s="3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4"/>
    </row>
    <row r="800" spans="1:38" ht="15.75" customHeight="1" x14ac:dyDescent="0.2">
      <c r="A800" s="3"/>
      <c r="B800" s="3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4"/>
    </row>
    <row r="801" spans="1:38" ht="15.75" customHeight="1" x14ac:dyDescent="0.2">
      <c r="A801" s="3"/>
      <c r="B801" s="3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4"/>
    </row>
    <row r="802" spans="1:38" ht="15.75" customHeight="1" x14ac:dyDescent="0.2">
      <c r="A802" s="3"/>
      <c r="B802" s="3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4"/>
    </row>
    <row r="803" spans="1:38" ht="15.75" customHeight="1" x14ac:dyDescent="0.2">
      <c r="A803" s="3"/>
      <c r="B803" s="3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4"/>
    </row>
    <row r="804" spans="1:38" ht="15.75" customHeight="1" x14ac:dyDescent="0.2">
      <c r="A804" s="3"/>
      <c r="B804" s="3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4"/>
    </row>
    <row r="805" spans="1:38" ht="15.75" customHeight="1" x14ac:dyDescent="0.2">
      <c r="A805" s="3"/>
      <c r="B805" s="3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4"/>
    </row>
    <row r="806" spans="1:38" ht="15.75" customHeight="1" x14ac:dyDescent="0.2">
      <c r="A806" s="3"/>
      <c r="B806" s="3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4"/>
    </row>
    <row r="807" spans="1:38" ht="15.75" customHeight="1" x14ac:dyDescent="0.2">
      <c r="A807" s="3"/>
      <c r="B807" s="3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4"/>
    </row>
    <row r="808" spans="1:38" ht="15.75" customHeight="1" x14ac:dyDescent="0.2">
      <c r="A808" s="3"/>
      <c r="B808" s="3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4"/>
    </row>
    <row r="809" spans="1:38" ht="15.75" customHeight="1" x14ac:dyDescent="0.2">
      <c r="A809" s="3"/>
      <c r="B809" s="3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4"/>
    </row>
    <row r="810" spans="1:38" ht="15.75" customHeight="1" x14ac:dyDescent="0.2">
      <c r="A810" s="3"/>
      <c r="B810" s="3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4"/>
    </row>
    <row r="811" spans="1:38" ht="15.75" customHeight="1" x14ac:dyDescent="0.2">
      <c r="A811" s="3"/>
      <c r="B811" s="3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4"/>
    </row>
    <row r="812" spans="1:38" ht="15.75" customHeight="1" x14ac:dyDescent="0.2">
      <c r="A812" s="3"/>
      <c r="B812" s="3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4"/>
    </row>
    <row r="813" spans="1:38" ht="15.75" customHeight="1" x14ac:dyDescent="0.2">
      <c r="A813" s="3"/>
      <c r="B813" s="3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4"/>
    </row>
    <row r="814" spans="1:38" ht="15.75" customHeight="1" x14ac:dyDescent="0.2">
      <c r="A814" s="3"/>
      <c r="B814" s="3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4"/>
    </row>
    <row r="815" spans="1:38" ht="15.75" customHeight="1" x14ac:dyDescent="0.2">
      <c r="A815" s="3"/>
      <c r="B815" s="3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4"/>
    </row>
    <row r="816" spans="1:38" ht="15.75" customHeight="1" x14ac:dyDescent="0.2">
      <c r="A816" s="3"/>
      <c r="B816" s="3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4"/>
    </row>
    <row r="817" spans="1:38" ht="15.75" customHeight="1" x14ac:dyDescent="0.2">
      <c r="A817" s="3"/>
      <c r="B817" s="3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4"/>
    </row>
    <row r="818" spans="1:38" ht="15.75" customHeight="1" x14ac:dyDescent="0.2">
      <c r="A818" s="3"/>
      <c r="B818" s="3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4"/>
    </row>
    <row r="819" spans="1:38" ht="15.75" customHeight="1" x14ac:dyDescent="0.2">
      <c r="A819" s="3"/>
      <c r="B819" s="3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4"/>
    </row>
    <row r="820" spans="1:38" ht="15.75" customHeight="1" x14ac:dyDescent="0.2">
      <c r="A820" s="3"/>
      <c r="B820" s="3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4"/>
    </row>
    <row r="821" spans="1:38" ht="15.75" customHeight="1" x14ac:dyDescent="0.2">
      <c r="A821" s="3"/>
      <c r="B821" s="3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4"/>
    </row>
    <row r="822" spans="1:38" ht="15.75" customHeight="1" x14ac:dyDescent="0.2">
      <c r="A822" s="3"/>
      <c r="B822" s="3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4"/>
    </row>
    <row r="823" spans="1:38" ht="15.75" customHeight="1" x14ac:dyDescent="0.2">
      <c r="A823" s="3"/>
      <c r="B823" s="3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4"/>
    </row>
    <row r="824" spans="1:38" ht="15.75" customHeight="1" x14ac:dyDescent="0.2">
      <c r="A824" s="3"/>
      <c r="B824" s="3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4"/>
    </row>
    <row r="825" spans="1:38" ht="15.75" customHeight="1" x14ac:dyDescent="0.2">
      <c r="A825" s="3"/>
      <c r="B825" s="3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4"/>
    </row>
    <row r="826" spans="1:38" ht="15.75" customHeight="1" x14ac:dyDescent="0.2">
      <c r="A826" s="3"/>
      <c r="B826" s="3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4"/>
    </row>
    <row r="827" spans="1:38" ht="15.75" customHeight="1" x14ac:dyDescent="0.2">
      <c r="A827" s="3"/>
      <c r="B827" s="3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4"/>
    </row>
    <row r="828" spans="1:38" ht="15.75" customHeight="1" x14ac:dyDescent="0.2">
      <c r="A828" s="3"/>
      <c r="B828" s="3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4"/>
    </row>
    <row r="829" spans="1:38" ht="15.75" customHeight="1" x14ac:dyDescent="0.2">
      <c r="A829" s="3"/>
      <c r="B829" s="3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4"/>
    </row>
    <row r="830" spans="1:38" ht="15.75" customHeight="1" x14ac:dyDescent="0.2">
      <c r="A830" s="3"/>
      <c r="B830" s="3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4"/>
    </row>
    <row r="831" spans="1:38" ht="15.75" customHeight="1" x14ac:dyDescent="0.2">
      <c r="A831" s="3"/>
      <c r="B831" s="3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4"/>
    </row>
    <row r="832" spans="1:38" ht="15.75" customHeight="1" x14ac:dyDescent="0.2">
      <c r="A832" s="3"/>
      <c r="B832" s="3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4"/>
    </row>
    <row r="833" spans="1:38" ht="15.75" customHeight="1" x14ac:dyDescent="0.2">
      <c r="A833" s="3"/>
      <c r="B833" s="3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4"/>
    </row>
    <row r="834" spans="1:38" ht="15.75" customHeight="1" x14ac:dyDescent="0.2">
      <c r="A834" s="3"/>
      <c r="B834" s="3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4"/>
    </row>
    <row r="835" spans="1:38" ht="15.75" customHeight="1" x14ac:dyDescent="0.2">
      <c r="A835" s="3"/>
      <c r="B835" s="3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4"/>
    </row>
    <row r="836" spans="1:38" ht="15.75" customHeight="1" x14ac:dyDescent="0.2">
      <c r="A836" s="3"/>
      <c r="B836" s="3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4"/>
    </row>
    <row r="837" spans="1:38" ht="15.75" customHeight="1" x14ac:dyDescent="0.2">
      <c r="A837" s="3"/>
      <c r="B837" s="3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4"/>
    </row>
    <row r="838" spans="1:38" ht="15.75" customHeight="1" x14ac:dyDescent="0.2">
      <c r="A838" s="3"/>
      <c r="B838" s="3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4"/>
    </row>
    <row r="839" spans="1:38" ht="15.75" customHeight="1" x14ac:dyDescent="0.2">
      <c r="A839" s="3"/>
      <c r="B839" s="3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4"/>
    </row>
    <row r="840" spans="1:38" ht="15.75" customHeight="1" x14ac:dyDescent="0.2">
      <c r="A840" s="3"/>
      <c r="B840" s="3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4"/>
    </row>
    <row r="841" spans="1:38" ht="15.75" customHeight="1" x14ac:dyDescent="0.2">
      <c r="A841" s="3"/>
      <c r="B841" s="3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4"/>
    </row>
    <row r="842" spans="1:38" ht="15.75" customHeight="1" x14ac:dyDescent="0.2">
      <c r="A842" s="3"/>
      <c r="B842" s="3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4"/>
    </row>
    <row r="843" spans="1:38" ht="15.75" customHeight="1" x14ac:dyDescent="0.2">
      <c r="A843" s="3"/>
      <c r="B843" s="3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4"/>
    </row>
    <row r="844" spans="1:38" ht="15.75" customHeight="1" x14ac:dyDescent="0.2">
      <c r="A844" s="3"/>
      <c r="B844" s="3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4"/>
    </row>
    <row r="845" spans="1:38" ht="15.75" customHeight="1" x14ac:dyDescent="0.2">
      <c r="A845" s="3"/>
      <c r="B845" s="3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4"/>
    </row>
    <row r="846" spans="1:38" ht="15.75" customHeight="1" x14ac:dyDescent="0.2">
      <c r="A846" s="3"/>
      <c r="B846" s="3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4"/>
    </row>
    <row r="847" spans="1:38" ht="15.75" customHeight="1" x14ac:dyDescent="0.2">
      <c r="A847" s="3"/>
      <c r="B847" s="3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4"/>
    </row>
    <row r="848" spans="1:38" ht="15.75" customHeight="1" x14ac:dyDescent="0.2">
      <c r="A848" s="3"/>
      <c r="B848" s="3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4"/>
    </row>
    <row r="849" spans="1:38" ht="15.75" customHeight="1" x14ac:dyDescent="0.2">
      <c r="A849" s="3"/>
      <c r="B849" s="3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4"/>
    </row>
    <row r="850" spans="1:38" ht="15.75" customHeight="1" x14ac:dyDescent="0.2">
      <c r="A850" s="3"/>
      <c r="B850" s="3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4"/>
    </row>
    <row r="851" spans="1:38" ht="15.75" customHeight="1" x14ac:dyDescent="0.2">
      <c r="A851" s="3"/>
      <c r="B851" s="3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4"/>
    </row>
    <row r="852" spans="1:38" ht="15.75" customHeight="1" x14ac:dyDescent="0.2">
      <c r="A852" s="3"/>
      <c r="B852" s="3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4"/>
    </row>
    <row r="853" spans="1:38" ht="15.75" customHeight="1" x14ac:dyDescent="0.2">
      <c r="A853" s="3"/>
      <c r="B853" s="3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4"/>
    </row>
    <row r="854" spans="1:38" ht="15.75" customHeight="1" x14ac:dyDescent="0.2">
      <c r="A854" s="3"/>
      <c r="B854" s="3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4"/>
    </row>
    <row r="855" spans="1:38" ht="15.75" customHeight="1" x14ac:dyDescent="0.2">
      <c r="A855" s="3"/>
      <c r="B855" s="3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4"/>
    </row>
    <row r="856" spans="1:38" ht="15.75" customHeight="1" x14ac:dyDescent="0.2">
      <c r="A856" s="3"/>
      <c r="B856" s="3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4"/>
    </row>
    <row r="857" spans="1:38" ht="15.75" customHeight="1" x14ac:dyDescent="0.2">
      <c r="A857" s="3"/>
      <c r="B857" s="3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4"/>
    </row>
    <row r="858" spans="1:38" ht="15.75" customHeight="1" x14ac:dyDescent="0.2">
      <c r="A858" s="3"/>
      <c r="B858" s="3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4"/>
    </row>
    <row r="859" spans="1:38" ht="15.75" customHeight="1" x14ac:dyDescent="0.2">
      <c r="A859" s="3"/>
      <c r="B859" s="3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4"/>
    </row>
    <row r="860" spans="1:38" ht="15.75" customHeight="1" x14ac:dyDescent="0.2">
      <c r="A860" s="3"/>
      <c r="B860" s="3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4"/>
    </row>
    <row r="861" spans="1:38" ht="15.75" customHeight="1" x14ac:dyDescent="0.2">
      <c r="A861" s="3"/>
      <c r="B861" s="3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4"/>
    </row>
    <row r="862" spans="1:38" ht="15.75" customHeight="1" x14ac:dyDescent="0.2">
      <c r="A862" s="3"/>
      <c r="B862" s="3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4"/>
    </row>
    <row r="863" spans="1:38" ht="15.75" customHeight="1" x14ac:dyDescent="0.2">
      <c r="A863" s="3"/>
      <c r="B863" s="3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4"/>
    </row>
    <row r="864" spans="1:38" ht="15.75" customHeight="1" x14ac:dyDescent="0.2">
      <c r="A864" s="3"/>
      <c r="B864" s="3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4"/>
    </row>
    <row r="865" spans="1:38" ht="15.75" customHeight="1" x14ac:dyDescent="0.2">
      <c r="A865" s="3"/>
      <c r="B865" s="3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4"/>
    </row>
    <row r="866" spans="1:38" ht="15.75" customHeight="1" x14ac:dyDescent="0.2">
      <c r="A866" s="3"/>
      <c r="B866" s="3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4"/>
    </row>
    <row r="867" spans="1:38" ht="15.75" customHeight="1" x14ac:dyDescent="0.2">
      <c r="A867" s="3"/>
      <c r="B867" s="3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4"/>
    </row>
    <row r="868" spans="1:38" ht="15.75" customHeight="1" x14ac:dyDescent="0.2">
      <c r="A868" s="3"/>
      <c r="B868" s="3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4"/>
    </row>
    <row r="869" spans="1:38" ht="15.75" customHeight="1" x14ac:dyDescent="0.2">
      <c r="A869" s="3"/>
      <c r="B869" s="3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4"/>
    </row>
    <row r="870" spans="1:38" ht="15.75" customHeight="1" x14ac:dyDescent="0.2">
      <c r="A870" s="3"/>
      <c r="B870" s="3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4"/>
    </row>
    <row r="871" spans="1:38" ht="15.75" customHeight="1" x14ac:dyDescent="0.2">
      <c r="A871" s="3"/>
      <c r="B871" s="3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4"/>
    </row>
    <row r="872" spans="1:38" ht="15.75" customHeight="1" x14ac:dyDescent="0.2">
      <c r="A872" s="3"/>
      <c r="B872" s="3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4"/>
    </row>
    <row r="873" spans="1:38" ht="15.75" customHeight="1" x14ac:dyDescent="0.2">
      <c r="A873" s="3"/>
      <c r="B873" s="3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4"/>
    </row>
    <row r="874" spans="1:38" ht="15.75" customHeight="1" x14ac:dyDescent="0.2">
      <c r="A874" s="3"/>
      <c r="B874" s="3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4"/>
    </row>
    <row r="875" spans="1:38" ht="15.75" customHeight="1" x14ac:dyDescent="0.2">
      <c r="A875" s="3"/>
      <c r="B875" s="3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4"/>
    </row>
    <row r="876" spans="1:38" ht="15.75" customHeight="1" x14ac:dyDescent="0.2">
      <c r="A876" s="3"/>
      <c r="B876" s="3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4"/>
    </row>
    <row r="877" spans="1:38" ht="15.75" customHeight="1" x14ac:dyDescent="0.2">
      <c r="A877" s="3"/>
      <c r="B877" s="3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4"/>
    </row>
    <row r="878" spans="1:38" ht="15.75" customHeight="1" x14ac:dyDescent="0.2">
      <c r="A878" s="3"/>
      <c r="B878" s="3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4"/>
    </row>
    <row r="879" spans="1:38" ht="15.75" customHeight="1" x14ac:dyDescent="0.2">
      <c r="A879" s="3"/>
      <c r="B879" s="3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4"/>
    </row>
    <row r="880" spans="1:38" ht="15.75" customHeight="1" x14ac:dyDescent="0.2">
      <c r="A880" s="3"/>
      <c r="B880" s="3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4"/>
    </row>
    <row r="881" spans="1:38" ht="15.75" customHeight="1" x14ac:dyDescent="0.2">
      <c r="A881" s="3"/>
      <c r="B881" s="3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4"/>
    </row>
    <row r="882" spans="1:38" ht="15.75" customHeight="1" x14ac:dyDescent="0.2">
      <c r="A882" s="3"/>
      <c r="B882" s="3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4"/>
    </row>
    <row r="883" spans="1:38" ht="15.75" customHeight="1" x14ac:dyDescent="0.2">
      <c r="A883" s="3"/>
      <c r="B883" s="3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4"/>
    </row>
    <row r="884" spans="1:38" ht="15.75" customHeight="1" x14ac:dyDescent="0.2">
      <c r="A884" s="3"/>
      <c r="B884" s="3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4"/>
    </row>
    <row r="885" spans="1:38" ht="15.75" customHeight="1" x14ac:dyDescent="0.2">
      <c r="A885" s="3"/>
      <c r="B885" s="3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4"/>
    </row>
    <row r="886" spans="1:38" ht="15.75" customHeight="1" x14ac:dyDescent="0.2">
      <c r="A886" s="3"/>
      <c r="B886" s="3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4"/>
    </row>
    <row r="887" spans="1:38" ht="15.75" customHeight="1" x14ac:dyDescent="0.2">
      <c r="A887" s="3"/>
      <c r="B887" s="3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4"/>
    </row>
    <row r="888" spans="1:38" ht="15.75" customHeight="1" x14ac:dyDescent="0.2">
      <c r="A888" s="3"/>
      <c r="B888" s="3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4"/>
    </row>
    <row r="889" spans="1:38" ht="15.75" customHeight="1" x14ac:dyDescent="0.2">
      <c r="A889" s="3"/>
      <c r="B889" s="3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4"/>
    </row>
    <row r="890" spans="1:38" ht="15.75" customHeight="1" x14ac:dyDescent="0.2">
      <c r="A890" s="3"/>
      <c r="B890" s="3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4"/>
    </row>
    <row r="891" spans="1:38" ht="15.75" customHeight="1" x14ac:dyDescent="0.2">
      <c r="A891" s="3"/>
      <c r="B891" s="3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4"/>
    </row>
    <row r="892" spans="1:38" ht="15.75" customHeight="1" x14ac:dyDescent="0.2">
      <c r="A892" s="3"/>
      <c r="B892" s="3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4"/>
    </row>
    <row r="893" spans="1:38" ht="15.75" customHeight="1" x14ac:dyDescent="0.2">
      <c r="A893" s="3"/>
      <c r="B893" s="3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4"/>
    </row>
    <row r="894" spans="1:38" ht="15.75" customHeight="1" x14ac:dyDescent="0.2">
      <c r="A894" s="3"/>
      <c r="B894" s="3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4"/>
    </row>
    <row r="895" spans="1:38" ht="15.75" customHeight="1" x14ac:dyDescent="0.2">
      <c r="A895" s="3"/>
      <c r="B895" s="3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4"/>
    </row>
    <row r="896" spans="1:38" ht="15.75" customHeight="1" x14ac:dyDescent="0.2">
      <c r="A896" s="3"/>
      <c r="B896" s="3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4"/>
    </row>
    <row r="897" spans="1:38" ht="15.75" customHeight="1" x14ac:dyDescent="0.2">
      <c r="A897" s="3"/>
      <c r="B897" s="3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4"/>
    </row>
    <row r="898" spans="1:38" ht="15.75" customHeight="1" x14ac:dyDescent="0.2">
      <c r="A898" s="3"/>
      <c r="B898" s="3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4"/>
    </row>
    <row r="899" spans="1:38" ht="15.75" customHeight="1" x14ac:dyDescent="0.2">
      <c r="A899" s="3"/>
      <c r="B899" s="3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4"/>
    </row>
    <row r="900" spans="1:38" ht="15.75" customHeight="1" x14ac:dyDescent="0.2">
      <c r="A900" s="3"/>
      <c r="B900" s="3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4"/>
    </row>
    <row r="901" spans="1:38" ht="15.75" customHeight="1" x14ac:dyDescent="0.2">
      <c r="A901" s="3"/>
      <c r="B901" s="3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4"/>
    </row>
    <row r="902" spans="1:38" ht="15.75" customHeight="1" x14ac:dyDescent="0.2">
      <c r="A902" s="3"/>
      <c r="B902" s="3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4"/>
    </row>
    <row r="903" spans="1:38" ht="15.75" customHeight="1" x14ac:dyDescent="0.2">
      <c r="A903" s="3"/>
      <c r="B903" s="3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4"/>
    </row>
    <row r="904" spans="1:38" ht="15.75" customHeight="1" x14ac:dyDescent="0.2">
      <c r="A904" s="3"/>
      <c r="B904" s="3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4"/>
    </row>
    <row r="905" spans="1:38" ht="15.75" customHeight="1" x14ac:dyDescent="0.2">
      <c r="A905" s="3"/>
      <c r="B905" s="3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4"/>
    </row>
    <row r="906" spans="1:38" ht="15.75" customHeight="1" x14ac:dyDescent="0.2">
      <c r="A906" s="3"/>
      <c r="B906" s="3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4"/>
    </row>
    <row r="907" spans="1:38" ht="15.75" customHeight="1" x14ac:dyDescent="0.2">
      <c r="A907" s="3"/>
      <c r="B907" s="3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4"/>
    </row>
    <row r="908" spans="1:38" ht="15.75" customHeight="1" x14ac:dyDescent="0.2">
      <c r="A908" s="3"/>
      <c r="B908" s="3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4"/>
    </row>
    <row r="909" spans="1:38" ht="15.75" customHeight="1" x14ac:dyDescent="0.2">
      <c r="A909" s="3"/>
      <c r="B909" s="3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4"/>
    </row>
    <row r="910" spans="1:38" ht="15.75" customHeight="1" x14ac:dyDescent="0.2">
      <c r="A910" s="3"/>
      <c r="B910" s="3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4"/>
    </row>
    <row r="911" spans="1:38" ht="15.75" customHeight="1" x14ac:dyDescent="0.2">
      <c r="A911" s="3"/>
      <c r="B911" s="3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4"/>
    </row>
    <row r="912" spans="1:38" ht="15.75" customHeight="1" x14ac:dyDescent="0.2">
      <c r="A912" s="3"/>
      <c r="B912" s="3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4"/>
    </row>
    <row r="913" spans="1:38" ht="15.75" customHeight="1" x14ac:dyDescent="0.2">
      <c r="A913" s="3"/>
      <c r="B913" s="3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4"/>
    </row>
    <row r="914" spans="1:38" ht="15.75" customHeight="1" x14ac:dyDescent="0.2">
      <c r="A914" s="3"/>
      <c r="B914" s="3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4"/>
    </row>
    <row r="915" spans="1:38" ht="15.75" customHeight="1" x14ac:dyDescent="0.2">
      <c r="A915" s="3"/>
      <c r="B915" s="3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4"/>
    </row>
    <row r="916" spans="1:38" ht="15.75" customHeight="1" x14ac:dyDescent="0.2">
      <c r="A916" s="3"/>
      <c r="B916" s="3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4"/>
    </row>
    <row r="917" spans="1:38" ht="15.75" customHeight="1" x14ac:dyDescent="0.2">
      <c r="A917" s="3"/>
      <c r="B917" s="3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4"/>
    </row>
    <row r="918" spans="1:38" ht="15.75" customHeight="1" x14ac:dyDescent="0.2">
      <c r="A918" s="3"/>
      <c r="B918" s="3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4"/>
    </row>
    <row r="919" spans="1:38" ht="15.75" customHeight="1" x14ac:dyDescent="0.2">
      <c r="A919" s="3"/>
      <c r="B919" s="3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4"/>
    </row>
    <row r="920" spans="1:38" ht="15.75" customHeight="1" x14ac:dyDescent="0.2">
      <c r="A920" s="3"/>
      <c r="B920" s="3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4"/>
    </row>
    <row r="921" spans="1:38" ht="15.75" customHeight="1" x14ac:dyDescent="0.2">
      <c r="A921" s="3"/>
      <c r="B921" s="3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4"/>
    </row>
    <row r="922" spans="1:38" ht="15.75" customHeight="1" x14ac:dyDescent="0.2">
      <c r="A922" s="3"/>
      <c r="B922" s="3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4"/>
    </row>
    <row r="923" spans="1:38" ht="15.75" customHeight="1" x14ac:dyDescent="0.2">
      <c r="A923" s="3"/>
      <c r="B923" s="3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4"/>
    </row>
    <row r="924" spans="1:38" ht="15.75" customHeight="1" x14ac:dyDescent="0.2">
      <c r="A924" s="3"/>
      <c r="B924" s="3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4"/>
    </row>
    <row r="925" spans="1:38" ht="15.75" customHeight="1" x14ac:dyDescent="0.2">
      <c r="A925" s="3"/>
      <c r="B925" s="3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4"/>
    </row>
    <row r="926" spans="1:38" ht="15.75" customHeight="1" x14ac:dyDescent="0.2">
      <c r="A926" s="3"/>
      <c r="B926" s="3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4"/>
    </row>
    <row r="927" spans="1:38" ht="15.75" customHeight="1" x14ac:dyDescent="0.2">
      <c r="A927" s="3"/>
      <c r="B927" s="3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4"/>
    </row>
    <row r="928" spans="1:38" ht="15.75" customHeight="1" x14ac:dyDescent="0.2">
      <c r="A928" s="3"/>
      <c r="B928" s="3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4"/>
    </row>
    <row r="929" spans="1:38" ht="15.75" customHeight="1" x14ac:dyDescent="0.2">
      <c r="A929" s="3"/>
      <c r="B929" s="3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4"/>
    </row>
    <row r="930" spans="1:38" ht="15.75" customHeight="1" x14ac:dyDescent="0.2">
      <c r="A930" s="3"/>
      <c r="B930" s="3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4"/>
    </row>
    <row r="931" spans="1:38" ht="15.75" customHeight="1" x14ac:dyDescent="0.2">
      <c r="A931" s="3"/>
      <c r="B931" s="3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4"/>
    </row>
    <row r="932" spans="1:38" ht="15.75" customHeight="1" x14ac:dyDescent="0.2">
      <c r="A932" s="3"/>
      <c r="B932" s="3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4"/>
    </row>
    <row r="933" spans="1:38" ht="15.75" customHeight="1" x14ac:dyDescent="0.2">
      <c r="A933" s="3"/>
      <c r="B933" s="3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4"/>
    </row>
    <row r="934" spans="1:38" ht="15.75" customHeight="1" x14ac:dyDescent="0.2">
      <c r="A934" s="3"/>
      <c r="B934" s="3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4"/>
    </row>
    <row r="935" spans="1:38" ht="15.75" customHeight="1" x14ac:dyDescent="0.2">
      <c r="A935" s="3"/>
      <c r="B935" s="3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4"/>
    </row>
    <row r="936" spans="1:38" ht="15.75" customHeight="1" x14ac:dyDescent="0.2">
      <c r="A936" s="3"/>
      <c r="B936" s="3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4"/>
    </row>
    <row r="937" spans="1:38" ht="15.75" customHeight="1" x14ac:dyDescent="0.2">
      <c r="A937" s="3"/>
      <c r="B937" s="3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4"/>
    </row>
    <row r="938" spans="1:38" ht="15.75" customHeight="1" x14ac:dyDescent="0.2">
      <c r="A938" s="3"/>
      <c r="B938" s="3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4"/>
    </row>
    <row r="939" spans="1:38" ht="15.75" customHeight="1" x14ac:dyDescent="0.2">
      <c r="A939" s="3"/>
      <c r="B939" s="3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4"/>
    </row>
    <row r="940" spans="1:38" ht="15.75" customHeight="1" x14ac:dyDescent="0.2">
      <c r="A940" s="3"/>
      <c r="B940" s="3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4"/>
    </row>
    <row r="941" spans="1:38" ht="15.75" customHeight="1" x14ac:dyDescent="0.2">
      <c r="A941" s="3"/>
      <c r="B941" s="3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4"/>
    </row>
    <row r="942" spans="1:38" ht="15.75" customHeight="1" x14ac:dyDescent="0.2">
      <c r="A942" s="3"/>
      <c r="B942" s="3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4"/>
    </row>
    <row r="943" spans="1:38" ht="15.75" customHeight="1" x14ac:dyDescent="0.2">
      <c r="A943" s="3"/>
      <c r="B943" s="3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4"/>
    </row>
    <row r="944" spans="1:38" ht="15.75" customHeight="1" x14ac:dyDescent="0.2">
      <c r="A944" s="3"/>
      <c r="B944" s="3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4"/>
    </row>
    <row r="945" spans="1:38" ht="15.75" customHeight="1" x14ac:dyDescent="0.2">
      <c r="A945" s="3"/>
      <c r="B945" s="3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4"/>
    </row>
    <row r="946" spans="1:38" ht="15.75" customHeight="1" x14ac:dyDescent="0.2">
      <c r="A946" s="3"/>
      <c r="B946" s="3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4"/>
    </row>
    <row r="947" spans="1:38" ht="15.75" customHeight="1" x14ac:dyDescent="0.2">
      <c r="A947" s="3"/>
      <c r="B947" s="3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4"/>
    </row>
    <row r="948" spans="1:38" ht="15.75" customHeight="1" x14ac:dyDescent="0.2">
      <c r="A948" s="3"/>
      <c r="B948" s="3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4"/>
    </row>
    <row r="949" spans="1:38" ht="15.75" customHeight="1" x14ac:dyDescent="0.2">
      <c r="A949" s="3"/>
      <c r="B949" s="3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4"/>
    </row>
    <row r="950" spans="1:38" ht="15.75" customHeight="1" x14ac:dyDescent="0.2">
      <c r="A950" s="3"/>
      <c r="B950" s="3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4"/>
    </row>
    <row r="951" spans="1:38" ht="15.75" customHeight="1" x14ac:dyDescent="0.2">
      <c r="A951" s="3"/>
      <c r="B951" s="3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4"/>
    </row>
    <row r="952" spans="1:38" ht="15.75" customHeight="1" x14ac:dyDescent="0.2">
      <c r="A952" s="3"/>
      <c r="B952" s="3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4"/>
    </row>
    <row r="953" spans="1:38" ht="15.75" customHeight="1" x14ac:dyDescent="0.2">
      <c r="A953" s="3"/>
      <c r="B953" s="3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4"/>
    </row>
    <row r="954" spans="1:38" ht="15.75" customHeight="1" x14ac:dyDescent="0.2">
      <c r="A954" s="3"/>
      <c r="B954" s="3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4"/>
    </row>
    <row r="955" spans="1:38" ht="15.75" customHeight="1" x14ac:dyDescent="0.2">
      <c r="A955" s="3"/>
      <c r="B955" s="3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4"/>
    </row>
    <row r="956" spans="1:38" ht="15.75" customHeight="1" x14ac:dyDescent="0.2">
      <c r="A956" s="3"/>
      <c r="B956" s="3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4"/>
    </row>
    <row r="957" spans="1:38" ht="15.75" customHeight="1" x14ac:dyDescent="0.2">
      <c r="A957" s="3"/>
      <c r="B957" s="3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4"/>
    </row>
    <row r="958" spans="1:38" ht="15.75" customHeight="1" x14ac:dyDescent="0.2">
      <c r="A958" s="3"/>
      <c r="B958" s="3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4"/>
    </row>
    <row r="959" spans="1:38" ht="15.75" customHeight="1" x14ac:dyDescent="0.2">
      <c r="A959" s="3"/>
      <c r="B959" s="3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4"/>
    </row>
    <row r="960" spans="1:38" ht="15.75" customHeight="1" x14ac:dyDescent="0.2">
      <c r="A960" s="3"/>
      <c r="B960" s="3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4"/>
    </row>
    <row r="961" spans="1:38" ht="15.75" customHeight="1" x14ac:dyDescent="0.2">
      <c r="A961" s="3"/>
      <c r="B961" s="3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4"/>
    </row>
    <row r="962" spans="1:38" ht="15.75" customHeight="1" x14ac:dyDescent="0.2">
      <c r="A962" s="3"/>
      <c r="B962" s="3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4"/>
    </row>
    <row r="963" spans="1:38" ht="15.75" customHeight="1" x14ac:dyDescent="0.2">
      <c r="A963" s="3"/>
      <c r="B963" s="3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4"/>
    </row>
    <row r="964" spans="1:38" ht="15.75" customHeight="1" x14ac:dyDescent="0.2">
      <c r="A964" s="3"/>
      <c r="B964" s="3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4"/>
    </row>
    <row r="965" spans="1:38" ht="15.75" customHeight="1" x14ac:dyDescent="0.2">
      <c r="A965" s="3"/>
      <c r="B965" s="3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4"/>
    </row>
    <row r="966" spans="1:38" ht="15.75" customHeight="1" x14ac:dyDescent="0.2">
      <c r="A966" s="3"/>
      <c r="B966" s="3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4"/>
    </row>
    <row r="967" spans="1:38" ht="15.75" customHeight="1" x14ac:dyDescent="0.2">
      <c r="A967" s="3"/>
      <c r="B967" s="3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4"/>
    </row>
    <row r="968" spans="1:38" ht="15.75" customHeight="1" x14ac:dyDescent="0.2">
      <c r="A968" s="3"/>
      <c r="B968" s="3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4"/>
    </row>
    <row r="969" spans="1:38" ht="15.75" customHeight="1" x14ac:dyDescent="0.2">
      <c r="A969" s="3"/>
      <c r="B969" s="3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4"/>
    </row>
    <row r="970" spans="1:38" ht="15.75" customHeight="1" x14ac:dyDescent="0.2">
      <c r="A970" s="3"/>
      <c r="B970" s="3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4"/>
    </row>
    <row r="971" spans="1:38" ht="15.75" customHeight="1" x14ac:dyDescent="0.2">
      <c r="A971" s="3"/>
      <c r="B971" s="3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4"/>
    </row>
    <row r="972" spans="1:38" ht="15.75" customHeight="1" x14ac:dyDescent="0.2">
      <c r="A972" s="3"/>
      <c r="B972" s="3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4"/>
    </row>
    <row r="973" spans="1:38" ht="15.75" customHeight="1" x14ac:dyDescent="0.2">
      <c r="A973" s="3"/>
      <c r="B973" s="3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4"/>
    </row>
    <row r="974" spans="1:38" ht="15.75" customHeight="1" x14ac:dyDescent="0.2">
      <c r="A974" s="3"/>
      <c r="B974" s="3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4"/>
    </row>
    <row r="975" spans="1:38" ht="15.75" customHeight="1" x14ac:dyDescent="0.2">
      <c r="A975" s="3"/>
      <c r="B975" s="3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4"/>
    </row>
    <row r="976" spans="1:38" ht="15.75" customHeight="1" x14ac:dyDescent="0.2">
      <c r="A976" s="3"/>
      <c r="B976" s="3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4"/>
    </row>
    <row r="977" spans="1:38" ht="15.75" customHeight="1" x14ac:dyDescent="0.2">
      <c r="A977" s="3"/>
      <c r="B977" s="3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4"/>
    </row>
    <row r="978" spans="1:38" ht="15.75" customHeight="1" x14ac:dyDescent="0.2">
      <c r="A978" s="3"/>
      <c r="B978" s="3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4"/>
    </row>
    <row r="979" spans="1:38" ht="15.75" customHeight="1" x14ac:dyDescent="0.2">
      <c r="A979" s="3"/>
      <c r="B979" s="3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4"/>
    </row>
    <row r="980" spans="1:38" ht="15.75" customHeight="1" x14ac:dyDescent="0.2">
      <c r="A980" s="3"/>
      <c r="B980" s="3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4"/>
    </row>
    <row r="981" spans="1:38" ht="15.75" customHeight="1" x14ac:dyDescent="0.2">
      <c r="A981" s="3"/>
      <c r="B981" s="3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4"/>
    </row>
    <row r="982" spans="1:38" ht="15.75" customHeight="1" x14ac:dyDescent="0.2">
      <c r="A982" s="3"/>
      <c r="B982" s="3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4"/>
    </row>
    <row r="983" spans="1:38" ht="15.75" customHeight="1" x14ac:dyDescent="0.2">
      <c r="A983" s="3"/>
      <c r="B983" s="3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4"/>
    </row>
    <row r="984" spans="1:38" ht="15.75" customHeight="1" x14ac:dyDescent="0.2">
      <c r="A984" s="3"/>
      <c r="B984" s="3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4"/>
    </row>
    <row r="985" spans="1:38" ht="15.75" customHeight="1" x14ac:dyDescent="0.2">
      <c r="A985" s="3"/>
      <c r="B985" s="3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4"/>
    </row>
    <row r="986" spans="1:38" ht="15.75" customHeight="1" x14ac:dyDescent="0.2">
      <c r="A986" s="3"/>
      <c r="B986" s="3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4"/>
    </row>
    <row r="987" spans="1:38" ht="15.75" customHeight="1" x14ac:dyDescent="0.2">
      <c r="A987" s="3"/>
      <c r="B987" s="3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4"/>
    </row>
    <row r="988" spans="1:38" ht="15.75" customHeight="1" x14ac:dyDescent="0.2">
      <c r="A988" s="3"/>
      <c r="B988" s="3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4"/>
    </row>
    <row r="989" spans="1:38" ht="15.75" customHeight="1" x14ac:dyDescent="0.2">
      <c r="A989" s="3"/>
      <c r="B989" s="3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4"/>
    </row>
    <row r="990" spans="1:38" ht="15.75" customHeight="1" x14ac:dyDescent="0.2">
      <c r="A990" s="3"/>
      <c r="B990" s="3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4"/>
    </row>
    <row r="991" spans="1:38" ht="15.75" customHeight="1" x14ac:dyDescent="0.2">
      <c r="A991" s="3"/>
      <c r="B991" s="3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4"/>
    </row>
    <row r="992" spans="1:38" ht="15.75" customHeight="1" x14ac:dyDescent="0.2">
      <c r="A992" s="3"/>
      <c r="B992" s="3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4"/>
    </row>
    <row r="993" spans="1:38" ht="15.75" customHeight="1" x14ac:dyDescent="0.2">
      <c r="A993" s="3"/>
      <c r="B993" s="3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4"/>
    </row>
    <row r="994" spans="1:38" ht="15.75" customHeight="1" x14ac:dyDescent="0.2">
      <c r="A994" s="3"/>
      <c r="B994" s="3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4"/>
    </row>
    <row r="995" spans="1:38" ht="15.75" customHeight="1" x14ac:dyDescent="0.2">
      <c r="A995" s="3"/>
      <c r="B995" s="3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4"/>
    </row>
    <row r="996" spans="1:38" ht="15.75" customHeight="1" x14ac:dyDescent="0.2">
      <c r="A996" s="3"/>
      <c r="B996" s="3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4"/>
    </row>
    <row r="997" spans="1:38" ht="15.75" customHeight="1" x14ac:dyDescent="0.2">
      <c r="A997" s="3"/>
      <c r="B997" s="3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4"/>
    </row>
    <row r="998" spans="1:38" ht="15.75" customHeight="1" x14ac:dyDescent="0.2">
      <c r="A998" s="3"/>
      <c r="B998" s="3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4"/>
    </row>
    <row r="999" spans="1:38" ht="15.75" customHeight="1" x14ac:dyDescent="0.2">
      <c r="A999" s="3"/>
      <c r="B999" s="3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4"/>
    </row>
    <row r="1000" spans="1:38" ht="15.75" customHeight="1" x14ac:dyDescent="0.2">
      <c r="A1000" s="3"/>
      <c r="B1000" s="3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4"/>
    </row>
    <row r="1001" spans="1:38" ht="15.75" customHeight="1" x14ac:dyDescent="0.2">
      <c r="A1001" s="3"/>
      <c r="B1001" s="3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4"/>
    </row>
    <row r="1002" spans="1:38" ht="15.75" customHeight="1" x14ac:dyDescent="0.2">
      <c r="A1002" s="3"/>
      <c r="B1002" s="3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4"/>
    </row>
    <row r="1003" spans="1:38" ht="15.75" customHeight="1" x14ac:dyDescent="0.2">
      <c r="A1003" s="3"/>
      <c r="B1003" s="3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4"/>
    </row>
    <row r="1004" spans="1:38" ht="15.75" customHeight="1" x14ac:dyDescent="0.2">
      <c r="A1004" s="3"/>
      <c r="B1004" s="3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4"/>
    </row>
    <row r="1005" spans="1:38" ht="15.75" customHeight="1" x14ac:dyDescent="0.2">
      <c r="A1005" s="3"/>
      <c r="B1005" s="3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4"/>
    </row>
    <row r="1006" spans="1:38" ht="15.75" customHeight="1" x14ac:dyDescent="0.2">
      <c r="A1006" s="3"/>
      <c r="B1006" s="3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4"/>
    </row>
    <row r="1007" spans="1:38" ht="15.75" customHeight="1" x14ac:dyDescent="0.2">
      <c r="A1007" s="3"/>
      <c r="B1007" s="3"/>
      <c r="C1007" s="60"/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4"/>
    </row>
    <row r="1008" spans="1:38" ht="15.75" customHeight="1" x14ac:dyDescent="0.2">
      <c r="A1008" s="3"/>
      <c r="B1008" s="3"/>
      <c r="C1008" s="60"/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4"/>
    </row>
    <row r="1009" spans="1:38" ht="15.75" customHeight="1" x14ac:dyDescent="0.2">
      <c r="A1009" s="3"/>
      <c r="B1009" s="3"/>
      <c r="C1009" s="60"/>
      <c r="D1009" s="60"/>
      <c r="E1009" s="60"/>
      <c r="F1009" s="60"/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4"/>
    </row>
    <row r="1010" spans="1:38" ht="15.75" customHeight="1" x14ac:dyDescent="0.2">
      <c r="A1010" s="3"/>
      <c r="B1010" s="3"/>
      <c r="C1010" s="60"/>
      <c r="D1010" s="60"/>
      <c r="E1010" s="60"/>
      <c r="F1010" s="60"/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4"/>
    </row>
    <row r="1011" spans="1:38" ht="15.75" customHeight="1" x14ac:dyDescent="0.2">
      <c r="A1011" s="3"/>
      <c r="B1011" s="3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4"/>
    </row>
    <row r="1012" spans="1:38" ht="15.75" customHeight="1" x14ac:dyDescent="0.2">
      <c r="A1012" s="3"/>
      <c r="B1012" s="3"/>
      <c r="C1012" s="60"/>
      <c r="D1012" s="60"/>
      <c r="E1012" s="60"/>
      <c r="F1012" s="60"/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4"/>
    </row>
    <row r="1013" spans="1:38" ht="15.75" customHeight="1" x14ac:dyDescent="0.2">
      <c r="A1013" s="3"/>
      <c r="B1013" s="3"/>
      <c r="C1013" s="60"/>
      <c r="D1013" s="60"/>
      <c r="E1013" s="60"/>
      <c r="F1013" s="60"/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4"/>
    </row>
    <row r="1014" spans="1:38" ht="15.75" customHeight="1" x14ac:dyDescent="0.2">
      <c r="A1014" s="3"/>
      <c r="B1014" s="3"/>
      <c r="C1014" s="60"/>
      <c r="D1014" s="60"/>
      <c r="E1014" s="60"/>
      <c r="F1014" s="60"/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4"/>
    </row>
    <row r="1015" spans="1:38" ht="15.75" customHeight="1" x14ac:dyDescent="0.2">
      <c r="A1015" s="3"/>
      <c r="B1015" s="3"/>
      <c r="C1015" s="60"/>
      <c r="D1015" s="60"/>
      <c r="E1015" s="60"/>
      <c r="F1015" s="60"/>
      <c r="G1015" s="60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4"/>
    </row>
    <row r="1016" spans="1:38" ht="15.75" customHeight="1" x14ac:dyDescent="0.2">
      <c r="A1016" s="3"/>
      <c r="B1016" s="3"/>
      <c r="C1016" s="60"/>
      <c r="D1016" s="60"/>
      <c r="E1016" s="60"/>
      <c r="F1016" s="60"/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4"/>
    </row>
    <row r="1017" spans="1:38" ht="15.75" customHeight="1" x14ac:dyDescent="0.2">
      <c r="A1017" s="3"/>
      <c r="B1017" s="3"/>
      <c r="C1017" s="60"/>
      <c r="D1017" s="60"/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4"/>
    </row>
    <row r="1018" spans="1:38" ht="15.75" customHeight="1" x14ac:dyDescent="0.2">
      <c r="A1018" s="3"/>
      <c r="B1018" s="3"/>
      <c r="C1018" s="60"/>
      <c r="D1018" s="60"/>
      <c r="E1018" s="60"/>
      <c r="F1018" s="60"/>
      <c r="G1018" s="60"/>
      <c r="H1018" s="60"/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4"/>
    </row>
    <row r="1019" spans="1:38" ht="15.75" customHeight="1" x14ac:dyDescent="0.2">
      <c r="A1019" s="3"/>
      <c r="B1019" s="3"/>
      <c r="C1019" s="60"/>
      <c r="D1019" s="60"/>
      <c r="E1019" s="60"/>
      <c r="F1019" s="60"/>
      <c r="G1019" s="60"/>
      <c r="H1019" s="60"/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4"/>
    </row>
    <row r="1020" spans="1:38" ht="15.75" customHeight="1" x14ac:dyDescent="0.2">
      <c r="A1020" s="3"/>
      <c r="B1020" s="3"/>
      <c r="C1020" s="60"/>
      <c r="D1020" s="60"/>
      <c r="E1020" s="60"/>
      <c r="F1020" s="60"/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4"/>
    </row>
    <row r="1021" spans="1:38" ht="15.75" customHeight="1" x14ac:dyDescent="0.2">
      <c r="A1021" s="3"/>
      <c r="B1021" s="3"/>
      <c r="C1021" s="60"/>
      <c r="D1021" s="60"/>
      <c r="E1021" s="60"/>
      <c r="F1021" s="60"/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4"/>
    </row>
    <row r="1022" spans="1:38" ht="15.75" customHeight="1" x14ac:dyDescent="0.2">
      <c r="A1022" s="3"/>
      <c r="B1022" s="3"/>
      <c r="C1022" s="60"/>
      <c r="D1022" s="60"/>
      <c r="E1022" s="60"/>
      <c r="F1022" s="60"/>
      <c r="G1022" s="60"/>
      <c r="H1022" s="60"/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4"/>
    </row>
    <row r="1023" spans="1:38" ht="15.75" customHeight="1" x14ac:dyDescent="0.2">
      <c r="A1023" s="3"/>
      <c r="B1023" s="3"/>
      <c r="C1023" s="60"/>
      <c r="D1023" s="60"/>
      <c r="E1023" s="60"/>
      <c r="F1023" s="60"/>
      <c r="G1023" s="60"/>
      <c r="H1023" s="60"/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4"/>
    </row>
    <row r="1024" spans="1:38" ht="15.75" customHeight="1" x14ac:dyDescent="0.2">
      <c r="A1024" s="3"/>
      <c r="B1024" s="3"/>
      <c r="C1024" s="60"/>
      <c r="D1024" s="60"/>
      <c r="E1024" s="60"/>
      <c r="F1024" s="60"/>
      <c r="G1024" s="60"/>
      <c r="H1024" s="60"/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4"/>
    </row>
    <row r="1025" spans="1:38" ht="15.75" customHeight="1" x14ac:dyDescent="0.2">
      <c r="A1025" s="3"/>
      <c r="B1025" s="3"/>
      <c r="C1025" s="60"/>
      <c r="D1025" s="60"/>
      <c r="E1025" s="60"/>
      <c r="F1025" s="60"/>
      <c r="G1025" s="60"/>
      <c r="H1025" s="60"/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4"/>
    </row>
    <row r="1026" spans="1:38" ht="15.75" customHeight="1" x14ac:dyDescent="0.2">
      <c r="A1026" s="3"/>
      <c r="B1026" s="3"/>
      <c r="C1026" s="60"/>
      <c r="D1026" s="60"/>
      <c r="E1026" s="60"/>
      <c r="F1026" s="60"/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4"/>
    </row>
    <row r="1027" spans="1:38" ht="15.75" customHeight="1" x14ac:dyDescent="0.2">
      <c r="A1027" s="3"/>
      <c r="B1027" s="3"/>
      <c r="C1027" s="60"/>
      <c r="D1027" s="60"/>
      <c r="E1027" s="60"/>
      <c r="F1027" s="60"/>
      <c r="G1027" s="60"/>
      <c r="H1027" s="60"/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4"/>
    </row>
    <row r="1028" spans="1:38" ht="15.75" customHeight="1" x14ac:dyDescent="0.2">
      <c r="A1028" s="3"/>
      <c r="B1028" s="3"/>
      <c r="C1028" s="60"/>
      <c r="D1028" s="60"/>
      <c r="E1028" s="60"/>
      <c r="F1028" s="60"/>
      <c r="G1028" s="60"/>
      <c r="H1028" s="60"/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4"/>
    </row>
    <row r="1029" spans="1:38" ht="15.75" customHeight="1" x14ac:dyDescent="0.2">
      <c r="A1029" s="3"/>
      <c r="B1029" s="3"/>
      <c r="C1029" s="60"/>
      <c r="D1029" s="60"/>
      <c r="E1029" s="60"/>
      <c r="F1029" s="60"/>
      <c r="G1029" s="60"/>
      <c r="H1029" s="60"/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4"/>
    </row>
  </sheetData>
  <mergeCells count="30">
    <mergeCell ref="C18:N18"/>
    <mergeCell ref="O18:AH18"/>
    <mergeCell ref="AJ12:AJ14"/>
    <mergeCell ref="B34:AH34"/>
    <mergeCell ref="B35:AH35"/>
    <mergeCell ref="B36:AH36"/>
    <mergeCell ref="B37:AH37"/>
    <mergeCell ref="B29:N30"/>
    <mergeCell ref="AK30:AL30"/>
    <mergeCell ref="A31:A33"/>
    <mergeCell ref="B31:N31"/>
    <mergeCell ref="O31:AH31"/>
    <mergeCell ref="AI31:AI33"/>
    <mergeCell ref="B32:AH33"/>
    <mergeCell ref="B15:AH15"/>
    <mergeCell ref="B16:AH16"/>
    <mergeCell ref="B17:AH17"/>
    <mergeCell ref="B19:AH19"/>
    <mergeCell ref="A21:AL21"/>
    <mergeCell ref="C23:AH23"/>
    <mergeCell ref="A1:AL1"/>
    <mergeCell ref="A2:AL2"/>
    <mergeCell ref="C4:AH4"/>
    <mergeCell ref="B10:N11"/>
    <mergeCell ref="AK11:AL11"/>
    <mergeCell ref="A12:A14"/>
    <mergeCell ref="B12:N12"/>
    <mergeCell ref="O12:AH12"/>
    <mergeCell ref="AI12:AI14"/>
    <mergeCell ref="B13:AH1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1AE5-E8FC-5E42-9CA7-48D7C14EC1F1}">
  <dimension ref="A1:BE1007"/>
  <sheetViews>
    <sheetView zoomScale="75" workbookViewId="0">
      <selection sqref="A1:XFD1048576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97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thickBot="1" x14ac:dyDescent="0.25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7"/>
      <c r="AS12" s="138" t="s">
        <v>55</v>
      </c>
      <c r="AT12" s="139" t="s">
        <v>56</v>
      </c>
      <c r="AV12" s="75"/>
      <c r="AW12" s="125"/>
      <c r="AX12" s="75"/>
      <c r="AY12" s="75"/>
      <c r="AZ12" s="75"/>
      <c r="BA12" s="75"/>
      <c r="BB12" s="75"/>
      <c r="BC12" s="75"/>
      <c r="BD12" s="75"/>
      <c r="BE12" s="75"/>
    </row>
    <row r="13" spans="1:57" ht="60" customHeight="1" thickBot="1" x14ac:dyDescent="0.25">
      <c r="A13" s="140"/>
      <c r="B13" s="141"/>
      <c r="C13" s="141"/>
      <c r="D13" s="141"/>
      <c r="E13" s="142"/>
      <c r="F13" s="141"/>
      <c r="G13" s="141"/>
      <c r="H13" s="141"/>
      <c r="I13" s="141"/>
      <c r="J13" s="141"/>
      <c r="K13" s="143" t="s">
        <v>55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6"/>
      <c r="AS13" s="147" t="str">
        <f>IF(SUM(L13:AR13)=0,"",SUM(L13:AR13))</f>
        <v/>
      </c>
      <c r="AT13" s="393">
        <v>6</v>
      </c>
      <c r="AV13" s="140"/>
      <c r="AW13" s="148"/>
      <c r="AX13" s="140"/>
      <c r="AY13" s="140"/>
      <c r="AZ13" s="140"/>
      <c r="BA13" s="140"/>
      <c r="BB13" s="140"/>
      <c r="BC13" s="140"/>
      <c r="BD13" s="140"/>
      <c r="BE13" s="140"/>
    </row>
    <row r="14" spans="1:57" ht="60" customHeight="1" thickBot="1" x14ac:dyDescent="0.25">
      <c r="A14" s="149"/>
      <c r="B14" s="150"/>
      <c r="C14" s="151"/>
      <c r="D14" s="148"/>
      <c r="E14" s="148"/>
      <c r="F14" s="148"/>
      <c r="G14" s="148"/>
      <c r="H14" s="148"/>
      <c r="I14" s="148"/>
      <c r="J14" s="148"/>
      <c r="K14" s="148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3"/>
      <c r="AT14" s="154"/>
      <c r="AV14" s="75"/>
      <c r="AW14" s="152"/>
      <c r="AX14" s="75"/>
      <c r="AY14" s="75"/>
      <c r="AZ14" s="75"/>
      <c r="BA14" s="75"/>
      <c r="BB14" s="75"/>
      <c r="BC14" s="75"/>
      <c r="BD14" s="75"/>
      <c r="BE14" s="75"/>
    </row>
    <row r="15" spans="1:57" ht="60" customHeight="1" x14ac:dyDescent="0.2">
      <c r="A15" s="75"/>
      <c r="B15" s="155" t="s">
        <v>57</v>
      </c>
      <c r="C15" s="156"/>
      <c r="D15" s="157"/>
      <c r="E15" s="158"/>
      <c r="F15" s="158"/>
      <c r="G15" s="158"/>
      <c r="H15" s="158"/>
      <c r="I15" s="158"/>
      <c r="J15" s="158"/>
      <c r="K15" s="159"/>
      <c r="L15" s="160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2"/>
      <c r="Y15" s="160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2"/>
      <c r="AQ15" s="160"/>
      <c r="AR15" s="163"/>
      <c r="AS15" s="164"/>
      <c r="AT15" s="154"/>
      <c r="AV15" s="75"/>
      <c r="AW15" s="125"/>
      <c r="AX15" s="75"/>
      <c r="AY15" s="75"/>
      <c r="AZ15" s="75"/>
      <c r="BA15" s="165"/>
      <c r="BB15" s="75"/>
      <c r="BC15" s="75"/>
      <c r="BD15" s="75"/>
      <c r="BE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2"/>
      <c r="AQ16" s="170"/>
      <c r="AR16" s="173"/>
      <c r="AS16" s="164"/>
      <c r="AT16" s="154"/>
      <c r="AV16" s="75"/>
      <c r="AW16" s="125"/>
      <c r="AX16" s="75"/>
      <c r="AY16" s="75"/>
      <c r="AZ16" s="75"/>
      <c r="BA16" s="165"/>
      <c r="BB16" s="75"/>
      <c r="BC16" s="75"/>
      <c r="BD16" s="75"/>
      <c r="BE16" s="75"/>
    </row>
    <row r="17" spans="1:57" ht="60" customHeight="1" x14ac:dyDescent="0.2">
      <c r="A17" s="75"/>
      <c r="B17" s="166"/>
      <c r="C17" s="167"/>
      <c r="D17" s="168"/>
      <c r="E17" s="169"/>
      <c r="F17" s="169"/>
      <c r="G17" s="169"/>
      <c r="H17" s="169"/>
      <c r="I17" s="169"/>
      <c r="J17" s="169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2"/>
      <c r="AQ17" s="170"/>
      <c r="AR17" s="173"/>
      <c r="AS17" s="164"/>
      <c r="AT17" s="154"/>
      <c r="AV17" s="75"/>
      <c r="AW17" s="125"/>
      <c r="AX17" s="75"/>
      <c r="AY17" s="75"/>
      <c r="AZ17" s="75"/>
      <c r="BA17" s="165"/>
      <c r="BB17" s="75"/>
      <c r="BC17" s="75"/>
      <c r="BD17" s="75"/>
      <c r="BE17" s="75"/>
    </row>
    <row r="18" spans="1:57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2"/>
      <c r="AQ18" s="170"/>
      <c r="AR18" s="173"/>
      <c r="AS18" s="164"/>
      <c r="AT18" s="154"/>
      <c r="AV18" s="75"/>
      <c r="AW18" s="125"/>
      <c r="AX18" s="75"/>
      <c r="AY18" s="75"/>
      <c r="AZ18" s="75"/>
      <c r="BA18" s="165"/>
      <c r="BB18" s="75"/>
      <c r="BC18" s="75"/>
      <c r="BD18" s="75"/>
      <c r="BE18" s="75"/>
    </row>
    <row r="19" spans="1:57" ht="60" customHeight="1" x14ac:dyDescent="0.2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0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2"/>
      <c r="X19" s="172"/>
      <c r="Y19" s="170"/>
      <c r="Z19" s="171"/>
      <c r="AA19" s="171"/>
      <c r="AB19" s="171"/>
      <c r="AC19" s="171"/>
      <c r="AD19" s="171"/>
      <c r="AE19" s="171"/>
      <c r="AF19" s="171"/>
      <c r="AG19" s="171"/>
      <c r="AH19" s="171"/>
      <c r="AI19" s="171"/>
      <c r="AJ19" s="171"/>
      <c r="AK19" s="171"/>
      <c r="AL19" s="171"/>
      <c r="AM19" s="171"/>
      <c r="AN19" s="171"/>
      <c r="AO19" s="171"/>
      <c r="AP19" s="172"/>
      <c r="AQ19" s="170"/>
      <c r="AR19" s="173"/>
      <c r="AS19" s="164"/>
      <c r="AT19" s="154"/>
      <c r="AV19" s="75"/>
      <c r="AW19" s="125"/>
      <c r="AX19" s="75"/>
      <c r="AY19" s="75"/>
      <c r="AZ19" s="75"/>
      <c r="BA19" s="165"/>
      <c r="BB19" s="75"/>
      <c r="BC19" s="75"/>
      <c r="BD19" s="75"/>
      <c r="BE19" s="75"/>
    </row>
    <row r="20" spans="1:57" ht="60" customHeight="1" thickBot="1" x14ac:dyDescent="0.25">
      <c r="A20" s="75"/>
      <c r="B20" s="174"/>
      <c r="C20" s="175"/>
      <c r="D20" s="175"/>
      <c r="E20" s="175"/>
      <c r="F20" s="175"/>
      <c r="G20" s="175"/>
      <c r="H20" s="175"/>
      <c r="I20" s="175"/>
      <c r="J20" s="175"/>
      <c r="K20" s="159"/>
      <c r="L20" s="176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  <c r="X20" s="178"/>
      <c r="Y20" s="176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8"/>
      <c r="AQ20" s="176"/>
      <c r="AR20" s="179"/>
      <c r="AS20" s="164"/>
      <c r="AT20" s="154"/>
      <c r="AV20" s="75"/>
      <c r="AW20" s="125"/>
      <c r="AX20" s="75"/>
      <c r="AY20" s="75"/>
      <c r="AZ20" s="75"/>
      <c r="BA20" s="75"/>
      <c r="BB20" s="75"/>
      <c r="BC20" s="75"/>
      <c r="BD20" s="75"/>
      <c r="BE20" s="75"/>
    </row>
    <row r="21" spans="1:57" ht="60" customHeight="1" thickBot="1" x14ac:dyDescent="0.25">
      <c r="A21" s="75"/>
      <c r="B21" s="180"/>
      <c r="C21" s="181"/>
      <c r="D21" s="181"/>
      <c r="E21" s="181"/>
      <c r="F21" s="181"/>
      <c r="G21" s="181"/>
      <c r="H21" s="181"/>
      <c r="I21" s="181"/>
      <c r="J21" s="181"/>
      <c r="K21" s="182" t="s">
        <v>55</v>
      </c>
      <c r="L21" s="183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3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4"/>
      <c r="AR21" s="185" t="s">
        <v>58</v>
      </c>
      <c r="AS21" s="147" t="str">
        <f>IF(SUM(L21:AR21)=0,"",SUM(L21:AR21))</f>
        <v/>
      </c>
      <c r="AT21" s="393">
        <v>6</v>
      </c>
      <c r="AV21" s="75"/>
      <c r="AW21" s="186"/>
      <c r="AX21" s="75"/>
      <c r="AY21" s="75"/>
      <c r="AZ21" s="75"/>
      <c r="BA21" s="75"/>
      <c r="BB21" s="75"/>
      <c r="BC21" s="75"/>
      <c r="BD21" s="75"/>
      <c r="BE21" s="75"/>
    </row>
    <row r="22" spans="1:57" ht="60" customHeight="1" thickBot="1" x14ac:dyDescent="0.4">
      <c r="A22" s="75"/>
      <c r="B22" s="187"/>
      <c r="C22" s="188"/>
      <c r="D22" s="189"/>
      <c r="E22" s="189"/>
      <c r="F22" s="189"/>
      <c r="G22" s="189"/>
      <c r="H22" s="189"/>
      <c r="I22" s="189"/>
      <c r="J22" s="189"/>
      <c r="K22" s="190"/>
      <c r="L22" s="90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153"/>
      <c r="AT22" s="154"/>
      <c r="AV22" s="75"/>
      <c r="AW22" s="186"/>
      <c r="AX22" s="75"/>
      <c r="AY22" s="75"/>
      <c r="AZ22" s="75"/>
      <c r="BA22" s="75"/>
      <c r="BB22" s="75"/>
      <c r="BC22" s="75"/>
      <c r="BD22" s="75"/>
      <c r="BE22" s="75"/>
    </row>
    <row r="23" spans="1:57" ht="60" customHeight="1" x14ac:dyDescent="0.2">
      <c r="A23" s="75"/>
      <c r="B23" s="155" t="s">
        <v>59</v>
      </c>
      <c r="C23" s="192"/>
      <c r="D23" s="193"/>
      <c r="E23" s="194"/>
      <c r="F23" s="194"/>
      <c r="G23" s="194"/>
      <c r="H23" s="194"/>
      <c r="I23" s="194"/>
      <c r="J23" s="194"/>
      <c r="K23" s="195"/>
      <c r="L23" s="196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8"/>
      <c r="X23" s="198"/>
      <c r="Y23" s="199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200"/>
      <c r="AS23" s="164"/>
      <c r="AT23" s="154"/>
      <c r="AV23" s="75"/>
      <c r="AW23" s="201"/>
      <c r="AX23" s="75"/>
      <c r="AY23" s="75"/>
      <c r="AZ23" s="75"/>
      <c r="BA23" s="202"/>
      <c r="BB23" s="75"/>
      <c r="BC23" s="75"/>
      <c r="BD23" s="75"/>
      <c r="BE23" s="75"/>
    </row>
    <row r="24" spans="1:57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7"/>
      <c r="AS24" s="164"/>
      <c r="AT24" s="154"/>
      <c r="AV24" s="75"/>
      <c r="AW24" s="201"/>
      <c r="AX24" s="75"/>
      <c r="AY24" s="75"/>
      <c r="AZ24" s="75"/>
      <c r="BA24" s="202"/>
      <c r="BB24" s="75"/>
      <c r="BC24" s="75"/>
      <c r="BD24" s="75"/>
      <c r="BE24" s="75"/>
    </row>
    <row r="25" spans="1:57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3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5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8"/>
      <c r="AN25" s="204"/>
      <c r="AO25" s="204"/>
      <c r="AP25" s="204"/>
      <c r="AQ25" s="204"/>
      <c r="AR25" s="207"/>
      <c r="AS25" s="164"/>
      <c r="AT25" s="154"/>
      <c r="AV25" s="75"/>
      <c r="AW25" s="201"/>
      <c r="AX25" s="75"/>
      <c r="AY25" s="75"/>
      <c r="AZ25" s="75"/>
      <c r="BA25" s="202"/>
      <c r="BB25" s="75"/>
      <c r="BC25" s="75"/>
      <c r="BD25" s="75"/>
      <c r="BE25" s="75"/>
    </row>
    <row r="26" spans="1:57" ht="60" customHeight="1" x14ac:dyDescent="0.2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03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5"/>
      <c r="Y26" s="204"/>
      <c r="Z26" s="204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4"/>
      <c r="AN26" s="204"/>
      <c r="AO26" s="204"/>
      <c r="AP26" s="204"/>
      <c r="AQ26" s="204"/>
      <c r="AR26" s="207"/>
      <c r="AS26" s="164"/>
      <c r="AT26" s="154"/>
      <c r="AV26" s="75"/>
      <c r="AW26" s="201"/>
      <c r="AX26" s="75"/>
      <c r="AY26" s="75"/>
      <c r="AZ26" s="75"/>
      <c r="BA26" s="202"/>
      <c r="BB26" s="75"/>
      <c r="BC26" s="75"/>
      <c r="BD26" s="75"/>
      <c r="BE26" s="75"/>
    </row>
    <row r="27" spans="1:57" ht="60" customHeight="1" x14ac:dyDescent="0.2">
      <c r="A27" s="75"/>
      <c r="B27" s="174"/>
      <c r="C27" s="175"/>
      <c r="D27" s="175"/>
      <c r="E27" s="175"/>
      <c r="F27" s="175"/>
      <c r="G27" s="175"/>
      <c r="H27" s="175"/>
      <c r="I27" s="175"/>
      <c r="J27" s="175"/>
      <c r="K27" s="195"/>
      <c r="L27" s="209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1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10"/>
      <c r="AN27" s="210"/>
      <c r="AO27" s="210"/>
      <c r="AP27" s="210"/>
      <c r="AQ27" s="210"/>
      <c r="AR27" s="212"/>
      <c r="AS27" s="164"/>
      <c r="AT27" s="154"/>
      <c r="AV27" s="75"/>
      <c r="AW27" s="201"/>
      <c r="AX27" s="75"/>
      <c r="AY27" s="75"/>
      <c r="AZ27" s="75"/>
      <c r="BA27" s="202"/>
      <c r="BB27" s="75"/>
      <c r="BC27" s="75"/>
      <c r="BD27" s="75"/>
      <c r="BE27" s="75"/>
    </row>
    <row r="28" spans="1:57" ht="60" customHeight="1" thickBot="1" x14ac:dyDescent="0.25">
      <c r="A28" s="75"/>
      <c r="B28" s="174"/>
      <c r="C28" s="175"/>
      <c r="D28" s="175"/>
      <c r="E28" s="175"/>
      <c r="F28" s="175"/>
      <c r="G28" s="175"/>
      <c r="H28" s="175"/>
      <c r="I28" s="175"/>
      <c r="J28" s="175"/>
      <c r="K28" s="195"/>
      <c r="L28" s="213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5"/>
      <c r="X28" s="215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10"/>
      <c r="AN28" s="210"/>
      <c r="AO28" s="210"/>
      <c r="AP28" s="210"/>
      <c r="AQ28" s="210"/>
      <c r="AR28" s="212"/>
      <c r="AS28" s="164"/>
      <c r="AT28" s="154"/>
      <c r="AV28" s="75"/>
      <c r="AW28" s="201"/>
      <c r="AX28" s="75"/>
      <c r="AY28" s="75"/>
      <c r="AZ28" s="75"/>
      <c r="BA28" s="202"/>
      <c r="BB28" s="75"/>
      <c r="BC28" s="75"/>
      <c r="BD28" s="75"/>
      <c r="BE28" s="75"/>
    </row>
    <row r="29" spans="1:57" ht="60" customHeight="1" thickBot="1" x14ac:dyDescent="0.25">
      <c r="A29" s="75"/>
      <c r="B29" s="180"/>
      <c r="C29" s="181"/>
      <c r="D29" s="181"/>
      <c r="E29" s="181"/>
      <c r="F29" s="181"/>
      <c r="G29" s="181"/>
      <c r="H29" s="181"/>
      <c r="I29" s="181"/>
      <c r="J29" s="181"/>
      <c r="K29" s="216" t="s">
        <v>55</v>
      </c>
      <c r="L29" s="144" t="s">
        <v>58</v>
      </c>
      <c r="M29" s="144" t="s">
        <v>58</v>
      </c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217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218"/>
      <c r="AN29" s="144"/>
      <c r="AO29" s="144"/>
      <c r="AP29" s="144"/>
      <c r="AQ29" s="144"/>
      <c r="AR29" s="219" t="s">
        <v>58</v>
      </c>
      <c r="AS29" s="147" t="str">
        <f>IF(SUM(L29:AR29)=0,"",SUM(L29:AR29))</f>
        <v/>
      </c>
      <c r="AT29" s="393">
        <v>6</v>
      </c>
      <c r="AV29" s="75"/>
      <c r="AW29" s="186"/>
      <c r="AX29" s="75"/>
      <c r="AY29" s="75"/>
      <c r="AZ29" s="75"/>
      <c r="BA29" s="75"/>
      <c r="BB29" s="75"/>
      <c r="BC29" s="75"/>
      <c r="BD29" s="75"/>
      <c r="BE29" s="75"/>
    </row>
    <row r="30" spans="1:57" ht="60" customHeight="1" thickBot="1" x14ac:dyDescent="0.25">
      <c r="A30" s="75"/>
      <c r="B30" s="187"/>
      <c r="C30" s="220"/>
      <c r="D30" s="221"/>
      <c r="E30" s="221"/>
      <c r="F30" s="221"/>
      <c r="G30" s="221"/>
      <c r="H30" s="221"/>
      <c r="I30" s="221"/>
      <c r="J30" s="221"/>
      <c r="K30" s="222"/>
      <c r="L30" s="90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53"/>
      <c r="AT30" s="154"/>
      <c r="AV30" s="75"/>
      <c r="AW30" s="186"/>
      <c r="AX30" s="75"/>
      <c r="AY30" s="75"/>
      <c r="AZ30" s="75"/>
      <c r="BA30" s="75"/>
      <c r="BB30" s="75"/>
      <c r="BC30" s="75"/>
      <c r="BD30" s="75"/>
      <c r="BE30" s="75"/>
    </row>
    <row r="31" spans="1:57" ht="60" customHeight="1" x14ac:dyDescent="0.2">
      <c r="A31" s="75"/>
      <c r="B31" s="223" t="s">
        <v>60</v>
      </c>
      <c r="C31" s="224"/>
      <c r="D31" s="225"/>
      <c r="E31" s="226"/>
      <c r="F31" s="226"/>
      <c r="G31" s="226"/>
      <c r="H31" s="226"/>
      <c r="I31" s="226"/>
      <c r="J31" s="226"/>
      <c r="K31" s="227"/>
      <c r="L31" s="228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30"/>
      <c r="X31" s="230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29"/>
      <c r="AN31" s="229"/>
      <c r="AO31" s="229"/>
      <c r="AP31" s="229"/>
      <c r="AQ31" s="229"/>
      <c r="AR31" s="232"/>
      <c r="AS31" s="164"/>
      <c r="AT31" s="154"/>
      <c r="AV31" s="75"/>
      <c r="AW31" s="201"/>
      <c r="AX31" s="75"/>
      <c r="AY31" s="75"/>
      <c r="AZ31" s="75"/>
      <c r="BA31" s="202"/>
      <c r="BB31" s="75"/>
      <c r="BC31" s="75"/>
      <c r="BD31" s="75"/>
      <c r="BE31" s="75"/>
    </row>
    <row r="32" spans="1:57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4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6"/>
      <c r="X32" s="236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5"/>
      <c r="AN32" s="235"/>
      <c r="AO32" s="235"/>
      <c r="AP32" s="235"/>
      <c r="AQ32" s="235"/>
      <c r="AR32" s="238"/>
      <c r="AS32" s="164"/>
      <c r="AT32" s="154"/>
      <c r="AV32" s="75"/>
      <c r="AW32" s="201"/>
      <c r="AX32" s="75"/>
      <c r="AY32" s="75"/>
      <c r="AZ32" s="75"/>
      <c r="BA32" s="202"/>
      <c r="BB32" s="75"/>
      <c r="BC32" s="75"/>
      <c r="BD32" s="75"/>
      <c r="BE32" s="75"/>
    </row>
    <row r="33" spans="1:57" ht="60" customHeight="1" x14ac:dyDescent="0.2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34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6"/>
      <c r="X33" s="236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5"/>
      <c r="AN33" s="235"/>
      <c r="AO33" s="235"/>
      <c r="AP33" s="235"/>
      <c r="AQ33" s="235"/>
      <c r="AR33" s="238"/>
      <c r="AS33" s="164"/>
      <c r="AT33" s="154"/>
      <c r="AV33" s="75"/>
      <c r="AW33" s="201"/>
      <c r="AX33" s="75"/>
      <c r="AY33" s="75"/>
      <c r="AZ33" s="75"/>
      <c r="BA33" s="202"/>
      <c r="BB33" s="75"/>
      <c r="BC33" s="75"/>
      <c r="BD33" s="75"/>
      <c r="BE33" s="75"/>
    </row>
    <row r="34" spans="1:57" ht="60" customHeight="1" x14ac:dyDescent="0.2">
      <c r="A34" s="75"/>
      <c r="B34" s="233"/>
      <c r="C34" s="233"/>
      <c r="D34" s="233"/>
      <c r="E34" s="175"/>
      <c r="F34" s="175"/>
      <c r="G34" s="175"/>
      <c r="H34" s="175"/>
      <c r="I34" s="175"/>
      <c r="J34" s="175"/>
      <c r="K34" s="227"/>
      <c r="L34" s="239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1"/>
      <c r="X34" s="241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40"/>
      <c r="AN34" s="240"/>
      <c r="AO34" s="240"/>
      <c r="AP34" s="240"/>
      <c r="AQ34" s="240"/>
      <c r="AR34" s="242"/>
      <c r="AS34" s="164"/>
      <c r="AT34" s="154"/>
      <c r="AV34" s="75"/>
      <c r="AW34" s="201"/>
      <c r="AX34" s="75"/>
      <c r="AY34" s="75"/>
      <c r="AZ34" s="75"/>
      <c r="BA34" s="202"/>
      <c r="BB34" s="75"/>
      <c r="BC34" s="75"/>
      <c r="BD34" s="75"/>
      <c r="BE34" s="75"/>
    </row>
    <row r="35" spans="1:57" ht="60" customHeight="1" x14ac:dyDescent="0.2">
      <c r="A35" s="75"/>
      <c r="B35" s="233"/>
      <c r="C35" s="233"/>
      <c r="D35" s="233"/>
      <c r="E35" s="175"/>
      <c r="F35" s="175"/>
      <c r="G35" s="175"/>
      <c r="H35" s="175"/>
      <c r="I35" s="175"/>
      <c r="J35" s="175"/>
      <c r="K35" s="227"/>
      <c r="L35" s="239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1"/>
      <c r="X35" s="241"/>
      <c r="Y35" s="237"/>
      <c r="Z35" s="237"/>
      <c r="AA35" s="237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2"/>
      <c r="AS35" s="164"/>
      <c r="AT35" s="154"/>
      <c r="AV35" s="75"/>
      <c r="AW35" s="201"/>
      <c r="AX35" s="75"/>
      <c r="AY35" s="75"/>
      <c r="AZ35" s="75"/>
      <c r="BA35" s="202"/>
      <c r="BB35" s="75"/>
      <c r="BC35" s="75"/>
      <c r="BD35" s="75"/>
      <c r="BE35" s="75"/>
    </row>
    <row r="36" spans="1:57" ht="60" customHeight="1" thickBot="1" x14ac:dyDescent="0.25">
      <c r="A36" s="75"/>
      <c r="B36" s="233"/>
      <c r="C36" s="233"/>
      <c r="D36" s="233"/>
      <c r="E36" s="175"/>
      <c r="F36" s="175"/>
      <c r="G36" s="175"/>
      <c r="H36" s="175"/>
      <c r="I36" s="175"/>
      <c r="J36" s="175"/>
      <c r="K36" s="227"/>
      <c r="L36" s="243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5"/>
      <c r="X36" s="245"/>
      <c r="Y36" s="237"/>
      <c r="Z36" s="237"/>
      <c r="AA36" s="237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2"/>
      <c r="AS36" s="164"/>
      <c r="AT36" s="154"/>
      <c r="AV36" s="75"/>
      <c r="AW36" s="201"/>
      <c r="AX36" s="75"/>
      <c r="AY36" s="75"/>
      <c r="AZ36" s="75"/>
      <c r="BA36" s="75"/>
      <c r="BB36" s="75"/>
      <c r="BC36" s="75"/>
      <c r="BD36" s="75"/>
      <c r="BE36" s="75"/>
    </row>
    <row r="37" spans="1:57" ht="60" customHeight="1" thickBot="1" x14ac:dyDescent="0.25">
      <c r="A37" s="75"/>
      <c r="B37" s="91"/>
      <c r="C37" s="91"/>
      <c r="D37" s="91"/>
      <c r="E37" s="44"/>
      <c r="F37" s="44"/>
      <c r="G37" s="44"/>
      <c r="H37" s="44"/>
      <c r="I37" s="44"/>
      <c r="J37" s="44"/>
      <c r="K37" s="246" t="s">
        <v>55</v>
      </c>
      <c r="L37" s="183" t="s">
        <v>58</v>
      </c>
      <c r="M37" s="184" t="s">
        <v>58</v>
      </c>
      <c r="N37" s="184" t="s">
        <v>58</v>
      </c>
      <c r="O37" s="184"/>
      <c r="P37" s="184"/>
      <c r="Q37" s="184"/>
      <c r="R37" s="184" t="s">
        <v>58</v>
      </c>
      <c r="S37" s="184"/>
      <c r="T37" s="184"/>
      <c r="U37" s="184"/>
      <c r="V37" s="184"/>
      <c r="W37" s="184"/>
      <c r="X37" s="184"/>
      <c r="Y37" s="247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5"/>
      <c r="AS37" s="147" t="str">
        <f>IF(SUM(L37:AR37)=0,"",SUM(L37:AR37))</f>
        <v/>
      </c>
      <c r="AT37" s="393">
        <v>6</v>
      </c>
      <c r="AV37" s="75"/>
      <c r="AW37" s="186"/>
      <c r="AX37" s="75"/>
      <c r="AY37" s="75"/>
      <c r="AZ37" s="75"/>
      <c r="BA37" s="75"/>
      <c r="BB37" s="75"/>
      <c r="BC37" s="75"/>
      <c r="BD37" s="75"/>
      <c r="BE37" s="75"/>
    </row>
    <row r="38" spans="1:57" ht="60" customHeight="1" thickBot="1" x14ac:dyDescent="0.25">
      <c r="A38" s="75"/>
      <c r="B38" s="187"/>
      <c r="C38" s="220"/>
      <c r="D38" s="221"/>
      <c r="E38" s="221"/>
      <c r="F38" s="221"/>
      <c r="G38" s="221"/>
      <c r="H38" s="221"/>
      <c r="I38" s="221"/>
      <c r="J38" s="221"/>
      <c r="K38" s="222"/>
      <c r="L38" s="90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153"/>
      <c r="AT38" s="154"/>
      <c r="AV38" s="75"/>
      <c r="AW38" s="186"/>
      <c r="AX38" s="202"/>
      <c r="AY38" s="75"/>
      <c r="AZ38" s="75"/>
      <c r="BA38" s="75"/>
      <c r="BB38" s="75"/>
      <c r="BC38" s="75"/>
      <c r="BD38" s="75"/>
      <c r="BE38" s="75"/>
    </row>
    <row r="39" spans="1:57" ht="60" customHeight="1" thickBot="1" x14ac:dyDescent="0.25">
      <c r="A39" s="75"/>
      <c r="B39" s="155" t="s">
        <v>61</v>
      </c>
      <c r="C39" s="248"/>
      <c r="D39" s="249"/>
      <c r="E39" s="250"/>
      <c r="F39" s="250"/>
      <c r="G39" s="250"/>
      <c r="H39" s="250"/>
      <c r="I39" s="250"/>
      <c r="J39" s="250"/>
      <c r="K39" s="251"/>
      <c r="L39" s="252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4"/>
      <c r="X39" s="255"/>
      <c r="Y39" s="252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6"/>
      <c r="AS39" s="164"/>
      <c r="AT39" s="154"/>
      <c r="AV39" s="75"/>
      <c r="AW39" s="201"/>
      <c r="AX39" s="75"/>
      <c r="AY39" s="75"/>
      <c r="AZ39" s="75"/>
      <c r="BA39" s="75"/>
      <c r="BB39" s="75"/>
      <c r="BC39" s="75"/>
      <c r="BD39" s="75"/>
      <c r="BE39" s="75"/>
    </row>
    <row r="40" spans="1:57" ht="60" customHeight="1" thickBot="1" x14ac:dyDescent="0.25">
      <c r="A40" s="75"/>
      <c r="B40" s="166"/>
      <c r="C40" s="257"/>
      <c r="D40" s="258"/>
      <c r="E40" s="259"/>
      <c r="F40" s="259"/>
      <c r="G40" s="259"/>
      <c r="H40" s="259"/>
      <c r="I40" s="259"/>
      <c r="J40" s="259"/>
      <c r="K40" s="251"/>
      <c r="L40" s="260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2"/>
      <c r="X40" s="255"/>
      <c r="Y40" s="260"/>
      <c r="Z40" s="263"/>
      <c r="AA40" s="263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1"/>
      <c r="AR40" s="264"/>
      <c r="AS40" s="164"/>
      <c r="AT40" s="154"/>
      <c r="AV40" s="75"/>
      <c r="AW40" s="201"/>
      <c r="AX40" s="75"/>
      <c r="AY40" s="75"/>
      <c r="AZ40" s="75"/>
      <c r="BA40" s="75"/>
      <c r="BB40" s="75"/>
      <c r="BC40" s="75"/>
      <c r="BD40" s="75"/>
      <c r="BE40" s="75"/>
    </row>
    <row r="41" spans="1:57" ht="60" customHeight="1" thickBot="1" x14ac:dyDescent="0.25">
      <c r="A41" s="75"/>
      <c r="B41" s="166"/>
      <c r="C41" s="257"/>
      <c r="D41" s="258"/>
      <c r="E41" s="259"/>
      <c r="F41" s="259"/>
      <c r="G41" s="259"/>
      <c r="H41" s="259"/>
      <c r="I41" s="259"/>
      <c r="J41" s="259"/>
      <c r="K41" s="251"/>
      <c r="L41" s="260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2"/>
      <c r="X41" s="255"/>
      <c r="Y41" s="260"/>
      <c r="Z41" s="263"/>
      <c r="AA41" s="263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4"/>
      <c r="AS41" s="164"/>
      <c r="AT41" s="154"/>
      <c r="AV41" s="75"/>
      <c r="AW41" s="201"/>
      <c r="AX41" s="75"/>
      <c r="AY41" s="75"/>
      <c r="AZ41" s="75"/>
      <c r="BA41" s="75"/>
      <c r="BB41" s="75"/>
      <c r="BC41" s="75"/>
      <c r="BD41" s="75"/>
      <c r="BE41" s="75"/>
    </row>
    <row r="42" spans="1:57" ht="60" customHeight="1" thickBot="1" x14ac:dyDescent="0.25">
      <c r="A42" s="75"/>
      <c r="B42" s="174"/>
      <c r="C42" s="175"/>
      <c r="D42" s="175"/>
      <c r="E42" s="175"/>
      <c r="F42" s="175"/>
      <c r="G42" s="175"/>
      <c r="H42" s="175"/>
      <c r="I42" s="175"/>
      <c r="J42" s="175"/>
      <c r="K42" s="251"/>
      <c r="L42" s="265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7"/>
      <c r="X42" s="255"/>
      <c r="Y42" s="260"/>
      <c r="Z42" s="263"/>
      <c r="AA42" s="263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4"/>
      <c r="AS42" s="164"/>
      <c r="AT42" s="154"/>
      <c r="AV42" s="75"/>
      <c r="AW42" s="201"/>
      <c r="AX42" s="75"/>
      <c r="AY42" s="75"/>
      <c r="AZ42" s="75"/>
      <c r="BA42" s="75"/>
      <c r="BB42" s="75"/>
      <c r="BC42" s="75"/>
      <c r="BD42" s="75"/>
      <c r="BE42" s="75"/>
    </row>
    <row r="43" spans="1:57" ht="60" customHeight="1" x14ac:dyDescent="0.2">
      <c r="A43" s="75"/>
      <c r="B43" s="174"/>
      <c r="C43" s="175"/>
      <c r="D43" s="175"/>
      <c r="E43" s="175"/>
      <c r="F43" s="175"/>
      <c r="G43" s="175"/>
      <c r="H43" s="175"/>
      <c r="I43" s="175"/>
      <c r="J43" s="175"/>
      <c r="K43" s="251"/>
      <c r="L43" s="265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7"/>
      <c r="X43" s="255"/>
      <c r="Y43" s="260"/>
      <c r="Z43" s="268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8"/>
      <c r="AN43" s="268"/>
      <c r="AO43" s="268"/>
      <c r="AP43" s="268"/>
      <c r="AQ43" s="268"/>
      <c r="AR43" s="264"/>
      <c r="AS43" s="164"/>
      <c r="AT43" s="154"/>
      <c r="AV43" s="75"/>
      <c r="AW43" s="201"/>
      <c r="AX43" s="75"/>
      <c r="AY43" s="75"/>
      <c r="AZ43" s="75"/>
      <c r="BA43" s="75"/>
      <c r="BB43" s="75"/>
      <c r="BC43" s="75"/>
      <c r="BD43" s="75"/>
      <c r="BE43" s="75"/>
    </row>
    <row r="44" spans="1:57" ht="60" customHeight="1" thickBot="1" x14ac:dyDescent="0.25">
      <c r="A44" s="75"/>
      <c r="B44" s="174"/>
      <c r="C44" s="175"/>
      <c r="D44" s="175"/>
      <c r="E44" s="175"/>
      <c r="F44" s="175"/>
      <c r="G44" s="175"/>
      <c r="H44" s="175"/>
      <c r="I44" s="175"/>
      <c r="J44" s="175"/>
      <c r="K44" s="251"/>
      <c r="L44" s="270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2"/>
      <c r="X44" s="273" t="s">
        <v>62</v>
      </c>
      <c r="Y44" s="274"/>
      <c r="Z44" s="275"/>
      <c r="AA44" s="275"/>
      <c r="AB44" s="276"/>
      <c r="AC44" s="276"/>
      <c r="AD44" s="276"/>
      <c r="AE44" s="276"/>
      <c r="AF44" s="276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6"/>
      <c r="AR44" s="277"/>
      <c r="AS44" s="164"/>
      <c r="AT44" s="154"/>
      <c r="AV44" s="75"/>
      <c r="AW44" s="201"/>
      <c r="AX44" s="75"/>
      <c r="AY44" s="75"/>
      <c r="AZ44" s="75"/>
      <c r="BA44" s="75"/>
      <c r="BB44" s="75"/>
      <c r="BC44" s="75"/>
      <c r="BD44" s="75"/>
      <c r="BE44" s="75"/>
    </row>
    <row r="45" spans="1:57" ht="60" customHeight="1" thickBot="1" x14ac:dyDescent="0.25">
      <c r="A45" s="75"/>
      <c r="B45" s="180"/>
      <c r="C45" s="181"/>
      <c r="D45" s="181"/>
      <c r="E45" s="181"/>
      <c r="F45" s="181"/>
      <c r="G45" s="181"/>
      <c r="H45" s="181"/>
      <c r="I45" s="181"/>
      <c r="J45" s="181"/>
      <c r="K45" s="216" t="s">
        <v>55</v>
      </c>
      <c r="L45" s="145" t="s">
        <v>58</v>
      </c>
      <c r="M45" s="145" t="s">
        <v>58</v>
      </c>
      <c r="N45" s="145" t="s">
        <v>58</v>
      </c>
      <c r="O45" s="145"/>
      <c r="P45" s="145"/>
      <c r="Q45" s="145"/>
      <c r="R45" s="145" t="s">
        <v>58</v>
      </c>
      <c r="S45" s="145"/>
      <c r="T45" s="145"/>
      <c r="U45" s="145"/>
      <c r="V45" s="145"/>
      <c r="W45" s="145"/>
      <c r="X45" s="144"/>
      <c r="Y45" s="217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  <c r="AN45" s="278"/>
      <c r="AO45" s="278"/>
      <c r="AP45" s="278"/>
      <c r="AQ45" s="279"/>
      <c r="AR45" s="280"/>
      <c r="AS45" s="147" t="str">
        <f>IF(SUM(L45:AR45)=0,"",SUM(L45:AR45))</f>
        <v/>
      </c>
      <c r="AT45" s="393">
        <v>6</v>
      </c>
      <c r="AV45" s="75"/>
      <c r="AW45" s="186"/>
      <c r="AX45" s="75"/>
      <c r="AY45" s="75"/>
      <c r="AZ45" s="75"/>
      <c r="BA45" s="75"/>
      <c r="BB45" s="75"/>
      <c r="BC45" s="75"/>
      <c r="BD45" s="75"/>
      <c r="BE45" s="75"/>
    </row>
    <row r="46" spans="1:57" ht="6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392" t="s">
        <v>63</v>
      </c>
      <c r="AS46" s="391" t="str">
        <f>IF(SUM(AS45,AS37,AS29,AS21,AS13)=0,"",SUM(AS45,AS37,AS29,AS21,AS13))</f>
        <v/>
      </c>
      <c r="AT46" s="391">
        <f>IF(SUM(AT45,AT37,AT29,AT21,AT13)=0,"",SUM(AT45,AT37,AT29,AT21,AT13))</f>
        <v>30</v>
      </c>
      <c r="AU46" s="282"/>
      <c r="AV46" s="75"/>
      <c r="AW46" s="75"/>
      <c r="AX46" s="75"/>
      <c r="AY46" s="75"/>
      <c r="AZ46" s="75"/>
      <c r="BA46" s="75"/>
      <c r="BB46" s="75"/>
      <c r="BC46" s="75"/>
      <c r="BD46" s="75"/>
    </row>
    <row r="47" spans="1:57" ht="60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283"/>
      <c r="AO47" s="284"/>
      <c r="AP47" s="284"/>
      <c r="AQ47" s="284"/>
      <c r="AR47" s="284"/>
      <c r="AS47" s="152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</row>
    <row r="48" spans="1:57" ht="40" customHeight="1" thickBot="1" x14ac:dyDescent="0.5">
      <c r="A48" s="75"/>
      <c r="B48" s="75"/>
      <c r="C48" s="283"/>
      <c r="D48" s="285"/>
      <c r="E48" s="285"/>
      <c r="F48" s="285"/>
      <c r="G48" s="285"/>
      <c r="H48" s="285"/>
      <c r="I48" s="283"/>
      <c r="J48" s="286"/>
      <c r="K48" s="287" t="s">
        <v>64</v>
      </c>
      <c r="L48" s="402" t="s">
        <v>29</v>
      </c>
      <c r="M48" s="403"/>
      <c r="N48" s="403"/>
      <c r="O48" s="403"/>
      <c r="P48" s="403"/>
      <c r="Q48" s="403"/>
      <c r="R48" s="403"/>
      <c r="S48" s="403"/>
      <c r="T48" s="403"/>
      <c r="U48" s="403"/>
      <c r="V48" s="403"/>
      <c r="W48" s="404"/>
      <c r="X48" s="405"/>
      <c r="Y48" s="406" t="s">
        <v>30</v>
      </c>
      <c r="Z48" s="403"/>
      <c r="AA48" s="403"/>
      <c r="AB48" s="403"/>
      <c r="AC48" s="403"/>
      <c r="AD48" s="403"/>
      <c r="AE48" s="403"/>
      <c r="AF48" s="403"/>
      <c r="AG48" s="403"/>
      <c r="AH48" s="403"/>
      <c r="AI48" s="403"/>
      <c r="AJ48" s="403"/>
      <c r="AK48" s="403"/>
      <c r="AL48" s="403"/>
      <c r="AM48" s="403"/>
      <c r="AN48" s="403"/>
      <c r="AO48" s="403"/>
      <c r="AP48" s="403"/>
      <c r="AQ48" s="403"/>
      <c r="AR48" s="403"/>
      <c r="AS48" s="403"/>
      <c r="AT48" s="407"/>
      <c r="AU48" s="75"/>
      <c r="AV48" s="75"/>
      <c r="AW48" s="75"/>
      <c r="AX48" s="75"/>
      <c r="AY48" s="75"/>
      <c r="AZ48" s="75"/>
      <c r="BA48" s="75"/>
      <c r="BB48" s="75"/>
      <c r="BC48" s="75"/>
      <c r="BD48" s="75"/>
    </row>
    <row r="49" spans="1:56" ht="40" customHeight="1" thickTop="1" x14ac:dyDescent="0.2">
      <c r="A49" s="75"/>
      <c r="B49" s="75"/>
      <c r="C49" s="2"/>
      <c r="D49" s="285"/>
      <c r="E49" s="285"/>
      <c r="F49" s="285"/>
      <c r="G49" s="285"/>
      <c r="H49" s="285"/>
      <c r="I49" s="2"/>
      <c r="J49" s="286"/>
      <c r="K49" s="291"/>
      <c r="L49" s="292" t="s">
        <v>31</v>
      </c>
      <c r="M49" s="292" t="s">
        <v>32</v>
      </c>
      <c r="N49" s="292" t="s">
        <v>33</v>
      </c>
      <c r="O49" s="292" t="s">
        <v>34</v>
      </c>
      <c r="P49" s="292" t="s">
        <v>35</v>
      </c>
      <c r="Q49" s="292" t="s">
        <v>36</v>
      </c>
      <c r="R49" s="292" t="s">
        <v>82</v>
      </c>
      <c r="S49" s="292" t="s">
        <v>83</v>
      </c>
      <c r="T49" s="292" t="s">
        <v>84</v>
      </c>
      <c r="U49" s="292" t="s">
        <v>86</v>
      </c>
      <c r="V49" s="293" t="s">
        <v>37</v>
      </c>
      <c r="W49" s="294" t="s">
        <v>38</v>
      </c>
      <c r="X49" s="98"/>
      <c r="Y49" s="295" t="s">
        <v>39</v>
      </c>
      <c r="Z49" s="296" t="s">
        <v>40</v>
      </c>
      <c r="AA49" s="296" t="s">
        <v>41</v>
      </c>
      <c r="AB49" s="296" t="s">
        <v>42</v>
      </c>
      <c r="AC49" s="296" t="s">
        <v>43</v>
      </c>
      <c r="AD49" s="296" t="s">
        <v>44</v>
      </c>
      <c r="AE49" s="296" t="s">
        <v>45</v>
      </c>
      <c r="AF49" s="296" t="s">
        <v>46</v>
      </c>
      <c r="AG49" s="296" t="s">
        <v>47</v>
      </c>
      <c r="AH49" s="296" t="s">
        <v>48</v>
      </c>
      <c r="AI49" s="296" t="s">
        <v>87</v>
      </c>
      <c r="AJ49" s="296" t="s">
        <v>88</v>
      </c>
      <c r="AK49" s="296" t="s">
        <v>89</v>
      </c>
      <c r="AL49" s="296" t="s">
        <v>90</v>
      </c>
      <c r="AM49" s="296" t="s">
        <v>91</v>
      </c>
      <c r="AN49" s="296" t="s">
        <v>92</v>
      </c>
      <c r="AO49" s="296" t="s">
        <v>93</v>
      </c>
      <c r="AP49" s="296" t="s">
        <v>94</v>
      </c>
      <c r="AQ49" s="296" t="s">
        <v>95</v>
      </c>
      <c r="AR49" s="296" t="s">
        <v>96</v>
      </c>
      <c r="AS49" s="297" t="s">
        <v>10</v>
      </c>
      <c r="AT49" s="298" t="s">
        <v>65</v>
      </c>
      <c r="AU49" s="299"/>
      <c r="AV49" s="299"/>
      <c r="AW49" s="300"/>
      <c r="AX49" s="75"/>
      <c r="AY49" s="75"/>
      <c r="AZ49" s="75"/>
      <c r="BA49" s="75"/>
      <c r="BB49" s="75"/>
      <c r="BC49" s="75"/>
      <c r="BD49" s="75"/>
    </row>
    <row r="50" spans="1:56" ht="40" customHeight="1" x14ac:dyDescent="0.2">
      <c r="A50" s="75"/>
      <c r="B50" s="75"/>
      <c r="C50" s="2"/>
      <c r="D50" s="285"/>
      <c r="E50" s="285"/>
      <c r="F50" s="285"/>
      <c r="G50" s="285"/>
      <c r="H50" s="285"/>
      <c r="I50" s="2"/>
      <c r="J50" s="286"/>
      <c r="K50" s="29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2"/>
      <c r="W50" s="301"/>
      <c r="X50" s="105"/>
      <c r="Y50" s="303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304"/>
      <c r="AT50" s="305"/>
      <c r="AU50" s="351"/>
      <c r="AV50" s="351"/>
      <c r="AW50" s="306"/>
      <c r="AX50" s="75"/>
      <c r="AY50" s="75"/>
      <c r="AZ50" s="75"/>
      <c r="BA50" s="75"/>
      <c r="BB50" s="75"/>
      <c r="BC50" s="75"/>
      <c r="BD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2"/>
      <c r="J51" s="286"/>
      <c r="K51" s="307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2"/>
      <c r="W51" s="301"/>
      <c r="X51" s="115"/>
      <c r="Y51" s="308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  <c r="AN51" s="309"/>
      <c r="AO51" s="309"/>
      <c r="AP51" s="309"/>
      <c r="AQ51" s="309"/>
      <c r="AR51" s="309"/>
      <c r="AS51" s="310"/>
      <c r="AT51" s="311"/>
      <c r="AU51" s="351"/>
      <c r="AV51" s="351"/>
      <c r="AW51" s="306"/>
      <c r="AX51" s="75"/>
      <c r="AY51" s="75"/>
      <c r="AZ51" s="75"/>
      <c r="BA51" s="75"/>
      <c r="BB51" s="75"/>
      <c r="BC51" s="75"/>
      <c r="BD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312"/>
      <c r="J52" s="312"/>
      <c r="K52" s="313" t="s">
        <v>66</v>
      </c>
      <c r="L52" s="314"/>
      <c r="M52" s="315"/>
      <c r="N52" s="315"/>
      <c r="O52" s="315"/>
      <c r="P52" s="315"/>
      <c r="Q52" s="315"/>
      <c r="R52" s="315"/>
      <c r="S52" s="315"/>
      <c r="T52" s="315"/>
      <c r="U52" s="315"/>
      <c r="V52" s="315"/>
      <c r="W52" s="316"/>
      <c r="X52" s="317">
        <v>41</v>
      </c>
      <c r="Y52" s="389">
        <v>38</v>
      </c>
      <c r="Z52" s="389">
        <v>26</v>
      </c>
      <c r="AA52" s="389">
        <v>35</v>
      </c>
      <c r="AB52" s="389">
        <v>35</v>
      </c>
      <c r="AC52" s="389">
        <v>40</v>
      </c>
      <c r="AD52" s="389">
        <v>30</v>
      </c>
      <c r="AE52" s="389"/>
      <c r="AF52" s="389"/>
      <c r="AG52" s="389"/>
      <c r="AH52" s="389"/>
      <c r="AI52" s="389"/>
      <c r="AJ52" s="389"/>
      <c r="AK52" s="389"/>
      <c r="AL52" s="389"/>
      <c r="AM52" s="389">
        <v>40</v>
      </c>
      <c r="AN52" s="389">
        <v>30</v>
      </c>
      <c r="AO52" s="389">
        <v>50</v>
      </c>
      <c r="AP52" s="389">
        <v>20</v>
      </c>
      <c r="AQ52" s="389">
        <v>30</v>
      </c>
      <c r="AR52" s="389">
        <v>40</v>
      </c>
      <c r="AS52" s="388">
        <f>SUM(Y52:AR52)</f>
        <v>414</v>
      </c>
      <c r="AT52" s="318"/>
      <c r="AU52" s="351"/>
      <c r="AV52" s="351"/>
      <c r="AW52" s="306"/>
      <c r="AX52" s="75"/>
      <c r="AY52" s="75"/>
      <c r="AZ52" s="75"/>
      <c r="BA52" s="75"/>
      <c r="BB52" s="75"/>
      <c r="BC52" s="75"/>
      <c r="BD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9" t="s">
        <v>67</v>
      </c>
      <c r="L53" s="320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2"/>
      <c r="X53" s="317" t="s">
        <v>62</v>
      </c>
      <c r="Y53" s="389">
        <v>12</v>
      </c>
      <c r="Z53" s="389">
        <v>12</v>
      </c>
      <c r="AA53" s="389">
        <v>12</v>
      </c>
      <c r="AB53" s="389">
        <v>12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>
        <v>12</v>
      </c>
      <c r="AN53" s="389">
        <v>12</v>
      </c>
      <c r="AO53" s="389">
        <v>12</v>
      </c>
      <c r="AP53" s="389">
        <v>12</v>
      </c>
      <c r="AQ53" s="389">
        <v>12</v>
      </c>
      <c r="AR53" s="390">
        <v>12</v>
      </c>
      <c r="AS53" s="383">
        <f>SUM(Y53:AR53)</f>
        <v>120</v>
      </c>
      <c r="AT53" s="384">
        <f>AS53/AS58</f>
        <v>0.24</v>
      </c>
      <c r="AU53" s="385" t="s">
        <v>75</v>
      </c>
      <c r="AV53" s="386"/>
      <c r="AW53" s="387"/>
      <c r="AX53" s="75"/>
      <c r="AY53" s="75"/>
      <c r="AZ53" s="75"/>
      <c r="BA53" s="75"/>
      <c r="BB53" s="75"/>
      <c r="BC53" s="75"/>
      <c r="BD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23" t="s">
        <v>68</v>
      </c>
      <c r="L54" s="324">
        <v>66</v>
      </c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6"/>
      <c r="X54" s="327"/>
      <c r="Y54" s="328"/>
      <c r="Z54" s="329"/>
      <c r="AA54" s="329"/>
      <c r="AB54" s="329"/>
      <c r="AC54" s="329"/>
      <c r="AD54" s="329"/>
      <c r="AE54" s="329"/>
      <c r="AF54" s="329"/>
      <c r="AG54" s="329"/>
      <c r="AH54" s="329"/>
      <c r="AI54" s="329"/>
      <c r="AJ54" s="329"/>
      <c r="AK54" s="329"/>
      <c r="AL54" s="329"/>
      <c r="AM54" s="329"/>
      <c r="AN54" s="329"/>
      <c r="AO54" s="329"/>
      <c r="AP54" s="329"/>
      <c r="AQ54" s="329"/>
      <c r="AR54" s="330"/>
      <c r="AS54" s="331">
        <f>L54+L55</f>
        <v>86</v>
      </c>
      <c r="AT54" s="361">
        <f>AS54/AS58</f>
        <v>0.17199999999999999</v>
      </c>
      <c r="AU54" s="355" t="s">
        <v>74</v>
      </c>
      <c r="AV54" s="356"/>
      <c r="AW54" s="357"/>
      <c r="AX54" s="75"/>
      <c r="AY54" s="75"/>
      <c r="AZ54" s="75"/>
      <c r="BA54" s="75"/>
      <c r="BB54" s="75"/>
      <c r="BC54" s="75"/>
      <c r="BD54" s="75"/>
    </row>
    <row r="55" spans="1:56" ht="40" customHeight="1" x14ac:dyDescent="0.2">
      <c r="A55" s="75"/>
      <c r="B55" s="75"/>
      <c r="C55" s="75"/>
      <c r="D55" s="75"/>
      <c r="E55" s="75"/>
      <c r="F55" s="75"/>
      <c r="G55" s="75"/>
      <c r="H55" s="75"/>
      <c r="I55" s="75"/>
      <c r="J55" s="312"/>
      <c r="K55" s="291"/>
      <c r="L55" s="331">
        <v>20</v>
      </c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4"/>
      <c r="AS55" s="335"/>
      <c r="AT55" s="332"/>
      <c r="AU55" s="358"/>
      <c r="AV55" s="359"/>
      <c r="AW55" s="360"/>
      <c r="AX55" s="75"/>
      <c r="AY55" s="75"/>
      <c r="AZ55" s="75"/>
      <c r="BA55" s="75"/>
      <c r="BB55" s="75"/>
      <c r="BC55" s="75"/>
      <c r="BD55" s="75"/>
    </row>
    <row r="56" spans="1:56" ht="40" customHeight="1" thickBo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312"/>
      <c r="K56" s="336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8"/>
      <c r="AS56" s="335"/>
      <c r="AT56" s="372" t="s">
        <v>79</v>
      </c>
      <c r="AU56" s="373"/>
      <c r="AV56" s="373"/>
      <c r="AW56" s="374">
        <f>vol_global_T!E9</f>
        <v>0.35</v>
      </c>
      <c r="AX56" s="75"/>
      <c r="AY56" s="75"/>
      <c r="AZ56" s="75"/>
      <c r="BA56" s="75"/>
      <c r="BB56" s="75"/>
      <c r="BC56" s="75"/>
      <c r="BD56" s="75"/>
    </row>
    <row r="57" spans="1:56" ht="40" customHeight="1" thickBot="1" x14ac:dyDescent="0.45">
      <c r="A57" s="75"/>
      <c r="B57" s="75"/>
      <c r="C57" s="75"/>
      <c r="D57" s="75"/>
      <c r="E57" s="75"/>
      <c r="F57" s="75"/>
      <c r="G57" s="75"/>
      <c r="H57" s="75"/>
      <c r="I57" s="75"/>
      <c r="J57" s="312"/>
      <c r="K57" s="339" t="s">
        <v>67</v>
      </c>
      <c r="L57" s="362">
        <v>0</v>
      </c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3"/>
      <c r="AO57" s="363"/>
      <c r="AP57" s="363"/>
      <c r="AQ57" s="363"/>
      <c r="AR57" s="363"/>
      <c r="AS57" s="364">
        <f>L57</f>
        <v>0</v>
      </c>
      <c r="AT57" s="365">
        <f>AS57/AS58</f>
        <v>0</v>
      </c>
      <c r="AU57" s="366" t="s">
        <v>73</v>
      </c>
      <c r="AV57" s="367"/>
      <c r="AW57" s="368"/>
      <c r="AX57" s="75"/>
      <c r="AY57" s="75"/>
      <c r="AZ57" s="75"/>
      <c r="BA57" s="75"/>
      <c r="BB57" s="75"/>
      <c r="BC57" s="75"/>
      <c r="BD57" s="75"/>
    </row>
    <row r="58" spans="1:56" ht="40" customHeight="1" thickBot="1" x14ac:dyDescent="0.5">
      <c r="A58" s="75"/>
      <c r="B58" s="75"/>
      <c r="C58" s="75"/>
      <c r="D58" s="75"/>
      <c r="E58" s="75"/>
      <c r="F58" s="75"/>
      <c r="G58" s="75"/>
      <c r="H58" s="75"/>
      <c r="I58" s="75"/>
      <c r="J58" s="312"/>
      <c r="K58" s="340"/>
      <c r="L58" s="341" t="s">
        <v>72</v>
      </c>
      <c r="M58" s="342"/>
      <c r="N58" s="342"/>
      <c r="O58" s="342"/>
      <c r="P58" s="342"/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J58" s="342"/>
      <c r="AK58" s="342"/>
      <c r="AL58" s="342"/>
      <c r="AM58" s="342"/>
      <c r="AN58" s="342"/>
      <c r="AO58" s="342"/>
      <c r="AP58" s="342"/>
      <c r="AQ58" s="342"/>
      <c r="AR58" s="343"/>
      <c r="AS58" s="376">
        <f>AS52+L54+L55</f>
        <v>500</v>
      </c>
      <c r="AT58" s="375">
        <f>vol_global_T!E7</f>
        <v>460</v>
      </c>
      <c r="AU58" s="352" t="s">
        <v>77</v>
      </c>
      <c r="AV58" s="353"/>
      <c r="AW58" s="354"/>
      <c r="AX58" s="75"/>
      <c r="AY58" s="75"/>
      <c r="AZ58" s="75"/>
      <c r="BA58" s="75"/>
      <c r="BB58" s="75"/>
      <c r="BC58" s="75"/>
      <c r="BD58" s="75"/>
    </row>
    <row r="59" spans="1:56" ht="40" customHeight="1" thickBot="1" x14ac:dyDescent="0.5">
      <c r="A59" s="75"/>
      <c r="B59" s="75"/>
      <c r="C59" s="75"/>
      <c r="D59" s="75"/>
      <c r="E59" s="75"/>
      <c r="F59" s="75"/>
      <c r="G59" s="75"/>
      <c r="H59" s="75"/>
      <c r="I59" s="75"/>
      <c r="J59" s="312"/>
      <c r="K59" s="317"/>
      <c r="L59" s="341" t="s">
        <v>67</v>
      </c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77">
        <f>SUM(AS57,AS53)</f>
        <v>120</v>
      </c>
      <c r="AT59" s="365">
        <f>(AS57+AS53)/AS58</f>
        <v>0.24</v>
      </c>
      <c r="AU59" s="366" t="s">
        <v>76</v>
      </c>
      <c r="AV59" s="367"/>
      <c r="AW59" s="368"/>
      <c r="AX59" s="75"/>
      <c r="AY59" s="75"/>
      <c r="AZ59" s="75"/>
      <c r="BA59" s="75"/>
      <c r="BB59" s="75"/>
      <c r="BC59" s="75"/>
      <c r="BD59" s="75"/>
    </row>
    <row r="60" spans="1:56" ht="40" customHeight="1" thickBot="1" x14ac:dyDescent="0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344" t="s">
        <v>70</v>
      </c>
      <c r="L60" s="380">
        <v>80</v>
      </c>
      <c r="M60" s="381"/>
      <c r="N60" s="381"/>
      <c r="O60" s="381"/>
      <c r="P60" s="381"/>
      <c r="Q60" s="381"/>
      <c r="R60" s="381"/>
      <c r="S60" s="381"/>
      <c r="T60" s="382"/>
      <c r="U60" s="345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7"/>
      <c r="AS60" s="378">
        <f>L60</f>
        <v>80</v>
      </c>
      <c r="AT60" s="394">
        <f>vol_global_T!E17</f>
        <v>120</v>
      </c>
      <c r="AU60" s="352" t="s">
        <v>80</v>
      </c>
      <c r="AV60" s="353"/>
      <c r="AW60" s="354"/>
      <c r="AX60" s="75"/>
      <c r="AY60" s="75"/>
      <c r="AZ60" s="75"/>
      <c r="BA60" s="75"/>
      <c r="BB60" s="75"/>
      <c r="BC60" s="75"/>
      <c r="BD60" s="75"/>
    </row>
    <row r="61" spans="1:56" ht="40" customHeight="1" thickBot="1" x14ac:dyDescent="0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348"/>
      <c r="L61" s="349" t="s">
        <v>71</v>
      </c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350"/>
      <c r="AS61" s="379">
        <f>AS58+AS60</f>
        <v>580</v>
      </c>
      <c r="AT61" s="371">
        <f>vol_global_T!E7+vol_global_T!E17</f>
        <v>580</v>
      </c>
      <c r="AU61" s="369" t="s">
        <v>78</v>
      </c>
      <c r="AV61" s="369"/>
      <c r="AW61" s="370"/>
      <c r="AX61" s="75"/>
      <c r="AY61" s="75"/>
      <c r="AZ61" s="75"/>
      <c r="BA61" s="75"/>
      <c r="BB61" s="75"/>
      <c r="BC61" s="75"/>
      <c r="BD61" s="75"/>
    </row>
    <row r="62" spans="1:56" ht="40" customHeight="1" thickTop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  <row r="1003" spans="1:56" ht="15.75" customHeight="1" x14ac:dyDescent="0.2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  <c r="BD1003" s="75"/>
    </row>
    <row r="1004" spans="1:56" ht="15.75" customHeight="1" x14ac:dyDescent="0.2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  <c r="BD1004" s="75"/>
    </row>
    <row r="1005" spans="1:56" ht="15.75" customHeight="1" x14ac:dyDescent="0.2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  <c r="BD1005" s="75"/>
    </row>
    <row r="1006" spans="1:56" ht="15.75" customHeight="1" x14ac:dyDescent="0.2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  <c r="BD1006" s="75"/>
    </row>
    <row r="1007" spans="1:56" ht="15.75" customHeight="1" x14ac:dyDescent="0.2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  <c r="BD1007" s="75"/>
    </row>
  </sheetData>
  <mergeCells count="147">
    <mergeCell ref="L61:AR61"/>
    <mergeCell ref="AU61:AW61"/>
    <mergeCell ref="AU57:AW57"/>
    <mergeCell ref="L58:AR58"/>
    <mergeCell ref="AU58:AW58"/>
    <mergeCell ref="L59:AR59"/>
    <mergeCell ref="AU59:AW59"/>
    <mergeCell ref="L60:T60"/>
    <mergeCell ref="U60:AR60"/>
    <mergeCell ref="AU60:AW60"/>
    <mergeCell ref="L54:W54"/>
    <mergeCell ref="Y54:AR54"/>
    <mergeCell ref="AS54:AS56"/>
    <mergeCell ref="AT54:AT55"/>
    <mergeCell ref="AU54:AW55"/>
    <mergeCell ref="L55:AR56"/>
    <mergeCell ref="AT56:AV56"/>
    <mergeCell ref="AQ49:AQ51"/>
    <mergeCell ref="AR49:AR51"/>
    <mergeCell ref="AS49:AS51"/>
    <mergeCell ref="AT49:AT51"/>
    <mergeCell ref="L52:W53"/>
    <mergeCell ref="AU53:AW53"/>
    <mergeCell ref="AK49:AK51"/>
    <mergeCell ref="AL49:AL51"/>
    <mergeCell ref="AM49:AM51"/>
    <mergeCell ref="AN49:AN51"/>
    <mergeCell ref="AO49:AO51"/>
    <mergeCell ref="AP49:AP51"/>
    <mergeCell ref="AR4:AR6"/>
    <mergeCell ref="AX4:BE4"/>
    <mergeCell ref="AN47:AR47"/>
    <mergeCell ref="L48:W48"/>
    <mergeCell ref="Y48:AT48"/>
    <mergeCell ref="AF49:AF51"/>
    <mergeCell ref="AG49:AG51"/>
    <mergeCell ref="AH49:AH51"/>
    <mergeCell ref="AI49:AI51"/>
    <mergeCell ref="AJ49:AJ51"/>
    <mergeCell ref="AL4:AL6"/>
    <mergeCell ref="AM4:AM6"/>
    <mergeCell ref="AN4:AN6"/>
    <mergeCell ref="AO4:AO6"/>
    <mergeCell ref="AP4:AP6"/>
    <mergeCell ref="AQ4:AQ6"/>
    <mergeCell ref="AF4:AF6"/>
    <mergeCell ref="AG4:AG6"/>
    <mergeCell ref="AH4:AH6"/>
    <mergeCell ref="AI4:AI6"/>
    <mergeCell ref="AJ4:AJ6"/>
    <mergeCell ref="AK4:AK6"/>
    <mergeCell ref="A1:AU1"/>
    <mergeCell ref="L3:X3"/>
    <mergeCell ref="Y3:AR3"/>
    <mergeCell ref="AD4:AD6"/>
    <mergeCell ref="AE4:AE6"/>
    <mergeCell ref="L57:AR57"/>
    <mergeCell ref="K54:K56"/>
    <mergeCell ref="Z49:Z51"/>
    <mergeCell ref="AA49:AA51"/>
    <mergeCell ref="AB49:AB51"/>
    <mergeCell ref="AC49:AC51"/>
    <mergeCell ref="AD49:AD51"/>
    <mergeCell ref="AE49:AE51"/>
    <mergeCell ref="T49:T51"/>
    <mergeCell ref="U49:U51"/>
    <mergeCell ref="V49:V51"/>
    <mergeCell ref="W49:W51"/>
    <mergeCell ref="X49:X51"/>
    <mergeCell ref="Y49:Y51"/>
    <mergeCell ref="N49:N51"/>
    <mergeCell ref="O49:O51"/>
    <mergeCell ref="P49:P51"/>
    <mergeCell ref="Q49:Q51"/>
    <mergeCell ref="R49:R51"/>
    <mergeCell ref="S49:S51"/>
    <mergeCell ref="I39:I45"/>
    <mergeCell ref="J39:J45"/>
    <mergeCell ref="C48:C50"/>
    <mergeCell ref="I48:I51"/>
    <mergeCell ref="K48:K51"/>
    <mergeCell ref="L49:L51"/>
    <mergeCell ref="M49:M51"/>
    <mergeCell ref="H31:H37"/>
    <mergeCell ref="I31:I37"/>
    <mergeCell ref="J31:J37"/>
    <mergeCell ref="B39:B45"/>
    <mergeCell ref="C39:C45"/>
    <mergeCell ref="D39:D45"/>
    <mergeCell ref="E39:E45"/>
    <mergeCell ref="F39:F45"/>
    <mergeCell ref="G39:G45"/>
    <mergeCell ref="H39:H45"/>
    <mergeCell ref="B31:B37"/>
    <mergeCell ref="C31:C37"/>
    <mergeCell ref="D31:D37"/>
    <mergeCell ref="E31:E37"/>
    <mergeCell ref="F31:F37"/>
    <mergeCell ref="G31:G37"/>
    <mergeCell ref="J15:J21"/>
    <mergeCell ref="B23:B29"/>
    <mergeCell ref="C23:C29"/>
    <mergeCell ref="D23:D29"/>
    <mergeCell ref="E23:E29"/>
    <mergeCell ref="F23:F29"/>
    <mergeCell ref="G23:G29"/>
    <mergeCell ref="H23:H29"/>
    <mergeCell ref="I23:I29"/>
    <mergeCell ref="J23:J29"/>
    <mergeCell ref="I7:I13"/>
    <mergeCell ref="J7:J13"/>
    <mergeCell ref="B15:B21"/>
    <mergeCell ref="C15:C21"/>
    <mergeCell ref="D15:D21"/>
    <mergeCell ref="E15:E21"/>
    <mergeCell ref="F15:F21"/>
    <mergeCell ref="G15:G21"/>
    <mergeCell ref="H15:H21"/>
    <mergeCell ref="I15:I21"/>
    <mergeCell ref="AC4:AC6"/>
    <mergeCell ref="E6:J6"/>
    <mergeCell ref="B7:B13"/>
    <mergeCell ref="C7:C13"/>
    <mergeCell ref="D7:D13"/>
    <mergeCell ref="E7:E13"/>
    <mergeCell ref="F7:F13"/>
    <mergeCell ref="G7:G13"/>
    <mergeCell ref="H7:H13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B3:D4"/>
    <mergeCell ref="E3:J3"/>
    <mergeCell ref="L4:L6"/>
    <mergeCell ref="M4:M6"/>
    <mergeCell ref="N4:N6"/>
    <mergeCell ref="O4:O6"/>
    <mergeCell ref="P4:P6"/>
  </mergeCells>
  <conditionalFormatting sqref="AT45">
    <cfRule type="cellIs" dxfId="132" priority="19" operator="lessThan">
      <formula>0.4</formula>
    </cfRule>
  </conditionalFormatting>
  <conditionalFormatting sqref="AT45">
    <cfRule type="cellIs" dxfId="131" priority="20" operator="greaterThan">
      <formula>0.6</formula>
    </cfRule>
  </conditionalFormatting>
  <conditionalFormatting sqref="AT37">
    <cfRule type="cellIs" dxfId="130" priority="17" operator="lessThan">
      <formula>0.4</formula>
    </cfRule>
  </conditionalFormatting>
  <conditionalFormatting sqref="AT37">
    <cfRule type="cellIs" dxfId="129" priority="18" operator="greaterThan">
      <formula>0.6</formula>
    </cfRule>
  </conditionalFormatting>
  <conditionalFormatting sqref="AT29">
    <cfRule type="cellIs" dxfId="128" priority="15" operator="lessThan">
      <formula>0.4</formula>
    </cfRule>
  </conditionalFormatting>
  <conditionalFormatting sqref="AT29">
    <cfRule type="cellIs" dxfId="127" priority="16" operator="greaterThan">
      <formula>0.6</formula>
    </cfRule>
  </conditionalFormatting>
  <conditionalFormatting sqref="AT21">
    <cfRule type="cellIs" dxfId="126" priority="13" operator="lessThan">
      <formula>0.4</formula>
    </cfRule>
  </conditionalFormatting>
  <conditionalFormatting sqref="AT21">
    <cfRule type="cellIs" dxfId="125" priority="14" operator="greaterThan">
      <formula>0.6</formula>
    </cfRule>
  </conditionalFormatting>
  <conditionalFormatting sqref="AT13">
    <cfRule type="cellIs" dxfId="124" priority="11" operator="lessThan">
      <formula>0.4</formula>
    </cfRule>
  </conditionalFormatting>
  <conditionalFormatting sqref="AT13">
    <cfRule type="cellIs" dxfId="123" priority="12" operator="greaterThan">
      <formula>0.6</formula>
    </cfRule>
  </conditionalFormatting>
  <conditionalFormatting sqref="AT46">
    <cfRule type="cellIs" dxfId="122" priority="9" operator="lessThan">
      <formula>30</formula>
    </cfRule>
    <cfRule type="cellIs" dxfId="121" priority="10" operator="greaterThan">
      <formula>30</formula>
    </cfRule>
  </conditionalFormatting>
  <conditionalFormatting sqref="AS58">
    <cfRule type="cellIs" dxfId="120" priority="7" operator="lessThan">
      <formula>$AT$58</formula>
    </cfRule>
    <cfRule type="cellIs" dxfId="119" priority="8" operator="greaterThan">
      <formula>$AT$58</formula>
    </cfRule>
  </conditionalFormatting>
  <conditionalFormatting sqref="AT54:AT55">
    <cfRule type="cellIs" dxfId="118" priority="5" operator="lessThan">
      <formula>$AW$56</formula>
    </cfRule>
    <cfRule type="cellIs" dxfId="117" priority="6" operator="greaterThan">
      <formula>$AW$56</formula>
    </cfRule>
  </conditionalFormatting>
  <conditionalFormatting sqref="AS61">
    <cfRule type="cellIs" dxfId="116" priority="3" operator="lessThan">
      <formula>$AT$61</formula>
    </cfRule>
    <cfRule type="cellIs" dxfId="115" priority="4" operator="greaterThan">
      <formula>$AT$61</formula>
    </cfRule>
  </conditionalFormatting>
  <conditionalFormatting sqref="AS60">
    <cfRule type="cellIs" dxfId="114" priority="1" operator="lessThan">
      <formula>$AT$60</formula>
    </cfRule>
    <cfRule type="cellIs" dxfId="113" priority="2" operator="greaterThan">
      <formula>$AT$60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76AA-DFCE-3C40-9754-6081D12A7E5D}">
  <dimension ref="A1:BE1007"/>
  <sheetViews>
    <sheetView topLeftCell="Z42" workbookViewId="0">
      <selection activeCell="Z42" sqref="A1:XFD1048576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98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thickBot="1" x14ac:dyDescent="0.25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7"/>
      <c r="AS12" s="138" t="s">
        <v>55</v>
      </c>
      <c r="AT12" s="139" t="s">
        <v>56</v>
      </c>
      <c r="AV12" s="75"/>
      <c r="AW12" s="125"/>
      <c r="AX12" s="75"/>
      <c r="AY12" s="75"/>
      <c r="AZ12" s="75"/>
      <c r="BA12" s="75"/>
      <c r="BB12" s="75"/>
      <c r="BC12" s="75"/>
      <c r="BD12" s="75"/>
      <c r="BE12" s="75"/>
    </row>
    <row r="13" spans="1:57" ht="60" customHeight="1" thickBot="1" x14ac:dyDescent="0.25">
      <c r="A13" s="140"/>
      <c r="B13" s="141"/>
      <c r="C13" s="141"/>
      <c r="D13" s="141"/>
      <c r="E13" s="142"/>
      <c r="F13" s="141"/>
      <c r="G13" s="141"/>
      <c r="H13" s="141"/>
      <c r="I13" s="141"/>
      <c r="J13" s="141"/>
      <c r="K13" s="143" t="s">
        <v>55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6"/>
      <c r="AS13" s="147" t="str">
        <f>IF(SUM(L13:AR13)=0,"",SUM(L13:AR13))</f>
        <v/>
      </c>
      <c r="AT13" s="393">
        <v>6</v>
      </c>
      <c r="AV13" s="140"/>
      <c r="AW13" s="148"/>
      <c r="AX13" s="140"/>
      <c r="AY13" s="140"/>
      <c r="AZ13" s="140"/>
      <c r="BA13" s="140"/>
      <c r="BB13" s="140"/>
      <c r="BC13" s="140"/>
      <c r="BD13" s="140"/>
      <c r="BE13" s="140"/>
    </row>
    <row r="14" spans="1:57" ht="60" customHeight="1" thickBot="1" x14ac:dyDescent="0.25">
      <c r="A14" s="149"/>
      <c r="B14" s="150"/>
      <c r="C14" s="151"/>
      <c r="D14" s="148"/>
      <c r="E14" s="148"/>
      <c r="F14" s="148"/>
      <c r="G14" s="148"/>
      <c r="H14" s="148"/>
      <c r="I14" s="148"/>
      <c r="J14" s="148"/>
      <c r="K14" s="148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3"/>
      <c r="AT14" s="154"/>
      <c r="AV14" s="75"/>
      <c r="AW14" s="152"/>
      <c r="AX14" s="75"/>
      <c r="AY14" s="75"/>
      <c r="AZ14" s="75"/>
      <c r="BA14" s="75"/>
      <c r="BB14" s="75"/>
      <c r="BC14" s="75"/>
      <c r="BD14" s="75"/>
      <c r="BE14" s="75"/>
    </row>
    <row r="15" spans="1:57" ht="60" customHeight="1" x14ac:dyDescent="0.2">
      <c r="A15" s="75"/>
      <c r="B15" s="155" t="s">
        <v>57</v>
      </c>
      <c r="C15" s="156"/>
      <c r="D15" s="157"/>
      <c r="E15" s="158"/>
      <c r="F15" s="158"/>
      <c r="G15" s="158"/>
      <c r="H15" s="158"/>
      <c r="I15" s="158"/>
      <c r="J15" s="158"/>
      <c r="K15" s="159"/>
      <c r="L15" s="160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2"/>
      <c r="Y15" s="160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2"/>
      <c r="AQ15" s="160"/>
      <c r="AR15" s="163"/>
      <c r="AS15" s="164"/>
      <c r="AT15" s="154"/>
      <c r="AV15" s="75"/>
      <c r="AW15" s="125"/>
      <c r="AX15" s="75"/>
      <c r="AY15" s="75"/>
      <c r="AZ15" s="75"/>
      <c r="BA15" s="165"/>
      <c r="BB15" s="75"/>
      <c r="BC15" s="75"/>
      <c r="BD15" s="75"/>
      <c r="BE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2"/>
      <c r="AQ16" s="170"/>
      <c r="AR16" s="173"/>
      <c r="AS16" s="164"/>
      <c r="AT16" s="154"/>
      <c r="AV16" s="75"/>
      <c r="AW16" s="125"/>
      <c r="AX16" s="75"/>
      <c r="AY16" s="75"/>
      <c r="AZ16" s="75"/>
      <c r="BA16" s="165"/>
      <c r="BB16" s="75"/>
      <c r="BC16" s="75"/>
      <c r="BD16" s="75"/>
      <c r="BE16" s="75"/>
    </row>
    <row r="17" spans="1:57" ht="60" customHeight="1" x14ac:dyDescent="0.2">
      <c r="A17" s="75"/>
      <c r="B17" s="166"/>
      <c r="C17" s="167"/>
      <c r="D17" s="168"/>
      <c r="E17" s="169"/>
      <c r="F17" s="169"/>
      <c r="G17" s="169"/>
      <c r="H17" s="169"/>
      <c r="I17" s="169"/>
      <c r="J17" s="169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2"/>
      <c r="AQ17" s="170"/>
      <c r="AR17" s="173"/>
      <c r="AS17" s="164"/>
      <c r="AT17" s="154"/>
      <c r="AV17" s="75"/>
      <c r="AW17" s="125"/>
      <c r="AX17" s="75"/>
      <c r="AY17" s="75"/>
      <c r="AZ17" s="75"/>
      <c r="BA17" s="165"/>
      <c r="BB17" s="75"/>
      <c r="BC17" s="75"/>
      <c r="BD17" s="75"/>
      <c r="BE17" s="75"/>
    </row>
    <row r="18" spans="1:57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2"/>
      <c r="AQ18" s="170"/>
      <c r="AR18" s="173"/>
      <c r="AS18" s="164"/>
      <c r="AT18" s="154"/>
      <c r="AV18" s="75"/>
      <c r="AW18" s="125"/>
      <c r="AX18" s="75"/>
      <c r="AY18" s="75"/>
      <c r="AZ18" s="75"/>
      <c r="BA18" s="165"/>
      <c r="BB18" s="75"/>
      <c r="BC18" s="75"/>
      <c r="BD18" s="75"/>
      <c r="BE18" s="75"/>
    </row>
    <row r="19" spans="1:57" ht="60" customHeight="1" x14ac:dyDescent="0.2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0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2"/>
      <c r="X19" s="172"/>
      <c r="Y19" s="170"/>
      <c r="Z19" s="171"/>
      <c r="AA19" s="171"/>
      <c r="AB19" s="171"/>
      <c r="AC19" s="171"/>
      <c r="AD19" s="171"/>
      <c r="AE19" s="171"/>
      <c r="AF19" s="171"/>
      <c r="AG19" s="171"/>
      <c r="AH19" s="171"/>
      <c r="AI19" s="171"/>
      <c r="AJ19" s="171"/>
      <c r="AK19" s="171"/>
      <c r="AL19" s="171"/>
      <c r="AM19" s="171"/>
      <c r="AN19" s="171"/>
      <c r="AO19" s="171"/>
      <c r="AP19" s="172"/>
      <c r="AQ19" s="170"/>
      <c r="AR19" s="173"/>
      <c r="AS19" s="164"/>
      <c r="AT19" s="154"/>
      <c r="AV19" s="75"/>
      <c r="AW19" s="125"/>
      <c r="AX19" s="75"/>
      <c r="AY19" s="75"/>
      <c r="AZ19" s="75"/>
      <c r="BA19" s="165"/>
      <c r="BB19" s="75"/>
      <c r="BC19" s="75"/>
      <c r="BD19" s="75"/>
      <c r="BE19" s="75"/>
    </row>
    <row r="20" spans="1:57" ht="60" customHeight="1" thickBot="1" x14ac:dyDescent="0.25">
      <c r="A20" s="75"/>
      <c r="B20" s="174"/>
      <c r="C20" s="175"/>
      <c r="D20" s="175"/>
      <c r="E20" s="175"/>
      <c r="F20" s="175"/>
      <c r="G20" s="175"/>
      <c r="H20" s="175"/>
      <c r="I20" s="175"/>
      <c r="J20" s="175"/>
      <c r="K20" s="159"/>
      <c r="L20" s="176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  <c r="X20" s="178"/>
      <c r="Y20" s="176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8"/>
      <c r="AQ20" s="176"/>
      <c r="AR20" s="179"/>
      <c r="AS20" s="164"/>
      <c r="AT20" s="154"/>
      <c r="AV20" s="75"/>
      <c r="AW20" s="125"/>
      <c r="AX20" s="75"/>
      <c r="AY20" s="75"/>
      <c r="AZ20" s="75"/>
      <c r="BA20" s="75"/>
      <c r="BB20" s="75"/>
      <c r="BC20" s="75"/>
      <c r="BD20" s="75"/>
      <c r="BE20" s="75"/>
    </row>
    <row r="21" spans="1:57" ht="60" customHeight="1" thickBot="1" x14ac:dyDescent="0.25">
      <c r="A21" s="75"/>
      <c r="B21" s="180"/>
      <c r="C21" s="181"/>
      <c r="D21" s="181"/>
      <c r="E21" s="181"/>
      <c r="F21" s="181"/>
      <c r="G21" s="181"/>
      <c r="H21" s="181"/>
      <c r="I21" s="181"/>
      <c r="J21" s="181"/>
      <c r="K21" s="182" t="s">
        <v>55</v>
      </c>
      <c r="L21" s="183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3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4"/>
      <c r="AR21" s="185" t="s">
        <v>58</v>
      </c>
      <c r="AS21" s="147" t="str">
        <f>IF(SUM(L21:AR21)=0,"",SUM(L21:AR21))</f>
        <v/>
      </c>
      <c r="AT21" s="393">
        <v>6</v>
      </c>
      <c r="AV21" s="75"/>
      <c r="AW21" s="186"/>
      <c r="AX21" s="75"/>
      <c r="AY21" s="75"/>
      <c r="AZ21" s="75"/>
      <c r="BA21" s="75"/>
      <c r="BB21" s="75"/>
      <c r="BC21" s="75"/>
      <c r="BD21" s="75"/>
      <c r="BE21" s="75"/>
    </row>
    <row r="22" spans="1:57" ht="60" customHeight="1" thickBot="1" x14ac:dyDescent="0.4">
      <c r="A22" s="75"/>
      <c r="B22" s="187"/>
      <c r="C22" s="188"/>
      <c r="D22" s="189"/>
      <c r="E22" s="189"/>
      <c r="F22" s="189"/>
      <c r="G22" s="189"/>
      <c r="H22" s="189"/>
      <c r="I22" s="189"/>
      <c r="J22" s="189"/>
      <c r="K22" s="190"/>
      <c r="L22" s="90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153"/>
      <c r="AT22" s="154"/>
      <c r="AV22" s="75"/>
      <c r="AW22" s="186"/>
      <c r="AX22" s="75"/>
      <c r="AY22" s="75"/>
      <c r="AZ22" s="75"/>
      <c r="BA22" s="75"/>
      <c r="BB22" s="75"/>
      <c r="BC22" s="75"/>
      <c r="BD22" s="75"/>
      <c r="BE22" s="75"/>
    </row>
    <row r="23" spans="1:57" ht="60" customHeight="1" x14ac:dyDescent="0.2">
      <c r="A23" s="75"/>
      <c r="B23" s="155" t="s">
        <v>59</v>
      </c>
      <c r="C23" s="192"/>
      <c r="D23" s="193"/>
      <c r="E23" s="194"/>
      <c r="F23" s="194"/>
      <c r="G23" s="194"/>
      <c r="H23" s="194"/>
      <c r="I23" s="194"/>
      <c r="J23" s="194"/>
      <c r="K23" s="195"/>
      <c r="L23" s="196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8"/>
      <c r="X23" s="198"/>
      <c r="Y23" s="199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200"/>
      <c r="AS23" s="164"/>
      <c r="AT23" s="154"/>
      <c r="AV23" s="75"/>
      <c r="AW23" s="201"/>
      <c r="AX23" s="75"/>
      <c r="AY23" s="75"/>
      <c r="AZ23" s="75"/>
      <c r="BA23" s="202"/>
      <c r="BB23" s="75"/>
      <c r="BC23" s="75"/>
      <c r="BD23" s="75"/>
      <c r="BE23" s="75"/>
    </row>
    <row r="24" spans="1:57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7"/>
      <c r="AS24" s="164"/>
      <c r="AT24" s="154"/>
      <c r="AV24" s="75"/>
      <c r="AW24" s="201"/>
      <c r="AX24" s="75"/>
      <c r="AY24" s="75"/>
      <c r="AZ24" s="75"/>
      <c r="BA24" s="202"/>
      <c r="BB24" s="75"/>
      <c r="BC24" s="75"/>
      <c r="BD24" s="75"/>
      <c r="BE24" s="75"/>
    </row>
    <row r="25" spans="1:57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3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5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8"/>
      <c r="AN25" s="204"/>
      <c r="AO25" s="204"/>
      <c r="AP25" s="204"/>
      <c r="AQ25" s="204"/>
      <c r="AR25" s="207"/>
      <c r="AS25" s="164"/>
      <c r="AT25" s="154"/>
      <c r="AV25" s="75"/>
      <c r="AW25" s="201"/>
      <c r="AX25" s="75"/>
      <c r="AY25" s="75"/>
      <c r="AZ25" s="75"/>
      <c r="BA25" s="202"/>
      <c r="BB25" s="75"/>
      <c r="BC25" s="75"/>
      <c r="BD25" s="75"/>
      <c r="BE25" s="75"/>
    </row>
    <row r="26" spans="1:57" ht="60" customHeight="1" x14ac:dyDescent="0.2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03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5"/>
      <c r="Y26" s="204"/>
      <c r="Z26" s="204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4"/>
      <c r="AN26" s="204"/>
      <c r="AO26" s="204"/>
      <c r="AP26" s="204"/>
      <c r="AQ26" s="204"/>
      <c r="AR26" s="207"/>
      <c r="AS26" s="164"/>
      <c r="AT26" s="154"/>
      <c r="AV26" s="75"/>
      <c r="AW26" s="201"/>
      <c r="AX26" s="75"/>
      <c r="AY26" s="75"/>
      <c r="AZ26" s="75"/>
      <c r="BA26" s="202"/>
      <c r="BB26" s="75"/>
      <c r="BC26" s="75"/>
      <c r="BD26" s="75"/>
      <c r="BE26" s="75"/>
    </row>
    <row r="27" spans="1:57" ht="60" customHeight="1" x14ac:dyDescent="0.2">
      <c r="A27" s="75"/>
      <c r="B27" s="174"/>
      <c r="C27" s="175"/>
      <c r="D27" s="175"/>
      <c r="E27" s="175"/>
      <c r="F27" s="175"/>
      <c r="G27" s="175"/>
      <c r="H27" s="175"/>
      <c r="I27" s="175"/>
      <c r="J27" s="175"/>
      <c r="K27" s="195"/>
      <c r="L27" s="209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1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10"/>
      <c r="AN27" s="210"/>
      <c r="AO27" s="210"/>
      <c r="AP27" s="210"/>
      <c r="AQ27" s="210"/>
      <c r="AR27" s="212"/>
      <c r="AS27" s="164"/>
      <c r="AT27" s="154"/>
      <c r="AV27" s="75"/>
      <c r="AW27" s="201"/>
      <c r="AX27" s="75"/>
      <c r="AY27" s="75"/>
      <c r="AZ27" s="75"/>
      <c r="BA27" s="202"/>
      <c r="BB27" s="75"/>
      <c r="BC27" s="75"/>
      <c r="BD27" s="75"/>
      <c r="BE27" s="75"/>
    </row>
    <row r="28" spans="1:57" ht="60" customHeight="1" thickBot="1" x14ac:dyDescent="0.25">
      <c r="A28" s="75"/>
      <c r="B28" s="174"/>
      <c r="C28" s="175"/>
      <c r="D28" s="175"/>
      <c r="E28" s="175"/>
      <c r="F28" s="175"/>
      <c r="G28" s="175"/>
      <c r="H28" s="175"/>
      <c r="I28" s="175"/>
      <c r="J28" s="175"/>
      <c r="K28" s="195"/>
      <c r="L28" s="213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5"/>
      <c r="X28" s="215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10"/>
      <c r="AN28" s="210"/>
      <c r="AO28" s="210"/>
      <c r="AP28" s="210"/>
      <c r="AQ28" s="210"/>
      <c r="AR28" s="212"/>
      <c r="AS28" s="164"/>
      <c r="AT28" s="154"/>
      <c r="AV28" s="75"/>
      <c r="AW28" s="201"/>
      <c r="AX28" s="75"/>
      <c r="AY28" s="75"/>
      <c r="AZ28" s="75"/>
      <c r="BA28" s="202"/>
      <c r="BB28" s="75"/>
      <c r="BC28" s="75"/>
      <c r="BD28" s="75"/>
      <c r="BE28" s="75"/>
    </row>
    <row r="29" spans="1:57" ht="60" customHeight="1" thickBot="1" x14ac:dyDescent="0.25">
      <c r="A29" s="75"/>
      <c r="B29" s="180"/>
      <c r="C29" s="181"/>
      <c r="D29" s="181"/>
      <c r="E29" s="181"/>
      <c r="F29" s="181"/>
      <c r="G29" s="181"/>
      <c r="H29" s="181"/>
      <c r="I29" s="181"/>
      <c r="J29" s="181"/>
      <c r="K29" s="216" t="s">
        <v>55</v>
      </c>
      <c r="L29" s="144" t="s">
        <v>58</v>
      </c>
      <c r="M29" s="144" t="s">
        <v>58</v>
      </c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217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218"/>
      <c r="AN29" s="144"/>
      <c r="AO29" s="144"/>
      <c r="AP29" s="144"/>
      <c r="AQ29" s="144"/>
      <c r="AR29" s="219" t="s">
        <v>58</v>
      </c>
      <c r="AS29" s="147" t="str">
        <f>IF(SUM(L29:AR29)=0,"",SUM(L29:AR29))</f>
        <v/>
      </c>
      <c r="AT29" s="393">
        <v>6</v>
      </c>
      <c r="AV29" s="75"/>
      <c r="AW29" s="186"/>
      <c r="AX29" s="75"/>
      <c r="AY29" s="75"/>
      <c r="AZ29" s="75"/>
      <c r="BA29" s="75"/>
      <c r="BB29" s="75"/>
      <c r="BC29" s="75"/>
      <c r="BD29" s="75"/>
      <c r="BE29" s="75"/>
    </row>
    <row r="30" spans="1:57" ht="60" customHeight="1" thickBot="1" x14ac:dyDescent="0.25">
      <c r="A30" s="75"/>
      <c r="B30" s="187"/>
      <c r="C30" s="220"/>
      <c r="D30" s="221"/>
      <c r="E30" s="221"/>
      <c r="F30" s="221"/>
      <c r="G30" s="221"/>
      <c r="H30" s="221"/>
      <c r="I30" s="221"/>
      <c r="J30" s="221"/>
      <c r="K30" s="222"/>
      <c r="L30" s="90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53"/>
      <c r="AT30" s="154"/>
      <c r="AV30" s="75"/>
      <c r="AW30" s="186"/>
      <c r="AX30" s="75"/>
      <c r="AY30" s="75"/>
      <c r="AZ30" s="75"/>
      <c r="BA30" s="75"/>
      <c r="BB30" s="75"/>
      <c r="BC30" s="75"/>
      <c r="BD30" s="75"/>
      <c r="BE30" s="75"/>
    </row>
    <row r="31" spans="1:57" ht="60" customHeight="1" x14ac:dyDescent="0.2">
      <c r="A31" s="75"/>
      <c r="B31" s="223" t="s">
        <v>60</v>
      </c>
      <c r="C31" s="224"/>
      <c r="D31" s="225"/>
      <c r="E31" s="226"/>
      <c r="F31" s="226"/>
      <c r="G31" s="226"/>
      <c r="H31" s="226"/>
      <c r="I31" s="226"/>
      <c r="J31" s="226"/>
      <c r="K31" s="227"/>
      <c r="L31" s="228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30"/>
      <c r="X31" s="230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29"/>
      <c r="AN31" s="229"/>
      <c r="AO31" s="229"/>
      <c r="AP31" s="229"/>
      <c r="AQ31" s="229"/>
      <c r="AR31" s="232"/>
      <c r="AS31" s="164"/>
      <c r="AT31" s="154"/>
      <c r="AV31" s="75"/>
      <c r="AW31" s="201"/>
      <c r="AX31" s="75"/>
      <c r="AY31" s="75"/>
      <c r="AZ31" s="75"/>
      <c r="BA31" s="202"/>
      <c r="BB31" s="75"/>
      <c r="BC31" s="75"/>
      <c r="BD31" s="75"/>
      <c r="BE31" s="75"/>
    </row>
    <row r="32" spans="1:57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4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6"/>
      <c r="X32" s="236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5"/>
      <c r="AN32" s="235"/>
      <c r="AO32" s="235"/>
      <c r="AP32" s="235"/>
      <c r="AQ32" s="235"/>
      <c r="AR32" s="238"/>
      <c r="AS32" s="164"/>
      <c r="AT32" s="154"/>
      <c r="AV32" s="75"/>
      <c r="AW32" s="201"/>
      <c r="AX32" s="75"/>
      <c r="AY32" s="75"/>
      <c r="AZ32" s="75"/>
      <c r="BA32" s="202"/>
      <c r="BB32" s="75"/>
      <c r="BC32" s="75"/>
      <c r="BD32" s="75"/>
      <c r="BE32" s="75"/>
    </row>
    <row r="33" spans="1:57" ht="60" customHeight="1" x14ac:dyDescent="0.2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34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6"/>
      <c r="X33" s="236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5"/>
      <c r="AN33" s="235"/>
      <c r="AO33" s="235"/>
      <c r="AP33" s="235"/>
      <c r="AQ33" s="235"/>
      <c r="AR33" s="238"/>
      <c r="AS33" s="164"/>
      <c r="AT33" s="154"/>
      <c r="AV33" s="75"/>
      <c r="AW33" s="201"/>
      <c r="AX33" s="75"/>
      <c r="AY33" s="75"/>
      <c r="AZ33" s="75"/>
      <c r="BA33" s="202"/>
      <c r="BB33" s="75"/>
      <c r="BC33" s="75"/>
      <c r="BD33" s="75"/>
      <c r="BE33" s="75"/>
    </row>
    <row r="34" spans="1:57" ht="60" customHeight="1" x14ac:dyDescent="0.2">
      <c r="A34" s="75"/>
      <c r="B34" s="233"/>
      <c r="C34" s="233"/>
      <c r="D34" s="233"/>
      <c r="E34" s="175"/>
      <c r="F34" s="175"/>
      <c r="G34" s="175"/>
      <c r="H34" s="175"/>
      <c r="I34" s="175"/>
      <c r="J34" s="175"/>
      <c r="K34" s="227"/>
      <c r="L34" s="239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1"/>
      <c r="X34" s="241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40"/>
      <c r="AN34" s="240"/>
      <c r="AO34" s="240"/>
      <c r="AP34" s="240"/>
      <c r="AQ34" s="240"/>
      <c r="AR34" s="242"/>
      <c r="AS34" s="164"/>
      <c r="AT34" s="154"/>
      <c r="AV34" s="75"/>
      <c r="AW34" s="201"/>
      <c r="AX34" s="75"/>
      <c r="AY34" s="75"/>
      <c r="AZ34" s="75"/>
      <c r="BA34" s="202"/>
      <c r="BB34" s="75"/>
      <c r="BC34" s="75"/>
      <c r="BD34" s="75"/>
      <c r="BE34" s="75"/>
    </row>
    <row r="35" spans="1:57" ht="60" customHeight="1" x14ac:dyDescent="0.2">
      <c r="A35" s="75"/>
      <c r="B35" s="233"/>
      <c r="C35" s="233"/>
      <c r="D35" s="233"/>
      <c r="E35" s="175"/>
      <c r="F35" s="175"/>
      <c r="G35" s="175"/>
      <c r="H35" s="175"/>
      <c r="I35" s="175"/>
      <c r="J35" s="175"/>
      <c r="K35" s="227"/>
      <c r="L35" s="239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1"/>
      <c r="X35" s="241"/>
      <c r="Y35" s="237"/>
      <c r="Z35" s="237"/>
      <c r="AA35" s="237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2"/>
      <c r="AS35" s="164"/>
      <c r="AT35" s="154"/>
      <c r="AV35" s="75"/>
      <c r="AW35" s="201"/>
      <c r="AX35" s="75"/>
      <c r="AY35" s="75"/>
      <c r="AZ35" s="75"/>
      <c r="BA35" s="202"/>
      <c r="BB35" s="75"/>
      <c r="BC35" s="75"/>
      <c r="BD35" s="75"/>
      <c r="BE35" s="75"/>
    </row>
    <row r="36" spans="1:57" ht="60" customHeight="1" thickBot="1" x14ac:dyDescent="0.25">
      <c r="A36" s="75"/>
      <c r="B36" s="233"/>
      <c r="C36" s="233"/>
      <c r="D36" s="233"/>
      <c r="E36" s="175"/>
      <c r="F36" s="175"/>
      <c r="G36" s="175"/>
      <c r="H36" s="175"/>
      <c r="I36" s="175"/>
      <c r="J36" s="175"/>
      <c r="K36" s="227"/>
      <c r="L36" s="243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5"/>
      <c r="X36" s="245"/>
      <c r="Y36" s="237"/>
      <c r="Z36" s="237"/>
      <c r="AA36" s="237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2"/>
      <c r="AS36" s="164"/>
      <c r="AT36" s="154"/>
      <c r="AV36" s="75"/>
      <c r="AW36" s="201"/>
      <c r="AX36" s="75"/>
      <c r="AY36" s="75"/>
      <c r="AZ36" s="75"/>
      <c r="BA36" s="75"/>
      <c r="BB36" s="75"/>
      <c r="BC36" s="75"/>
      <c r="BD36" s="75"/>
      <c r="BE36" s="75"/>
    </row>
    <row r="37" spans="1:57" ht="60" customHeight="1" thickBot="1" x14ac:dyDescent="0.25">
      <c r="A37" s="75"/>
      <c r="B37" s="91"/>
      <c r="C37" s="91"/>
      <c r="D37" s="91"/>
      <c r="E37" s="44"/>
      <c r="F37" s="44"/>
      <c r="G37" s="44"/>
      <c r="H37" s="44"/>
      <c r="I37" s="44"/>
      <c r="J37" s="44"/>
      <c r="K37" s="246" t="s">
        <v>55</v>
      </c>
      <c r="L37" s="183" t="s">
        <v>58</v>
      </c>
      <c r="M37" s="184" t="s">
        <v>58</v>
      </c>
      <c r="N37" s="184" t="s">
        <v>58</v>
      </c>
      <c r="O37" s="184"/>
      <c r="P37" s="184"/>
      <c r="Q37" s="184"/>
      <c r="R37" s="184" t="s">
        <v>58</v>
      </c>
      <c r="S37" s="184"/>
      <c r="T37" s="184"/>
      <c r="U37" s="184"/>
      <c r="V37" s="184"/>
      <c r="W37" s="184"/>
      <c r="X37" s="184"/>
      <c r="Y37" s="247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5"/>
      <c r="AS37" s="147" t="str">
        <f>IF(SUM(L37:AR37)=0,"",SUM(L37:AR37))</f>
        <v/>
      </c>
      <c r="AT37" s="393">
        <v>6</v>
      </c>
      <c r="AV37" s="75"/>
      <c r="AW37" s="186"/>
      <c r="AX37" s="75"/>
      <c r="AY37" s="75"/>
      <c r="AZ37" s="75"/>
      <c r="BA37" s="75"/>
      <c r="BB37" s="75"/>
      <c r="BC37" s="75"/>
      <c r="BD37" s="75"/>
      <c r="BE37" s="75"/>
    </row>
    <row r="38" spans="1:57" ht="60" customHeight="1" thickBot="1" x14ac:dyDescent="0.25">
      <c r="A38" s="75"/>
      <c r="B38" s="187"/>
      <c r="C38" s="220"/>
      <c r="D38" s="221"/>
      <c r="E38" s="221"/>
      <c r="F38" s="221"/>
      <c r="G38" s="221"/>
      <c r="H38" s="221"/>
      <c r="I38" s="221"/>
      <c r="J38" s="221"/>
      <c r="K38" s="222"/>
      <c r="L38" s="90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153"/>
      <c r="AT38" s="154"/>
      <c r="AV38" s="75"/>
      <c r="AW38" s="186"/>
      <c r="AX38" s="202"/>
      <c r="AY38" s="75"/>
      <c r="AZ38" s="75"/>
      <c r="BA38" s="75"/>
      <c r="BB38" s="75"/>
      <c r="BC38" s="75"/>
      <c r="BD38" s="75"/>
      <c r="BE38" s="75"/>
    </row>
    <row r="39" spans="1:57" ht="60" customHeight="1" thickBot="1" x14ac:dyDescent="0.25">
      <c r="A39" s="75"/>
      <c r="B39" s="155" t="s">
        <v>61</v>
      </c>
      <c r="C39" s="248"/>
      <c r="D39" s="249"/>
      <c r="E39" s="250"/>
      <c r="F39" s="250"/>
      <c r="G39" s="250"/>
      <c r="H39" s="250"/>
      <c r="I39" s="250"/>
      <c r="J39" s="250"/>
      <c r="K39" s="251"/>
      <c r="L39" s="252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4"/>
      <c r="X39" s="255"/>
      <c r="Y39" s="252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6"/>
      <c r="AS39" s="164"/>
      <c r="AT39" s="154"/>
      <c r="AV39" s="75"/>
      <c r="AW39" s="201"/>
      <c r="AX39" s="75"/>
      <c r="AY39" s="75"/>
      <c r="AZ39" s="75"/>
      <c r="BA39" s="75"/>
      <c r="BB39" s="75"/>
      <c r="BC39" s="75"/>
      <c r="BD39" s="75"/>
      <c r="BE39" s="75"/>
    </row>
    <row r="40" spans="1:57" ht="60" customHeight="1" thickBot="1" x14ac:dyDescent="0.25">
      <c r="A40" s="75"/>
      <c r="B40" s="166"/>
      <c r="C40" s="257"/>
      <c r="D40" s="258"/>
      <c r="E40" s="259"/>
      <c r="F40" s="259"/>
      <c r="G40" s="259"/>
      <c r="H40" s="259"/>
      <c r="I40" s="259"/>
      <c r="J40" s="259"/>
      <c r="K40" s="251"/>
      <c r="L40" s="260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2"/>
      <c r="X40" s="255"/>
      <c r="Y40" s="260"/>
      <c r="Z40" s="263"/>
      <c r="AA40" s="263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1"/>
      <c r="AR40" s="264"/>
      <c r="AS40" s="164"/>
      <c r="AT40" s="154"/>
      <c r="AV40" s="75"/>
      <c r="AW40" s="201"/>
      <c r="AX40" s="75"/>
      <c r="AY40" s="75"/>
      <c r="AZ40" s="75"/>
      <c r="BA40" s="75"/>
      <c r="BB40" s="75"/>
      <c r="BC40" s="75"/>
      <c r="BD40" s="75"/>
      <c r="BE40" s="75"/>
    </row>
    <row r="41" spans="1:57" ht="60" customHeight="1" thickBot="1" x14ac:dyDescent="0.25">
      <c r="A41" s="75"/>
      <c r="B41" s="166"/>
      <c r="C41" s="257"/>
      <c r="D41" s="258"/>
      <c r="E41" s="259"/>
      <c r="F41" s="259"/>
      <c r="G41" s="259"/>
      <c r="H41" s="259"/>
      <c r="I41" s="259"/>
      <c r="J41" s="259"/>
      <c r="K41" s="251"/>
      <c r="L41" s="260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2"/>
      <c r="X41" s="255"/>
      <c r="Y41" s="260"/>
      <c r="Z41" s="263"/>
      <c r="AA41" s="263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4"/>
      <c r="AS41" s="164"/>
      <c r="AT41" s="154"/>
      <c r="AV41" s="75"/>
      <c r="AW41" s="201"/>
      <c r="AX41" s="75"/>
      <c r="AY41" s="75"/>
      <c r="AZ41" s="75"/>
      <c r="BA41" s="75"/>
      <c r="BB41" s="75"/>
      <c r="BC41" s="75"/>
      <c r="BD41" s="75"/>
      <c r="BE41" s="75"/>
    </row>
    <row r="42" spans="1:57" ht="60" customHeight="1" thickBot="1" x14ac:dyDescent="0.25">
      <c r="A42" s="75"/>
      <c r="B42" s="174"/>
      <c r="C42" s="175"/>
      <c r="D42" s="175"/>
      <c r="E42" s="175"/>
      <c r="F42" s="175"/>
      <c r="G42" s="175"/>
      <c r="H42" s="175"/>
      <c r="I42" s="175"/>
      <c r="J42" s="175"/>
      <c r="K42" s="251"/>
      <c r="L42" s="265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7"/>
      <c r="X42" s="255"/>
      <c r="Y42" s="260"/>
      <c r="Z42" s="263"/>
      <c r="AA42" s="263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4"/>
      <c r="AS42" s="164"/>
      <c r="AT42" s="154"/>
      <c r="AV42" s="75"/>
      <c r="AW42" s="201"/>
      <c r="AX42" s="75"/>
      <c r="AY42" s="75"/>
      <c r="AZ42" s="75"/>
      <c r="BA42" s="75"/>
      <c r="BB42" s="75"/>
      <c r="BC42" s="75"/>
      <c r="BD42" s="75"/>
      <c r="BE42" s="75"/>
    </row>
    <row r="43" spans="1:57" ht="60" customHeight="1" x14ac:dyDescent="0.2">
      <c r="A43" s="75"/>
      <c r="B43" s="174"/>
      <c r="C43" s="175"/>
      <c r="D43" s="175"/>
      <c r="E43" s="175"/>
      <c r="F43" s="175"/>
      <c r="G43" s="175"/>
      <c r="H43" s="175"/>
      <c r="I43" s="175"/>
      <c r="J43" s="175"/>
      <c r="K43" s="251"/>
      <c r="L43" s="265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7"/>
      <c r="X43" s="255"/>
      <c r="Y43" s="260"/>
      <c r="Z43" s="268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8"/>
      <c r="AN43" s="268"/>
      <c r="AO43" s="268"/>
      <c r="AP43" s="268"/>
      <c r="AQ43" s="268"/>
      <c r="AR43" s="264"/>
      <c r="AS43" s="164"/>
      <c r="AT43" s="154"/>
      <c r="AV43" s="75"/>
      <c r="AW43" s="201"/>
      <c r="AX43" s="75"/>
      <c r="AY43" s="75"/>
      <c r="AZ43" s="75"/>
      <c r="BA43" s="75"/>
      <c r="BB43" s="75"/>
      <c r="BC43" s="75"/>
      <c r="BD43" s="75"/>
      <c r="BE43" s="75"/>
    </row>
    <row r="44" spans="1:57" ht="60" customHeight="1" thickBot="1" x14ac:dyDescent="0.25">
      <c r="A44" s="75"/>
      <c r="B44" s="174"/>
      <c r="C44" s="175"/>
      <c r="D44" s="175"/>
      <c r="E44" s="175"/>
      <c r="F44" s="175"/>
      <c r="G44" s="175"/>
      <c r="H44" s="175"/>
      <c r="I44" s="175"/>
      <c r="J44" s="175"/>
      <c r="K44" s="251"/>
      <c r="L44" s="270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2"/>
      <c r="X44" s="273" t="s">
        <v>62</v>
      </c>
      <c r="Y44" s="274"/>
      <c r="Z44" s="275"/>
      <c r="AA44" s="275"/>
      <c r="AB44" s="276"/>
      <c r="AC44" s="276"/>
      <c r="AD44" s="276"/>
      <c r="AE44" s="276"/>
      <c r="AF44" s="276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6"/>
      <c r="AR44" s="277"/>
      <c r="AS44" s="164"/>
      <c r="AT44" s="154"/>
      <c r="AV44" s="75"/>
      <c r="AW44" s="201"/>
      <c r="AX44" s="75"/>
      <c r="AY44" s="75"/>
      <c r="AZ44" s="75"/>
      <c r="BA44" s="75"/>
      <c r="BB44" s="75"/>
      <c r="BC44" s="75"/>
      <c r="BD44" s="75"/>
      <c r="BE44" s="75"/>
    </row>
    <row r="45" spans="1:57" ht="60" customHeight="1" thickBot="1" x14ac:dyDescent="0.25">
      <c r="A45" s="75"/>
      <c r="B45" s="180"/>
      <c r="C45" s="181"/>
      <c r="D45" s="181"/>
      <c r="E45" s="181"/>
      <c r="F45" s="181"/>
      <c r="G45" s="181"/>
      <c r="H45" s="181"/>
      <c r="I45" s="181"/>
      <c r="J45" s="181"/>
      <c r="K45" s="216" t="s">
        <v>55</v>
      </c>
      <c r="L45" s="145" t="s">
        <v>58</v>
      </c>
      <c r="M45" s="145" t="s">
        <v>58</v>
      </c>
      <c r="N45" s="145" t="s">
        <v>58</v>
      </c>
      <c r="O45" s="145"/>
      <c r="P45" s="145"/>
      <c r="Q45" s="145"/>
      <c r="R45" s="145" t="s">
        <v>58</v>
      </c>
      <c r="S45" s="145"/>
      <c r="T45" s="145"/>
      <c r="U45" s="145"/>
      <c r="V45" s="145"/>
      <c r="W45" s="145"/>
      <c r="X45" s="144"/>
      <c r="Y45" s="217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  <c r="AN45" s="278"/>
      <c r="AO45" s="278"/>
      <c r="AP45" s="278"/>
      <c r="AQ45" s="279"/>
      <c r="AR45" s="280"/>
      <c r="AS45" s="147" t="str">
        <f>IF(SUM(L45:AR45)=0,"",SUM(L45:AR45))</f>
        <v/>
      </c>
      <c r="AT45" s="393">
        <v>6</v>
      </c>
      <c r="AV45" s="75"/>
      <c r="AW45" s="186"/>
      <c r="AX45" s="75"/>
      <c r="AY45" s="75"/>
      <c r="AZ45" s="75"/>
      <c r="BA45" s="75"/>
      <c r="BB45" s="75"/>
      <c r="BC45" s="75"/>
      <c r="BD45" s="75"/>
      <c r="BE45" s="75"/>
    </row>
    <row r="46" spans="1:57" ht="6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392" t="s">
        <v>63</v>
      </c>
      <c r="AS46" s="391" t="str">
        <f>IF(SUM(AS45,AS37,AS29,AS21,AS13)=0,"",SUM(AS45,AS37,AS29,AS21,AS13))</f>
        <v/>
      </c>
      <c r="AT46" s="391">
        <f>IF(SUM(AT45,AT37,AT29,AT21,AT13)=0,"",SUM(AT45,AT37,AT29,AT21,AT13))</f>
        <v>30</v>
      </c>
      <c r="AU46" s="282"/>
      <c r="AV46" s="75"/>
      <c r="AW46" s="75"/>
      <c r="AX46" s="75"/>
      <c r="AY46" s="75"/>
      <c r="AZ46" s="75"/>
      <c r="BA46" s="75"/>
      <c r="BB46" s="75"/>
      <c r="BC46" s="75"/>
      <c r="BD46" s="75"/>
    </row>
    <row r="47" spans="1:57" ht="60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283"/>
      <c r="AO47" s="284"/>
      <c r="AP47" s="284"/>
      <c r="AQ47" s="284"/>
      <c r="AR47" s="284"/>
      <c r="AS47" s="152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</row>
    <row r="48" spans="1:57" ht="40" customHeight="1" thickBot="1" x14ac:dyDescent="0.5">
      <c r="A48" s="75"/>
      <c r="B48" s="75"/>
      <c r="C48" s="283"/>
      <c r="D48" s="285"/>
      <c r="E48" s="285"/>
      <c r="F48" s="285"/>
      <c r="G48" s="285"/>
      <c r="H48" s="285"/>
      <c r="I48" s="283"/>
      <c r="J48" s="286"/>
      <c r="K48" s="287" t="s">
        <v>64</v>
      </c>
      <c r="L48" s="402" t="s">
        <v>29</v>
      </c>
      <c r="M48" s="403"/>
      <c r="N48" s="403"/>
      <c r="O48" s="403"/>
      <c r="P48" s="403"/>
      <c r="Q48" s="403"/>
      <c r="R48" s="403"/>
      <c r="S48" s="403"/>
      <c r="T48" s="403"/>
      <c r="U48" s="403"/>
      <c r="V48" s="403"/>
      <c r="W48" s="404"/>
      <c r="X48" s="405"/>
      <c r="Y48" s="406" t="s">
        <v>30</v>
      </c>
      <c r="Z48" s="403"/>
      <c r="AA48" s="403"/>
      <c r="AB48" s="403"/>
      <c r="AC48" s="403"/>
      <c r="AD48" s="403"/>
      <c r="AE48" s="403"/>
      <c r="AF48" s="403"/>
      <c r="AG48" s="403"/>
      <c r="AH48" s="403"/>
      <c r="AI48" s="403"/>
      <c r="AJ48" s="403"/>
      <c r="AK48" s="403"/>
      <c r="AL48" s="403"/>
      <c r="AM48" s="403"/>
      <c r="AN48" s="403"/>
      <c r="AO48" s="403"/>
      <c r="AP48" s="403"/>
      <c r="AQ48" s="403"/>
      <c r="AR48" s="403"/>
      <c r="AS48" s="403"/>
      <c r="AT48" s="407"/>
      <c r="AU48" s="75"/>
      <c r="AV48" s="75"/>
      <c r="AW48" s="75"/>
      <c r="AX48" s="75"/>
      <c r="AY48" s="75"/>
      <c r="AZ48" s="75"/>
      <c r="BA48" s="75"/>
      <c r="BB48" s="75"/>
      <c r="BC48" s="75"/>
      <c r="BD48" s="75"/>
    </row>
    <row r="49" spans="1:56" ht="40" customHeight="1" thickTop="1" x14ac:dyDescent="0.2">
      <c r="A49" s="75"/>
      <c r="B49" s="75"/>
      <c r="C49" s="2"/>
      <c r="D49" s="285"/>
      <c r="E49" s="285"/>
      <c r="F49" s="285"/>
      <c r="G49" s="285"/>
      <c r="H49" s="285"/>
      <c r="I49" s="2"/>
      <c r="J49" s="286"/>
      <c r="K49" s="291"/>
      <c r="L49" s="292" t="s">
        <v>31</v>
      </c>
      <c r="M49" s="292" t="s">
        <v>32</v>
      </c>
      <c r="N49" s="292" t="s">
        <v>33</v>
      </c>
      <c r="O49" s="292" t="s">
        <v>34</v>
      </c>
      <c r="P49" s="292" t="s">
        <v>35</v>
      </c>
      <c r="Q49" s="292" t="s">
        <v>36</v>
      </c>
      <c r="R49" s="292" t="s">
        <v>82</v>
      </c>
      <c r="S49" s="292" t="s">
        <v>83</v>
      </c>
      <c r="T49" s="292" t="s">
        <v>84</v>
      </c>
      <c r="U49" s="292" t="s">
        <v>86</v>
      </c>
      <c r="V49" s="293" t="s">
        <v>37</v>
      </c>
      <c r="W49" s="294" t="s">
        <v>38</v>
      </c>
      <c r="X49" s="98"/>
      <c r="Y49" s="295" t="s">
        <v>39</v>
      </c>
      <c r="Z49" s="296" t="s">
        <v>40</v>
      </c>
      <c r="AA49" s="296" t="s">
        <v>41</v>
      </c>
      <c r="AB49" s="296" t="s">
        <v>42</v>
      </c>
      <c r="AC49" s="296" t="s">
        <v>43</v>
      </c>
      <c r="AD49" s="296" t="s">
        <v>44</v>
      </c>
      <c r="AE49" s="296" t="s">
        <v>45</v>
      </c>
      <c r="AF49" s="296" t="s">
        <v>46</v>
      </c>
      <c r="AG49" s="296" t="s">
        <v>47</v>
      </c>
      <c r="AH49" s="296" t="s">
        <v>48</v>
      </c>
      <c r="AI49" s="296" t="s">
        <v>87</v>
      </c>
      <c r="AJ49" s="296" t="s">
        <v>88</v>
      </c>
      <c r="AK49" s="296" t="s">
        <v>89</v>
      </c>
      <c r="AL49" s="296" t="s">
        <v>90</v>
      </c>
      <c r="AM49" s="296" t="s">
        <v>91</v>
      </c>
      <c r="AN49" s="296" t="s">
        <v>92</v>
      </c>
      <c r="AO49" s="296" t="s">
        <v>93</v>
      </c>
      <c r="AP49" s="296" t="s">
        <v>94</v>
      </c>
      <c r="AQ49" s="296" t="s">
        <v>95</v>
      </c>
      <c r="AR49" s="296" t="s">
        <v>96</v>
      </c>
      <c r="AS49" s="297" t="s">
        <v>10</v>
      </c>
      <c r="AT49" s="298" t="s">
        <v>65</v>
      </c>
      <c r="AU49" s="299"/>
      <c r="AV49" s="299"/>
      <c r="AW49" s="300"/>
      <c r="AX49" s="75"/>
      <c r="AY49" s="75"/>
      <c r="AZ49" s="75"/>
      <c r="BA49" s="75"/>
      <c r="BB49" s="75"/>
      <c r="BC49" s="75"/>
      <c r="BD49" s="75"/>
    </row>
    <row r="50" spans="1:56" ht="40" customHeight="1" x14ac:dyDescent="0.2">
      <c r="A50" s="75"/>
      <c r="B50" s="75"/>
      <c r="C50" s="2"/>
      <c r="D50" s="285"/>
      <c r="E50" s="285"/>
      <c r="F50" s="285"/>
      <c r="G50" s="285"/>
      <c r="H50" s="285"/>
      <c r="I50" s="2"/>
      <c r="J50" s="286"/>
      <c r="K50" s="29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2"/>
      <c r="W50" s="301"/>
      <c r="X50" s="105"/>
      <c r="Y50" s="303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304"/>
      <c r="AT50" s="305"/>
      <c r="AU50" s="351"/>
      <c r="AV50" s="351"/>
      <c r="AW50" s="306"/>
      <c r="AX50" s="75"/>
      <c r="AY50" s="75"/>
      <c r="AZ50" s="75"/>
      <c r="BA50" s="75"/>
      <c r="BB50" s="75"/>
      <c r="BC50" s="75"/>
      <c r="BD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2"/>
      <c r="J51" s="286"/>
      <c r="K51" s="307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2"/>
      <c r="W51" s="301"/>
      <c r="X51" s="115"/>
      <c r="Y51" s="308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  <c r="AN51" s="309"/>
      <c r="AO51" s="309"/>
      <c r="AP51" s="309"/>
      <c r="AQ51" s="309"/>
      <c r="AR51" s="309"/>
      <c r="AS51" s="310"/>
      <c r="AT51" s="311"/>
      <c r="AU51" s="351"/>
      <c r="AV51" s="351"/>
      <c r="AW51" s="306"/>
      <c r="AX51" s="75"/>
      <c r="AY51" s="75"/>
      <c r="AZ51" s="75"/>
      <c r="BA51" s="75"/>
      <c r="BB51" s="75"/>
      <c r="BC51" s="75"/>
      <c r="BD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312"/>
      <c r="J52" s="312"/>
      <c r="K52" s="313" t="s">
        <v>66</v>
      </c>
      <c r="L52" s="314"/>
      <c r="M52" s="315"/>
      <c r="N52" s="315"/>
      <c r="O52" s="315"/>
      <c r="P52" s="315"/>
      <c r="Q52" s="315"/>
      <c r="R52" s="315"/>
      <c r="S52" s="315"/>
      <c r="T52" s="315"/>
      <c r="U52" s="315"/>
      <c r="V52" s="315"/>
      <c r="W52" s="316"/>
      <c r="X52" s="317">
        <v>41</v>
      </c>
      <c r="Y52" s="389">
        <v>38</v>
      </c>
      <c r="Z52" s="389">
        <v>26</v>
      </c>
      <c r="AA52" s="389">
        <v>35</v>
      </c>
      <c r="AB52" s="389">
        <v>35</v>
      </c>
      <c r="AC52" s="389">
        <v>40</v>
      </c>
      <c r="AD52" s="389">
        <v>30</v>
      </c>
      <c r="AE52" s="389"/>
      <c r="AF52" s="389"/>
      <c r="AG52" s="389"/>
      <c r="AH52" s="389"/>
      <c r="AI52" s="389"/>
      <c r="AJ52" s="389"/>
      <c r="AK52" s="389"/>
      <c r="AL52" s="389"/>
      <c r="AM52" s="389">
        <v>40</v>
      </c>
      <c r="AN52" s="389">
        <v>30</v>
      </c>
      <c r="AO52" s="389">
        <v>50</v>
      </c>
      <c r="AP52" s="389">
        <v>20</v>
      </c>
      <c r="AQ52" s="389">
        <v>30</v>
      </c>
      <c r="AR52" s="389">
        <v>40</v>
      </c>
      <c r="AS52" s="388">
        <f>SUM(Y52:AR52)</f>
        <v>414</v>
      </c>
      <c r="AT52" s="318"/>
      <c r="AU52" s="351"/>
      <c r="AV52" s="351"/>
      <c r="AW52" s="306"/>
      <c r="AX52" s="75"/>
      <c r="AY52" s="75"/>
      <c r="AZ52" s="75"/>
      <c r="BA52" s="75"/>
      <c r="BB52" s="75"/>
      <c r="BC52" s="75"/>
      <c r="BD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9" t="s">
        <v>67</v>
      </c>
      <c r="L53" s="320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2"/>
      <c r="X53" s="317" t="s">
        <v>62</v>
      </c>
      <c r="Y53" s="389">
        <v>12</v>
      </c>
      <c r="Z53" s="389">
        <v>12</v>
      </c>
      <c r="AA53" s="389">
        <v>12</v>
      </c>
      <c r="AB53" s="389">
        <v>12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>
        <v>12</v>
      </c>
      <c r="AN53" s="389">
        <v>12</v>
      </c>
      <c r="AO53" s="389">
        <v>12</v>
      </c>
      <c r="AP53" s="389">
        <v>12</v>
      </c>
      <c r="AQ53" s="389">
        <v>12</v>
      </c>
      <c r="AR53" s="390">
        <v>12</v>
      </c>
      <c r="AS53" s="383">
        <f>SUM(Y53:AR53)</f>
        <v>120</v>
      </c>
      <c r="AT53" s="384">
        <f>AS53/AS58</f>
        <v>0.24</v>
      </c>
      <c r="AU53" s="385" t="s">
        <v>75</v>
      </c>
      <c r="AV53" s="386"/>
      <c r="AW53" s="387"/>
      <c r="AX53" s="75"/>
      <c r="AY53" s="75"/>
      <c r="AZ53" s="75"/>
      <c r="BA53" s="75"/>
      <c r="BB53" s="75"/>
      <c r="BC53" s="75"/>
      <c r="BD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23" t="s">
        <v>68</v>
      </c>
      <c r="L54" s="324">
        <v>66</v>
      </c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6"/>
      <c r="X54" s="327"/>
      <c r="Y54" s="328"/>
      <c r="Z54" s="329"/>
      <c r="AA54" s="329"/>
      <c r="AB54" s="329"/>
      <c r="AC54" s="329"/>
      <c r="AD54" s="329"/>
      <c r="AE54" s="329"/>
      <c r="AF54" s="329"/>
      <c r="AG54" s="329"/>
      <c r="AH54" s="329"/>
      <c r="AI54" s="329"/>
      <c r="AJ54" s="329"/>
      <c r="AK54" s="329"/>
      <c r="AL54" s="329"/>
      <c r="AM54" s="329"/>
      <c r="AN54" s="329"/>
      <c r="AO54" s="329"/>
      <c r="AP54" s="329"/>
      <c r="AQ54" s="329"/>
      <c r="AR54" s="330"/>
      <c r="AS54" s="331">
        <f>L54+L55</f>
        <v>86</v>
      </c>
      <c r="AT54" s="361">
        <f>AS54/AS58</f>
        <v>0.17199999999999999</v>
      </c>
      <c r="AU54" s="355" t="s">
        <v>74</v>
      </c>
      <c r="AV54" s="356"/>
      <c r="AW54" s="357"/>
      <c r="AX54" s="75"/>
      <c r="AY54" s="75"/>
      <c r="AZ54" s="75"/>
      <c r="BA54" s="75"/>
      <c r="BB54" s="75"/>
      <c r="BC54" s="75"/>
      <c r="BD54" s="75"/>
    </row>
    <row r="55" spans="1:56" ht="40" customHeight="1" x14ac:dyDescent="0.2">
      <c r="A55" s="75"/>
      <c r="B55" s="75"/>
      <c r="C55" s="75"/>
      <c r="D55" s="75"/>
      <c r="E55" s="75"/>
      <c r="F55" s="75"/>
      <c r="G55" s="75"/>
      <c r="H55" s="75"/>
      <c r="I55" s="75"/>
      <c r="J55" s="312"/>
      <c r="K55" s="291"/>
      <c r="L55" s="331">
        <v>20</v>
      </c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4"/>
      <c r="AS55" s="335"/>
      <c r="AT55" s="332"/>
      <c r="AU55" s="358"/>
      <c r="AV55" s="359"/>
      <c r="AW55" s="360"/>
      <c r="AX55" s="75"/>
      <c r="AY55" s="75"/>
      <c r="AZ55" s="75"/>
      <c r="BA55" s="75"/>
      <c r="BB55" s="75"/>
      <c r="BC55" s="75"/>
      <c r="BD55" s="75"/>
    </row>
    <row r="56" spans="1:56" ht="40" customHeight="1" thickBo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312"/>
      <c r="K56" s="336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8"/>
      <c r="AS56" s="335"/>
      <c r="AT56" s="372" t="s">
        <v>79</v>
      </c>
      <c r="AU56" s="373"/>
      <c r="AV56" s="373"/>
      <c r="AW56" s="374">
        <f>vol_global_T!F9</f>
        <v>0.4</v>
      </c>
      <c r="AX56" s="75"/>
      <c r="AY56" s="75"/>
      <c r="AZ56" s="75"/>
      <c r="BA56" s="75"/>
      <c r="BB56" s="75"/>
      <c r="BC56" s="75"/>
      <c r="BD56" s="75"/>
    </row>
    <row r="57" spans="1:56" ht="40" customHeight="1" thickBot="1" x14ac:dyDescent="0.45">
      <c r="A57" s="75"/>
      <c r="B57" s="75"/>
      <c r="C57" s="75"/>
      <c r="D57" s="75"/>
      <c r="E57" s="75"/>
      <c r="F57" s="75"/>
      <c r="G57" s="75"/>
      <c r="H57" s="75"/>
      <c r="I57" s="75"/>
      <c r="J57" s="312"/>
      <c r="K57" s="339" t="s">
        <v>67</v>
      </c>
      <c r="L57" s="362">
        <v>0</v>
      </c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3"/>
      <c r="AO57" s="363"/>
      <c r="AP57" s="363"/>
      <c r="AQ57" s="363"/>
      <c r="AR57" s="363"/>
      <c r="AS57" s="364">
        <f>L57</f>
        <v>0</v>
      </c>
      <c r="AT57" s="365">
        <f>AS57/AS58</f>
        <v>0</v>
      </c>
      <c r="AU57" s="366" t="s">
        <v>73</v>
      </c>
      <c r="AV57" s="367"/>
      <c r="AW57" s="368"/>
      <c r="AX57" s="75"/>
      <c r="AY57" s="75"/>
      <c r="AZ57" s="75"/>
      <c r="BA57" s="75"/>
      <c r="BB57" s="75"/>
      <c r="BC57" s="75"/>
      <c r="BD57" s="75"/>
    </row>
    <row r="58" spans="1:56" ht="40" customHeight="1" thickBot="1" x14ac:dyDescent="0.5">
      <c r="A58" s="75"/>
      <c r="B58" s="75"/>
      <c r="C58" s="75"/>
      <c r="D58" s="75"/>
      <c r="E58" s="75"/>
      <c r="F58" s="75"/>
      <c r="G58" s="75"/>
      <c r="H58" s="75"/>
      <c r="I58" s="75"/>
      <c r="J58" s="312"/>
      <c r="K58" s="340"/>
      <c r="L58" s="341" t="s">
        <v>72</v>
      </c>
      <c r="M58" s="342"/>
      <c r="N58" s="342"/>
      <c r="O58" s="342"/>
      <c r="P58" s="342"/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J58" s="342"/>
      <c r="AK58" s="342"/>
      <c r="AL58" s="342"/>
      <c r="AM58" s="342"/>
      <c r="AN58" s="342"/>
      <c r="AO58" s="342"/>
      <c r="AP58" s="342"/>
      <c r="AQ58" s="342"/>
      <c r="AR58" s="343"/>
      <c r="AS58" s="376">
        <f>AS52+L54+L55</f>
        <v>500</v>
      </c>
      <c r="AT58" s="375">
        <f>vol_global_T!F7</f>
        <v>180</v>
      </c>
      <c r="AU58" s="352" t="s">
        <v>77</v>
      </c>
      <c r="AV58" s="353"/>
      <c r="AW58" s="354"/>
      <c r="AX58" s="75"/>
      <c r="AY58" s="75"/>
      <c r="AZ58" s="75"/>
      <c r="BA58" s="75"/>
      <c r="BB58" s="75"/>
      <c r="BC58" s="75"/>
      <c r="BD58" s="75"/>
    </row>
    <row r="59" spans="1:56" ht="40" customHeight="1" thickBot="1" x14ac:dyDescent="0.5">
      <c r="A59" s="75"/>
      <c r="B59" s="75"/>
      <c r="C59" s="75"/>
      <c r="D59" s="75"/>
      <c r="E59" s="75"/>
      <c r="F59" s="75"/>
      <c r="G59" s="75"/>
      <c r="H59" s="75"/>
      <c r="I59" s="75"/>
      <c r="J59" s="312"/>
      <c r="K59" s="317"/>
      <c r="L59" s="341" t="s">
        <v>67</v>
      </c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77">
        <f>SUM(AS57,AS53)</f>
        <v>120</v>
      </c>
      <c r="AT59" s="365">
        <f>(AS57+AS53)/AS58</f>
        <v>0.24</v>
      </c>
      <c r="AU59" s="366" t="s">
        <v>76</v>
      </c>
      <c r="AV59" s="367"/>
      <c r="AW59" s="368"/>
      <c r="AX59" s="75"/>
      <c r="AY59" s="75"/>
      <c r="AZ59" s="75"/>
      <c r="BA59" s="75"/>
      <c r="BB59" s="75"/>
      <c r="BC59" s="75"/>
      <c r="BD59" s="75"/>
    </row>
    <row r="60" spans="1:56" ht="40" customHeight="1" thickBot="1" x14ac:dyDescent="0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344" t="s">
        <v>70</v>
      </c>
      <c r="L60" s="380">
        <v>80</v>
      </c>
      <c r="M60" s="381"/>
      <c r="N60" s="381"/>
      <c r="O60" s="381"/>
      <c r="P60" s="381"/>
      <c r="Q60" s="381"/>
      <c r="R60" s="381"/>
      <c r="S60" s="381"/>
      <c r="T60" s="382"/>
      <c r="U60" s="345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7"/>
      <c r="AS60" s="378">
        <f>L60</f>
        <v>80</v>
      </c>
      <c r="AT60" s="394">
        <f>vol_global_T!F17</f>
        <v>80</v>
      </c>
      <c r="AU60" s="352" t="s">
        <v>80</v>
      </c>
      <c r="AV60" s="353"/>
      <c r="AW60" s="354"/>
      <c r="AX60" s="75"/>
      <c r="AY60" s="75"/>
      <c r="AZ60" s="75"/>
      <c r="BA60" s="75"/>
      <c r="BB60" s="75"/>
      <c r="BC60" s="75"/>
      <c r="BD60" s="75"/>
    </row>
    <row r="61" spans="1:56" ht="40" customHeight="1" thickBot="1" x14ac:dyDescent="0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348"/>
      <c r="L61" s="349" t="s">
        <v>71</v>
      </c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350"/>
      <c r="AS61" s="379">
        <f>AS58+AS60</f>
        <v>580</v>
      </c>
      <c r="AT61" s="371">
        <f>vol_global_T!F7+vol_global_T!F17</f>
        <v>260</v>
      </c>
      <c r="AU61" s="369" t="s">
        <v>78</v>
      </c>
      <c r="AV61" s="369"/>
      <c r="AW61" s="370"/>
      <c r="AX61" s="75"/>
      <c r="AY61" s="75"/>
      <c r="AZ61" s="75"/>
      <c r="BA61" s="75"/>
      <c r="BB61" s="75"/>
      <c r="BC61" s="75"/>
      <c r="BD61" s="75"/>
    </row>
    <row r="62" spans="1:56" ht="40" customHeight="1" thickTop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  <row r="1003" spans="1:56" ht="15.75" customHeight="1" x14ac:dyDescent="0.2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  <c r="BD1003" s="75"/>
    </row>
    <row r="1004" spans="1:56" ht="15.75" customHeight="1" x14ac:dyDescent="0.2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  <c r="BD1004" s="75"/>
    </row>
    <row r="1005" spans="1:56" ht="15.75" customHeight="1" x14ac:dyDescent="0.2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  <c r="BD1005" s="75"/>
    </row>
    <row r="1006" spans="1:56" ht="15.75" customHeight="1" x14ac:dyDescent="0.2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  <c r="BD1006" s="75"/>
    </row>
    <row r="1007" spans="1:56" ht="15.75" customHeight="1" x14ac:dyDescent="0.2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  <c r="BD1007" s="75"/>
    </row>
  </sheetData>
  <mergeCells count="147">
    <mergeCell ref="L60:T60"/>
    <mergeCell ref="U60:AR60"/>
    <mergeCell ref="AU60:AW60"/>
    <mergeCell ref="L61:AR61"/>
    <mergeCell ref="AU61:AW61"/>
    <mergeCell ref="L57:AR57"/>
    <mergeCell ref="AU57:AW57"/>
    <mergeCell ref="L58:AR58"/>
    <mergeCell ref="AU58:AW58"/>
    <mergeCell ref="L59:AR59"/>
    <mergeCell ref="AU59:AW59"/>
    <mergeCell ref="K54:K56"/>
    <mergeCell ref="L54:W54"/>
    <mergeCell ref="Y54:AR54"/>
    <mergeCell ref="AS54:AS56"/>
    <mergeCell ref="AT54:AT55"/>
    <mergeCell ref="AU54:AW55"/>
    <mergeCell ref="L55:AR56"/>
    <mergeCell ref="AT56:AV56"/>
    <mergeCell ref="AQ49:AQ51"/>
    <mergeCell ref="AR49:AR51"/>
    <mergeCell ref="AS49:AS51"/>
    <mergeCell ref="AT49:AT51"/>
    <mergeCell ref="L52:W53"/>
    <mergeCell ref="AU53:AW53"/>
    <mergeCell ref="AK49:AK51"/>
    <mergeCell ref="AL49:AL51"/>
    <mergeCell ref="AM49:AM51"/>
    <mergeCell ref="AN49:AN51"/>
    <mergeCell ref="AO49:AO51"/>
    <mergeCell ref="AP49:AP51"/>
    <mergeCell ref="AE49:AE51"/>
    <mergeCell ref="AF49:AF51"/>
    <mergeCell ref="AG49:AG51"/>
    <mergeCell ref="AH49:AH51"/>
    <mergeCell ref="AI49:AI51"/>
    <mergeCell ref="AJ49:AJ51"/>
    <mergeCell ref="Y49:Y51"/>
    <mergeCell ref="Z49:Z51"/>
    <mergeCell ref="AA49:AA51"/>
    <mergeCell ref="AB49:AB51"/>
    <mergeCell ref="AC49:AC51"/>
    <mergeCell ref="AD49:AD51"/>
    <mergeCell ref="S49:S51"/>
    <mergeCell ref="T49:T51"/>
    <mergeCell ref="U49:U51"/>
    <mergeCell ref="V49:V51"/>
    <mergeCell ref="W49:W51"/>
    <mergeCell ref="X49:X51"/>
    <mergeCell ref="M49:M51"/>
    <mergeCell ref="N49:N51"/>
    <mergeCell ref="O49:O51"/>
    <mergeCell ref="P49:P51"/>
    <mergeCell ref="Q49:Q51"/>
    <mergeCell ref="R49:R51"/>
    <mergeCell ref="H39:H45"/>
    <mergeCell ref="I39:I45"/>
    <mergeCell ref="J39:J45"/>
    <mergeCell ref="AN47:AR47"/>
    <mergeCell ref="C48:C50"/>
    <mergeCell ref="I48:I51"/>
    <mergeCell ref="K48:K51"/>
    <mergeCell ref="L48:W48"/>
    <mergeCell ref="Y48:AT48"/>
    <mergeCell ref="L49:L51"/>
    <mergeCell ref="B39:B45"/>
    <mergeCell ref="C39:C45"/>
    <mergeCell ref="D39:D45"/>
    <mergeCell ref="E39:E45"/>
    <mergeCell ref="F39:F45"/>
    <mergeCell ref="G39:G45"/>
    <mergeCell ref="J23:J29"/>
    <mergeCell ref="B31:B37"/>
    <mergeCell ref="C31:C37"/>
    <mergeCell ref="D31:D37"/>
    <mergeCell ref="E31:E37"/>
    <mergeCell ref="F31:F37"/>
    <mergeCell ref="G31:G37"/>
    <mergeCell ref="H31:H37"/>
    <mergeCell ref="I31:I37"/>
    <mergeCell ref="J31:J37"/>
    <mergeCell ref="I15:I21"/>
    <mergeCell ref="J15:J21"/>
    <mergeCell ref="B23:B29"/>
    <mergeCell ref="C23:C29"/>
    <mergeCell ref="D23:D29"/>
    <mergeCell ref="E23:E29"/>
    <mergeCell ref="F23:F29"/>
    <mergeCell ref="G23:G29"/>
    <mergeCell ref="H23:H29"/>
    <mergeCell ref="I23:I29"/>
    <mergeCell ref="H7:H13"/>
    <mergeCell ref="I7:I13"/>
    <mergeCell ref="J7:J13"/>
    <mergeCell ref="B15:B21"/>
    <mergeCell ref="C15:C21"/>
    <mergeCell ref="D15:D21"/>
    <mergeCell ref="E15:E21"/>
    <mergeCell ref="F15:F21"/>
    <mergeCell ref="G15:G21"/>
    <mergeCell ref="H15:H21"/>
    <mergeCell ref="B7:B13"/>
    <mergeCell ref="C7:C13"/>
    <mergeCell ref="D7:D13"/>
    <mergeCell ref="E7:E13"/>
    <mergeCell ref="F7:F13"/>
    <mergeCell ref="G7:G13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T45">
    <cfRule type="cellIs" dxfId="112" priority="19" operator="lessThan">
      <formula>0.4</formula>
    </cfRule>
  </conditionalFormatting>
  <conditionalFormatting sqref="AT45">
    <cfRule type="cellIs" dxfId="111" priority="20" operator="greaterThan">
      <formula>0.6</formula>
    </cfRule>
  </conditionalFormatting>
  <conditionalFormatting sqref="AT37">
    <cfRule type="cellIs" dxfId="110" priority="17" operator="lessThan">
      <formula>0.4</formula>
    </cfRule>
  </conditionalFormatting>
  <conditionalFormatting sqref="AT37">
    <cfRule type="cellIs" dxfId="109" priority="18" operator="greaterThan">
      <formula>0.6</formula>
    </cfRule>
  </conditionalFormatting>
  <conditionalFormatting sqref="AT29">
    <cfRule type="cellIs" dxfId="108" priority="15" operator="lessThan">
      <formula>0.4</formula>
    </cfRule>
  </conditionalFormatting>
  <conditionalFormatting sqref="AT29">
    <cfRule type="cellIs" dxfId="107" priority="16" operator="greaterThan">
      <formula>0.6</formula>
    </cfRule>
  </conditionalFormatting>
  <conditionalFormatting sqref="AT21">
    <cfRule type="cellIs" dxfId="106" priority="13" operator="lessThan">
      <formula>0.4</formula>
    </cfRule>
  </conditionalFormatting>
  <conditionalFormatting sqref="AT21">
    <cfRule type="cellIs" dxfId="105" priority="14" operator="greaterThan">
      <formula>0.6</formula>
    </cfRule>
  </conditionalFormatting>
  <conditionalFormatting sqref="AT13">
    <cfRule type="cellIs" dxfId="104" priority="11" operator="lessThan">
      <formula>0.4</formula>
    </cfRule>
  </conditionalFormatting>
  <conditionalFormatting sqref="AT13">
    <cfRule type="cellIs" dxfId="103" priority="12" operator="greaterThan">
      <formula>0.6</formula>
    </cfRule>
  </conditionalFormatting>
  <conditionalFormatting sqref="AT46">
    <cfRule type="cellIs" dxfId="102" priority="9" operator="lessThan">
      <formula>30</formula>
    </cfRule>
    <cfRule type="cellIs" dxfId="101" priority="10" operator="greaterThan">
      <formula>30</formula>
    </cfRule>
  </conditionalFormatting>
  <conditionalFormatting sqref="AS58">
    <cfRule type="cellIs" dxfId="100" priority="7" operator="lessThan">
      <formula>$AT$58</formula>
    </cfRule>
    <cfRule type="cellIs" dxfId="99" priority="8" operator="greaterThan">
      <formula>$AT$58</formula>
    </cfRule>
  </conditionalFormatting>
  <conditionalFormatting sqref="AT54:AT55">
    <cfRule type="cellIs" dxfId="98" priority="5" operator="lessThan">
      <formula>$AW$56</formula>
    </cfRule>
    <cfRule type="cellIs" dxfId="97" priority="6" operator="greaterThan">
      <formula>$AW$56</formula>
    </cfRule>
  </conditionalFormatting>
  <conditionalFormatting sqref="AS61">
    <cfRule type="cellIs" dxfId="96" priority="3" operator="lessThan">
      <formula>$AT$61</formula>
    </cfRule>
    <cfRule type="cellIs" dxfId="95" priority="4" operator="greaterThan">
      <formula>$AT$61</formula>
    </cfRule>
  </conditionalFormatting>
  <conditionalFormatting sqref="AS60">
    <cfRule type="cellIs" dxfId="94" priority="1" operator="lessThan">
      <formula>$AT$60</formula>
    </cfRule>
    <cfRule type="cellIs" dxfId="93" priority="2" operator="greaterThan">
      <formula>$AT$60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F2DF-8FB9-FA49-B738-F9517E5109C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8521-76B2-3D4D-B313-2E2A595E777F}">
  <dimension ref="A1:BE1007"/>
  <sheetViews>
    <sheetView topLeftCell="C1" workbookViewId="0">
      <selection activeCell="C1" sqref="A1:XFD1048576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48" width="12.83203125" customWidth="1"/>
    <col min="49" max="49" width="16" customWidth="1"/>
    <col min="50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99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thickBot="1" x14ac:dyDescent="0.25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7"/>
      <c r="AS12" s="138" t="s">
        <v>55</v>
      </c>
      <c r="AT12" s="139" t="s">
        <v>56</v>
      </c>
      <c r="AV12" s="75"/>
      <c r="AW12" s="125"/>
      <c r="AX12" s="75"/>
      <c r="AY12" s="75"/>
      <c r="AZ12" s="75"/>
      <c r="BA12" s="75"/>
      <c r="BB12" s="75"/>
      <c r="BC12" s="75"/>
      <c r="BD12" s="75"/>
      <c r="BE12" s="75"/>
    </row>
    <row r="13" spans="1:57" ht="60" customHeight="1" thickBot="1" x14ac:dyDescent="0.25">
      <c r="A13" s="140"/>
      <c r="B13" s="141"/>
      <c r="C13" s="141"/>
      <c r="D13" s="141"/>
      <c r="E13" s="142"/>
      <c r="F13" s="141"/>
      <c r="G13" s="141"/>
      <c r="H13" s="141"/>
      <c r="I13" s="141"/>
      <c r="J13" s="141"/>
      <c r="K13" s="143" t="s">
        <v>55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6"/>
      <c r="AS13" s="147" t="str">
        <f>IF(SUM(L13:AR13)=0,"",SUM(L13:AR13))</f>
        <v/>
      </c>
      <c r="AT13" s="393">
        <v>6</v>
      </c>
      <c r="AV13" s="140"/>
      <c r="AW13" s="148"/>
      <c r="AX13" s="140"/>
      <c r="AY13" s="140"/>
      <c r="AZ13" s="140"/>
      <c r="BA13" s="140"/>
      <c r="BB13" s="140"/>
      <c r="BC13" s="140"/>
      <c r="BD13" s="140"/>
      <c r="BE13" s="140"/>
    </row>
    <row r="14" spans="1:57" ht="60" customHeight="1" thickBot="1" x14ac:dyDescent="0.25">
      <c r="A14" s="149"/>
      <c r="B14" s="150"/>
      <c r="C14" s="151"/>
      <c r="D14" s="148"/>
      <c r="E14" s="148"/>
      <c r="F14" s="148"/>
      <c r="G14" s="148"/>
      <c r="H14" s="148"/>
      <c r="I14" s="148"/>
      <c r="J14" s="148"/>
      <c r="K14" s="148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3"/>
      <c r="AT14" s="154"/>
      <c r="AV14" s="75"/>
      <c r="AW14" s="152"/>
      <c r="AX14" s="75"/>
      <c r="AY14" s="75"/>
      <c r="AZ14" s="75"/>
      <c r="BA14" s="75"/>
      <c r="BB14" s="75"/>
      <c r="BC14" s="75"/>
      <c r="BD14" s="75"/>
      <c r="BE14" s="75"/>
    </row>
    <row r="15" spans="1:57" ht="60" customHeight="1" x14ac:dyDescent="0.2">
      <c r="A15" s="75"/>
      <c r="B15" s="155" t="s">
        <v>57</v>
      </c>
      <c r="C15" s="156"/>
      <c r="D15" s="157"/>
      <c r="E15" s="158"/>
      <c r="F15" s="158"/>
      <c r="G15" s="158"/>
      <c r="H15" s="158"/>
      <c r="I15" s="158"/>
      <c r="J15" s="158"/>
      <c r="K15" s="159"/>
      <c r="L15" s="160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2"/>
      <c r="Y15" s="160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2"/>
      <c r="AQ15" s="160"/>
      <c r="AR15" s="163"/>
      <c r="AS15" s="164"/>
      <c r="AT15" s="154"/>
      <c r="AV15" s="75"/>
      <c r="AW15" s="125"/>
      <c r="AX15" s="75"/>
      <c r="AY15" s="75"/>
      <c r="AZ15" s="75"/>
      <c r="BA15" s="165"/>
      <c r="BB15" s="75"/>
      <c r="BC15" s="75"/>
      <c r="BD15" s="75"/>
      <c r="BE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2"/>
      <c r="AQ16" s="170"/>
      <c r="AR16" s="173"/>
      <c r="AS16" s="164"/>
      <c r="AT16" s="154"/>
      <c r="AV16" s="75"/>
      <c r="AW16" s="125"/>
      <c r="AX16" s="75"/>
      <c r="AY16" s="75"/>
      <c r="AZ16" s="75"/>
      <c r="BA16" s="165"/>
      <c r="BB16" s="75"/>
      <c r="BC16" s="75"/>
      <c r="BD16" s="75"/>
      <c r="BE16" s="75"/>
    </row>
    <row r="17" spans="1:57" ht="60" customHeight="1" x14ac:dyDescent="0.2">
      <c r="A17" s="75"/>
      <c r="B17" s="166"/>
      <c r="C17" s="167"/>
      <c r="D17" s="168"/>
      <c r="E17" s="169"/>
      <c r="F17" s="169"/>
      <c r="G17" s="169"/>
      <c r="H17" s="169"/>
      <c r="I17" s="169"/>
      <c r="J17" s="169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2"/>
      <c r="AQ17" s="170"/>
      <c r="AR17" s="173"/>
      <c r="AS17" s="164"/>
      <c r="AT17" s="154"/>
      <c r="AV17" s="75"/>
      <c r="AW17" s="125"/>
      <c r="AX17" s="75"/>
      <c r="AY17" s="75"/>
      <c r="AZ17" s="75"/>
      <c r="BA17" s="165"/>
      <c r="BB17" s="75"/>
      <c r="BC17" s="75"/>
      <c r="BD17" s="75"/>
      <c r="BE17" s="75"/>
    </row>
    <row r="18" spans="1:57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2"/>
      <c r="AQ18" s="170"/>
      <c r="AR18" s="173"/>
      <c r="AS18" s="164"/>
      <c r="AT18" s="154"/>
      <c r="AV18" s="75"/>
      <c r="AW18" s="125"/>
      <c r="AX18" s="75"/>
      <c r="AY18" s="75"/>
      <c r="AZ18" s="75"/>
      <c r="BA18" s="165"/>
      <c r="BB18" s="75"/>
      <c r="BC18" s="75"/>
      <c r="BD18" s="75"/>
      <c r="BE18" s="75"/>
    </row>
    <row r="19" spans="1:57" ht="60" customHeight="1" x14ac:dyDescent="0.2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0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2"/>
      <c r="X19" s="172"/>
      <c r="Y19" s="170"/>
      <c r="Z19" s="171"/>
      <c r="AA19" s="171"/>
      <c r="AB19" s="171"/>
      <c r="AC19" s="171"/>
      <c r="AD19" s="171"/>
      <c r="AE19" s="171"/>
      <c r="AF19" s="171"/>
      <c r="AG19" s="171"/>
      <c r="AH19" s="171"/>
      <c r="AI19" s="171"/>
      <c r="AJ19" s="171"/>
      <c r="AK19" s="171"/>
      <c r="AL19" s="171"/>
      <c r="AM19" s="171"/>
      <c r="AN19" s="171"/>
      <c r="AO19" s="171"/>
      <c r="AP19" s="172"/>
      <c r="AQ19" s="170"/>
      <c r="AR19" s="173"/>
      <c r="AS19" s="164"/>
      <c r="AT19" s="154"/>
      <c r="AV19" s="75"/>
      <c r="AW19" s="125"/>
      <c r="AX19" s="75"/>
      <c r="AY19" s="75"/>
      <c r="AZ19" s="75"/>
      <c r="BA19" s="165"/>
      <c r="BB19" s="75"/>
      <c r="BC19" s="75"/>
      <c r="BD19" s="75"/>
      <c r="BE19" s="75"/>
    </row>
    <row r="20" spans="1:57" ht="60" customHeight="1" thickBot="1" x14ac:dyDescent="0.25">
      <c r="A20" s="75"/>
      <c r="B20" s="174"/>
      <c r="C20" s="175"/>
      <c r="D20" s="175"/>
      <c r="E20" s="175"/>
      <c r="F20" s="175"/>
      <c r="G20" s="175"/>
      <c r="H20" s="175"/>
      <c r="I20" s="175"/>
      <c r="J20" s="175"/>
      <c r="K20" s="159"/>
      <c r="L20" s="176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  <c r="X20" s="178"/>
      <c r="Y20" s="176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8"/>
      <c r="AQ20" s="176"/>
      <c r="AR20" s="179"/>
      <c r="AS20" s="164"/>
      <c r="AT20" s="154"/>
      <c r="AV20" s="75"/>
      <c r="AW20" s="125"/>
      <c r="AX20" s="75"/>
      <c r="AY20" s="75"/>
      <c r="AZ20" s="75"/>
      <c r="BA20" s="75"/>
      <c r="BB20" s="75"/>
      <c r="BC20" s="75"/>
      <c r="BD20" s="75"/>
      <c r="BE20" s="75"/>
    </row>
    <row r="21" spans="1:57" ht="60" customHeight="1" thickBot="1" x14ac:dyDescent="0.25">
      <c r="A21" s="75"/>
      <c r="B21" s="180"/>
      <c r="C21" s="181"/>
      <c r="D21" s="181"/>
      <c r="E21" s="181"/>
      <c r="F21" s="181"/>
      <c r="G21" s="181"/>
      <c r="H21" s="181"/>
      <c r="I21" s="181"/>
      <c r="J21" s="181"/>
      <c r="K21" s="182" t="s">
        <v>55</v>
      </c>
      <c r="L21" s="183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3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4"/>
      <c r="AR21" s="185" t="s">
        <v>58</v>
      </c>
      <c r="AS21" s="147" t="str">
        <f>IF(SUM(L21:AR21)=0,"",SUM(L21:AR21))</f>
        <v/>
      </c>
      <c r="AT21" s="393">
        <v>6</v>
      </c>
      <c r="AV21" s="75"/>
      <c r="AW21" s="186"/>
      <c r="AX21" s="75"/>
      <c r="AY21" s="75"/>
      <c r="AZ21" s="75"/>
      <c r="BA21" s="75"/>
      <c r="BB21" s="75"/>
      <c r="BC21" s="75"/>
      <c r="BD21" s="75"/>
      <c r="BE21" s="75"/>
    </row>
    <row r="22" spans="1:57" ht="60" customHeight="1" thickBot="1" x14ac:dyDescent="0.4">
      <c r="A22" s="75"/>
      <c r="B22" s="187"/>
      <c r="C22" s="188"/>
      <c r="D22" s="189"/>
      <c r="E22" s="189"/>
      <c r="F22" s="189"/>
      <c r="G22" s="189"/>
      <c r="H22" s="189"/>
      <c r="I22" s="189"/>
      <c r="J22" s="189"/>
      <c r="K22" s="190"/>
      <c r="L22" s="90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153"/>
      <c r="AT22" s="154"/>
      <c r="AV22" s="75"/>
      <c r="AW22" s="186"/>
      <c r="AX22" s="75"/>
      <c r="AY22" s="75"/>
      <c r="AZ22" s="75"/>
      <c r="BA22" s="75"/>
      <c r="BB22" s="75"/>
      <c r="BC22" s="75"/>
      <c r="BD22" s="75"/>
      <c r="BE22" s="75"/>
    </row>
    <row r="23" spans="1:57" ht="60" customHeight="1" x14ac:dyDescent="0.2">
      <c r="A23" s="75"/>
      <c r="B23" s="155" t="s">
        <v>59</v>
      </c>
      <c r="C23" s="192"/>
      <c r="D23" s="193"/>
      <c r="E23" s="194"/>
      <c r="F23" s="194"/>
      <c r="G23" s="194"/>
      <c r="H23" s="194"/>
      <c r="I23" s="194"/>
      <c r="J23" s="194"/>
      <c r="K23" s="195"/>
      <c r="L23" s="196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8"/>
      <c r="X23" s="198"/>
      <c r="Y23" s="199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200"/>
      <c r="AS23" s="164"/>
      <c r="AT23" s="154"/>
      <c r="AV23" s="75"/>
      <c r="AW23" s="201"/>
      <c r="AX23" s="75"/>
      <c r="AY23" s="75"/>
      <c r="AZ23" s="75"/>
      <c r="BA23" s="202"/>
      <c r="BB23" s="75"/>
      <c r="BC23" s="75"/>
      <c r="BD23" s="75"/>
      <c r="BE23" s="75"/>
    </row>
    <row r="24" spans="1:57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7"/>
      <c r="AS24" s="164"/>
      <c r="AT24" s="154"/>
      <c r="AV24" s="75"/>
      <c r="AW24" s="201"/>
      <c r="AX24" s="75"/>
      <c r="AY24" s="75"/>
      <c r="AZ24" s="75"/>
      <c r="BA24" s="202"/>
      <c r="BB24" s="75"/>
      <c r="BC24" s="75"/>
      <c r="BD24" s="75"/>
      <c r="BE24" s="75"/>
    </row>
    <row r="25" spans="1:57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3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5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8"/>
      <c r="AN25" s="204"/>
      <c r="AO25" s="204"/>
      <c r="AP25" s="204"/>
      <c r="AQ25" s="204"/>
      <c r="AR25" s="207"/>
      <c r="AS25" s="164"/>
      <c r="AT25" s="154"/>
      <c r="AV25" s="75"/>
      <c r="AW25" s="201"/>
      <c r="AX25" s="75"/>
      <c r="AY25" s="75"/>
      <c r="AZ25" s="75"/>
      <c r="BA25" s="202"/>
      <c r="BB25" s="75"/>
      <c r="BC25" s="75"/>
      <c r="BD25" s="75"/>
      <c r="BE25" s="75"/>
    </row>
    <row r="26" spans="1:57" ht="60" customHeight="1" x14ac:dyDescent="0.2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03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5"/>
      <c r="Y26" s="204"/>
      <c r="Z26" s="204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4"/>
      <c r="AN26" s="204"/>
      <c r="AO26" s="204"/>
      <c r="AP26" s="204"/>
      <c r="AQ26" s="204"/>
      <c r="AR26" s="207"/>
      <c r="AS26" s="164"/>
      <c r="AT26" s="154"/>
      <c r="AV26" s="75"/>
      <c r="AW26" s="201"/>
      <c r="AX26" s="75"/>
      <c r="AY26" s="75"/>
      <c r="AZ26" s="75"/>
      <c r="BA26" s="202"/>
      <c r="BB26" s="75"/>
      <c r="BC26" s="75"/>
      <c r="BD26" s="75"/>
      <c r="BE26" s="75"/>
    </row>
    <row r="27" spans="1:57" ht="60" customHeight="1" x14ac:dyDescent="0.2">
      <c r="A27" s="75"/>
      <c r="B27" s="174"/>
      <c r="C27" s="175"/>
      <c r="D27" s="175"/>
      <c r="E27" s="175"/>
      <c r="F27" s="175"/>
      <c r="G27" s="175"/>
      <c r="H27" s="175"/>
      <c r="I27" s="175"/>
      <c r="J27" s="175"/>
      <c r="K27" s="195"/>
      <c r="L27" s="209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1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10"/>
      <c r="AN27" s="210"/>
      <c r="AO27" s="210"/>
      <c r="AP27" s="210"/>
      <c r="AQ27" s="210"/>
      <c r="AR27" s="212"/>
      <c r="AS27" s="164"/>
      <c r="AT27" s="154"/>
      <c r="AV27" s="75"/>
      <c r="AW27" s="201"/>
      <c r="AX27" s="75"/>
      <c r="AY27" s="75"/>
      <c r="AZ27" s="75"/>
      <c r="BA27" s="202"/>
      <c r="BB27" s="75"/>
      <c r="BC27" s="75"/>
      <c r="BD27" s="75"/>
      <c r="BE27" s="75"/>
    </row>
    <row r="28" spans="1:57" ht="60" customHeight="1" thickBot="1" x14ac:dyDescent="0.25">
      <c r="A28" s="75"/>
      <c r="B28" s="174"/>
      <c r="C28" s="175"/>
      <c r="D28" s="175"/>
      <c r="E28" s="175"/>
      <c r="F28" s="175"/>
      <c r="G28" s="175"/>
      <c r="H28" s="175"/>
      <c r="I28" s="175"/>
      <c r="J28" s="175"/>
      <c r="K28" s="195"/>
      <c r="L28" s="213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5"/>
      <c r="X28" s="215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10"/>
      <c r="AN28" s="210"/>
      <c r="AO28" s="210"/>
      <c r="AP28" s="210"/>
      <c r="AQ28" s="210"/>
      <c r="AR28" s="212"/>
      <c r="AS28" s="164"/>
      <c r="AT28" s="154"/>
      <c r="AV28" s="75"/>
      <c r="AW28" s="201"/>
      <c r="AX28" s="75"/>
      <c r="AY28" s="75"/>
      <c r="AZ28" s="75"/>
      <c r="BA28" s="202"/>
      <c r="BB28" s="75"/>
      <c r="BC28" s="75"/>
      <c r="BD28" s="75"/>
      <c r="BE28" s="75"/>
    </row>
    <row r="29" spans="1:57" ht="60" customHeight="1" thickBot="1" x14ac:dyDescent="0.25">
      <c r="A29" s="75"/>
      <c r="B29" s="180"/>
      <c r="C29" s="181"/>
      <c r="D29" s="181"/>
      <c r="E29" s="181"/>
      <c r="F29" s="181"/>
      <c r="G29" s="181"/>
      <c r="H29" s="181"/>
      <c r="I29" s="181"/>
      <c r="J29" s="181"/>
      <c r="K29" s="216" t="s">
        <v>55</v>
      </c>
      <c r="L29" s="144" t="s">
        <v>58</v>
      </c>
      <c r="M29" s="144" t="s">
        <v>58</v>
      </c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217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218"/>
      <c r="AN29" s="144"/>
      <c r="AO29" s="144"/>
      <c r="AP29" s="144"/>
      <c r="AQ29" s="144"/>
      <c r="AR29" s="219" t="s">
        <v>58</v>
      </c>
      <c r="AS29" s="147" t="str">
        <f>IF(SUM(L29:AR29)=0,"",SUM(L29:AR29))</f>
        <v/>
      </c>
      <c r="AT29" s="393">
        <v>6</v>
      </c>
      <c r="AV29" s="75"/>
      <c r="AW29" s="186"/>
      <c r="AX29" s="75"/>
      <c r="AY29" s="75"/>
      <c r="AZ29" s="75"/>
      <c r="BA29" s="75"/>
      <c r="BB29" s="75"/>
      <c r="BC29" s="75"/>
      <c r="BD29" s="75"/>
      <c r="BE29" s="75"/>
    </row>
    <row r="30" spans="1:57" ht="60" customHeight="1" thickBot="1" x14ac:dyDescent="0.25">
      <c r="A30" s="75"/>
      <c r="B30" s="187"/>
      <c r="C30" s="220"/>
      <c r="D30" s="221"/>
      <c r="E30" s="221"/>
      <c r="F30" s="221"/>
      <c r="G30" s="221"/>
      <c r="H30" s="221"/>
      <c r="I30" s="221"/>
      <c r="J30" s="221"/>
      <c r="K30" s="222"/>
      <c r="L30" s="90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53"/>
      <c r="AT30" s="154"/>
      <c r="AV30" s="75"/>
      <c r="AW30" s="186"/>
      <c r="AX30" s="75"/>
      <c r="AY30" s="75"/>
      <c r="AZ30" s="75"/>
      <c r="BA30" s="75"/>
      <c r="BB30" s="75"/>
      <c r="BC30" s="75"/>
      <c r="BD30" s="75"/>
      <c r="BE30" s="75"/>
    </row>
    <row r="31" spans="1:57" ht="60" customHeight="1" x14ac:dyDescent="0.2">
      <c r="A31" s="75"/>
      <c r="B31" s="223" t="s">
        <v>60</v>
      </c>
      <c r="C31" s="224"/>
      <c r="D31" s="225"/>
      <c r="E31" s="226"/>
      <c r="F31" s="226"/>
      <c r="G31" s="226"/>
      <c r="H31" s="226"/>
      <c r="I31" s="226"/>
      <c r="J31" s="226"/>
      <c r="K31" s="227"/>
      <c r="L31" s="228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30"/>
      <c r="X31" s="230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29"/>
      <c r="AN31" s="229"/>
      <c r="AO31" s="229"/>
      <c r="AP31" s="229"/>
      <c r="AQ31" s="229"/>
      <c r="AR31" s="232"/>
      <c r="AS31" s="164"/>
      <c r="AT31" s="154"/>
      <c r="AV31" s="75"/>
      <c r="AW31" s="201"/>
      <c r="AX31" s="75"/>
      <c r="AY31" s="75"/>
      <c r="AZ31" s="75"/>
      <c r="BA31" s="202"/>
      <c r="BB31" s="75"/>
      <c r="BC31" s="75"/>
      <c r="BD31" s="75"/>
      <c r="BE31" s="75"/>
    </row>
    <row r="32" spans="1:57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4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6"/>
      <c r="X32" s="236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5"/>
      <c r="AN32" s="235"/>
      <c r="AO32" s="235"/>
      <c r="AP32" s="235"/>
      <c r="AQ32" s="235"/>
      <c r="AR32" s="238"/>
      <c r="AS32" s="164"/>
      <c r="AT32" s="154"/>
      <c r="AV32" s="75"/>
      <c r="AW32" s="201"/>
      <c r="AX32" s="75"/>
      <c r="AY32" s="75"/>
      <c r="AZ32" s="75"/>
      <c r="BA32" s="202"/>
      <c r="BB32" s="75"/>
      <c r="BC32" s="75"/>
      <c r="BD32" s="75"/>
      <c r="BE32" s="75"/>
    </row>
    <row r="33" spans="1:57" ht="60" customHeight="1" x14ac:dyDescent="0.2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34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6"/>
      <c r="X33" s="236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5"/>
      <c r="AN33" s="235"/>
      <c r="AO33" s="235"/>
      <c r="AP33" s="235"/>
      <c r="AQ33" s="235"/>
      <c r="AR33" s="238"/>
      <c r="AS33" s="164"/>
      <c r="AT33" s="154"/>
      <c r="AV33" s="75"/>
      <c r="AW33" s="201"/>
      <c r="AX33" s="75"/>
      <c r="AY33" s="75"/>
      <c r="AZ33" s="75"/>
      <c r="BA33" s="202"/>
      <c r="BB33" s="75"/>
      <c r="BC33" s="75"/>
      <c r="BD33" s="75"/>
      <c r="BE33" s="75"/>
    </row>
    <row r="34" spans="1:57" ht="60" customHeight="1" x14ac:dyDescent="0.2">
      <c r="A34" s="75"/>
      <c r="B34" s="233"/>
      <c r="C34" s="233"/>
      <c r="D34" s="233"/>
      <c r="E34" s="175"/>
      <c r="F34" s="175"/>
      <c r="G34" s="175"/>
      <c r="H34" s="175"/>
      <c r="I34" s="175"/>
      <c r="J34" s="175"/>
      <c r="K34" s="227"/>
      <c r="L34" s="239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1"/>
      <c r="X34" s="241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40"/>
      <c r="AN34" s="240"/>
      <c r="AO34" s="240"/>
      <c r="AP34" s="240"/>
      <c r="AQ34" s="240"/>
      <c r="AR34" s="242"/>
      <c r="AS34" s="164"/>
      <c r="AT34" s="154"/>
      <c r="AV34" s="75"/>
      <c r="AW34" s="201"/>
      <c r="AX34" s="75"/>
      <c r="AY34" s="75"/>
      <c r="AZ34" s="75"/>
      <c r="BA34" s="202"/>
      <c r="BB34" s="75"/>
      <c r="BC34" s="75"/>
      <c r="BD34" s="75"/>
      <c r="BE34" s="75"/>
    </row>
    <row r="35" spans="1:57" ht="60" customHeight="1" x14ac:dyDescent="0.2">
      <c r="A35" s="75"/>
      <c r="B35" s="233"/>
      <c r="C35" s="233"/>
      <c r="D35" s="233"/>
      <c r="E35" s="175"/>
      <c r="F35" s="175"/>
      <c r="G35" s="175"/>
      <c r="H35" s="175"/>
      <c r="I35" s="175"/>
      <c r="J35" s="175"/>
      <c r="K35" s="227"/>
      <c r="L35" s="239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1"/>
      <c r="X35" s="241"/>
      <c r="Y35" s="237"/>
      <c r="Z35" s="237"/>
      <c r="AA35" s="237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2"/>
      <c r="AS35" s="164"/>
      <c r="AT35" s="154"/>
      <c r="AV35" s="75"/>
      <c r="AW35" s="201"/>
      <c r="AX35" s="75"/>
      <c r="AY35" s="75"/>
      <c r="AZ35" s="75"/>
      <c r="BA35" s="202"/>
      <c r="BB35" s="75"/>
      <c r="BC35" s="75"/>
      <c r="BD35" s="75"/>
      <c r="BE35" s="75"/>
    </row>
    <row r="36" spans="1:57" ht="60" customHeight="1" thickBot="1" x14ac:dyDescent="0.25">
      <c r="A36" s="75"/>
      <c r="B36" s="233"/>
      <c r="C36" s="233"/>
      <c r="D36" s="233"/>
      <c r="E36" s="175"/>
      <c r="F36" s="175"/>
      <c r="G36" s="175"/>
      <c r="H36" s="175"/>
      <c r="I36" s="175"/>
      <c r="J36" s="175"/>
      <c r="K36" s="227"/>
      <c r="L36" s="243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5"/>
      <c r="X36" s="245"/>
      <c r="Y36" s="237"/>
      <c r="Z36" s="237"/>
      <c r="AA36" s="237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2"/>
      <c r="AS36" s="164"/>
      <c r="AT36" s="154"/>
      <c r="AV36" s="75"/>
      <c r="AW36" s="201"/>
      <c r="AX36" s="75"/>
      <c r="AY36" s="75"/>
      <c r="AZ36" s="75"/>
      <c r="BA36" s="75"/>
      <c r="BB36" s="75"/>
      <c r="BC36" s="75"/>
      <c r="BD36" s="75"/>
      <c r="BE36" s="75"/>
    </row>
    <row r="37" spans="1:57" ht="60" customHeight="1" thickBot="1" x14ac:dyDescent="0.25">
      <c r="A37" s="75"/>
      <c r="B37" s="91"/>
      <c r="C37" s="91"/>
      <c r="D37" s="91"/>
      <c r="E37" s="44"/>
      <c r="F37" s="44"/>
      <c r="G37" s="44"/>
      <c r="H37" s="44"/>
      <c r="I37" s="44"/>
      <c r="J37" s="44"/>
      <c r="K37" s="246" t="s">
        <v>55</v>
      </c>
      <c r="L37" s="183" t="s">
        <v>58</v>
      </c>
      <c r="M37" s="184" t="s">
        <v>58</v>
      </c>
      <c r="N37" s="184" t="s">
        <v>58</v>
      </c>
      <c r="O37" s="184"/>
      <c r="P37" s="184"/>
      <c r="Q37" s="184"/>
      <c r="R37" s="184" t="s">
        <v>58</v>
      </c>
      <c r="S37" s="184"/>
      <c r="T37" s="184"/>
      <c r="U37" s="184"/>
      <c r="V37" s="184"/>
      <c r="W37" s="184"/>
      <c r="X37" s="184"/>
      <c r="Y37" s="247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5"/>
      <c r="AS37" s="147" t="str">
        <f>IF(SUM(L37:AR37)=0,"",SUM(L37:AR37))</f>
        <v/>
      </c>
      <c r="AT37" s="393">
        <v>6</v>
      </c>
      <c r="AV37" s="75"/>
      <c r="AW37" s="186"/>
      <c r="AX37" s="75"/>
      <c r="AY37" s="75"/>
      <c r="AZ37" s="75"/>
      <c r="BA37" s="75"/>
      <c r="BB37" s="75"/>
      <c r="BC37" s="75"/>
      <c r="BD37" s="75"/>
      <c r="BE37" s="75"/>
    </row>
    <row r="38" spans="1:57" ht="60" customHeight="1" thickBot="1" x14ac:dyDescent="0.25">
      <c r="A38" s="75"/>
      <c r="B38" s="187"/>
      <c r="C38" s="220"/>
      <c r="D38" s="221"/>
      <c r="E38" s="221"/>
      <c r="F38" s="221"/>
      <c r="G38" s="221"/>
      <c r="H38" s="221"/>
      <c r="I38" s="221"/>
      <c r="J38" s="221"/>
      <c r="K38" s="222"/>
      <c r="L38" s="90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153"/>
      <c r="AT38" s="154"/>
      <c r="AV38" s="75"/>
      <c r="AW38" s="186"/>
      <c r="AX38" s="202"/>
      <c r="AY38" s="75"/>
      <c r="AZ38" s="75"/>
      <c r="BA38" s="75"/>
      <c r="BB38" s="75"/>
      <c r="BC38" s="75"/>
      <c r="BD38" s="75"/>
      <c r="BE38" s="75"/>
    </row>
    <row r="39" spans="1:57" ht="60" customHeight="1" thickBot="1" x14ac:dyDescent="0.25">
      <c r="A39" s="75"/>
      <c r="B39" s="155" t="s">
        <v>61</v>
      </c>
      <c r="C39" s="248"/>
      <c r="D39" s="249"/>
      <c r="E39" s="250"/>
      <c r="F39" s="250"/>
      <c r="G39" s="250"/>
      <c r="H39" s="250"/>
      <c r="I39" s="250"/>
      <c r="J39" s="250"/>
      <c r="K39" s="251"/>
      <c r="L39" s="252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4"/>
      <c r="X39" s="255"/>
      <c r="Y39" s="252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6"/>
      <c r="AS39" s="164"/>
      <c r="AT39" s="154"/>
      <c r="AV39" s="75"/>
      <c r="AW39" s="201"/>
      <c r="AX39" s="75"/>
      <c r="AY39" s="75"/>
      <c r="AZ39" s="75"/>
      <c r="BA39" s="75"/>
      <c r="BB39" s="75"/>
      <c r="BC39" s="75"/>
      <c r="BD39" s="75"/>
      <c r="BE39" s="75"/>
    </row>
    <row r="40" spans="1:57" ht="60" customHeight="1" thickBot="1" x14ac:dyDescent="0.25">
      <c r="A40" s="75"/>
      <c r="B40" s="166"/>
      <c r="C40" s="257"/>
      <c r="D40" s="258"/>
      <c r="E40" s="259"/>
      <c r="F40" s="259"/>
      <c r="G40" s="259"/>
      <c r="H40" s="259"/>
      <c r="I40" s="259"/>
      <c r="J40" s="259"/>
      <c r="K40" s="251"/>
      <c r="L40" s="260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2"/>
      <c r="X40" s="255"/>
      <c r="Y40" s="260"/>
      <c r="Z40" s="263"/>
      <c r="AA40" s="263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1"/>
      <c r="AR40" s="264"/>
      <c r="AS40" s="164"/>
      <c r="AT40" s="154"/>
      <c r="AV40" s="75"/>
      <c r="AW40" s="201"/>
      <c r="AX40" s="75"/>
      <c r="AY40" s="75"/>
      <c r="AZ40" s="75"/>
      <c r="BA40" s="75"/>
      <c r="BB40" s="75"/>
      <c r="BC40" s="75"/>
      <c r="BD40" s="75"/>
      <c r="BE40" s="75"/>
    </row>
    <row r="41" spans="1:57" ht="60" customHeight="1" thickBot="1" x14ac:dyDescent="0.25">
      <c r="A41" s="75"/>
      <c r="B41" s="166"/>
      <c r="C41" s="257"/>
      <c r="D41" s="258"/>
      <c r="E41" s="259"/>
      <c r="F41" s="259"/>
      <c r="G41" s="259"/>
      <c r="H41" s="259"/>
      <c r="I41" s="259"/>
      <c r="J41" s="259"/>
      <c r="K41" s="251"/>
      <c r="L41" s="260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2"/>
      <c r="X41" s="255"/>
      <c r="Y41" s="260"/>
      <c r="Z41" s="263"/>
      <c r="AA41" s="263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4"/>
      <c r="AS41" s="164"/>
      <c r="AT41" s="154"/>
      <c r="AV41" s="75"/>
      <c r="AW41" s="201"/>
      <c r="AX41" s="75"/>
      <c r="AY41" s="75"/>
      <c r="AZ41" s="75"/>
      <c r="BA41" s="75"/>
      <c r="BB41" s="75"/>
      <c r="BC41" s="75"/>
      <c r="BD41" s="75"/>
      <c r="BE41" s="75"/>
    </row>
    <row r="42" spans="1:57" ht="60" customHeight="1" thickBot="1" x14ac:dyDescent="0.25">
      <c r="A42" s="75"/>
      <c r="B42" s="174"/>
      <c r="C42" s="175"/>
      <c r="D42" s="175"/>
      <c r="E42" s="175"/>
      <c r="F42" s="175"/>
      <c r="G42" s="175"/>
      <c r="H42" s="175"/>
      <c r="I42" s="175"/>
      <c r="J42" s="175"/>
      <c r="K42" s="251"/>
      <c r="L42" s="265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7"/>
      <c r="X42" s="255"/>
      <c r="Y42" s="260"/>
      <c r="Z42" s="263"/>
      <c r="AA42" s="263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4"/>
      <c r="AS42" s="164"/>
      <c r="AT42" s="154"/>
      <c r="AV42" s="75"/>
      <c r="AW42" s="201"/>
      <c r="AX42" s="75"/>
      <c r="AY42" s="75"/>
      <c r="AZ42" s="75"/>
      <c r="BA42" s="75"/>
      <c r="BB42" s="75"/>
      <c r="BC42" s="75"/>
      <c r="BD42" s="75"/>
      <c r="BE42" s="75"/>
    </row>
    <row r="43" spans="1:57" ht="60" customHeight="1" x14ac:dyDescent="0.2">
      <c r="A43" s="75"/>
      <c r="B43" s="174"/>
      <c r="C43" s="175"/>
      <c r="D43" s="175"/>
      <c r="E43" s="175"/>
      <c r="F43" s="175"/>
      <c r="G43" s="175"/>
      <c r="H43" s="175"/>
      <c r="I43" s="175"/>
      <c r="J43" s="175"/>
      <c r="K43" s="251"/>
      <c r="L43" s="265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7"/>
      <c r="X43" s="255"/>
      <c r="Y43" s="260"/>
      <c r="Z43" s="268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8"/>
      <c r="AN43" s="268"/>
      <c r="AO43" s="268"/>
      <c r="AP43" s="268"/>
      <c r="AQ43" s="268"/>
      <c r="AR43" s="264"/>
      <c r="AS43" s="164"/>
      <c r="AT43" s="154"/>
      <c r="AV43" s="75"/>
      <c r="AW43" s="201"/>
      <c r="AX43" s="75"/>
      <c r="AY43" s="75"/>
      <c r="AZ43" s="75"/>
      <c r="BA43" s="75"/>
      <c r="BB43" s="75"/>
      <c r="BC43" s="75"/>
      <c r="BD43" s="75"/>
      <c r="BE43" s="75"/>
    </row>
    <row r="44" spans="1:57" ht="60" customHeight="1" thickBot="1" x14ac:dyDescent="0.25">
      <c r="A44" s="75"/>
      <c r="B44" s="174"/>
      <c r="C44" s="175"/>
      <c r="D44" s="175"/>
      <c r="E44" s="175"/>
      <c r="F44" s="175"/>
      <c r="G44" s="175"/>
      <c r="H44" s="175"/>
      <c r="I44" s="175"/>
      <c r="J44" s="175"/>
      <c r="K44" s="251"/>
      <c r="L44" s="270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2"/>
      <c r="X44" s="273" t="s">
        <v>62</v>
      </c>
      <c r="Y44" s="274"/>
      <c r="Z44" s="275"/>
      <c r="AA44" s="275"/>
      <c r="AB44" s="276"/>
      <c r="AC44" s="276"/>
      <c r="AD44" s="276"/>
      <c r="AE44" s="276"/>
      <c r="AF44" s="276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6"/>
      <c r="AR44" s="277"/>
      <c r="AS44" s="164"/>
      <c r="AT44" s="154"/>
      <c r="AV44" s="75"/>
      <c r="AW44" s="201"/>
      <c r="AX44" s="75"/>
      <c r="AY44" s="75"/>
      <c r="AZ44" s="75"/>
      <c r="BA44" s="75"/>
      <c r="BB44" s="75"/>
      <c r="BC44" s="75"/>
      <c r="BD44" s="75"/>
      <c r="BE44" s="75"/>
    </row>
    <row r="45" spans="1:57" ht="60" customHeight="1" thickBot="1" x14ac:dyDescent="0.25">
      <c r="A45" s="75"/>
      <c r="B45" s="180"/>
      <c r="C45" s="181"/>
      <c r="D45" s="181"/>
      <c r="E45" s="181"/>
      <c r="F45" s="181"/>
      <c r="G45" s="181"/>
      <c r="H45" s="181"/>
      <c r="I45" s="181"/>
      <c r="J45" s="181"/>
      <c r="K45" s="216" t="s">
        <v>55</v>
      </c>
      <c r="L45" s="145" t="s">
        <v>58</v>
      </c>
      <c r="M45" s="145" t="s">
        <v>58</v>
      </c>
      <c r="N45" s="145" t="s">
        <v>58</v>
      </c>
      <c r="O45" s="145"/>
      <c r="P45" s="145"/>
      <c r="Q45" s="145"/>
      <c r="R45" s="145" t="s">
        <v>58</v>
      </c>
      <c r="S45" s="145"/>
      <c r="T45" s="145"/>
      <c r="U45" s="145"/>
      <c r="V45" s="145"/>
      <c r="W45" s="145"/>
      <c r="X45" s="144"/>
      <c r="Y45" s="217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  <c r="AN45" s="278"/>
      <c r="AO45" s="278"/>
      <c r="AP45" s="278"/>
      <c r="AQ45" s="279"/>
      <c r="AR45" s="280"/>
      <c r="AS45" s="147" t="str">
        <f>IF(SUM(L45:AR45)=0,"",SUM(L45:AR45))</f>
        <v/>
      </c>
      <c r="AT45" s="393">
        <v>6</v>
      </c>
      <c r="AV45" s="75"/>
      <c r="AW45" s="186"/>
      <c r="AX45" s="75"/>
      <c r="AY45" s="75"/>
      <c r="AZ45" s="75"/>
      <c r="BA45" s="75"/>
      <c r="BB45" s="75"/>
      <c r="BC45" s="75"/>
      <c r="BD45" s="75"/>
      <c r="BE45" s="75"/>
    </row>
    <row r="46" spans="1:57" ht="6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392" t="s">
        <v>63</v>
      </c>
      <c r="AS46" s="391" t="str">
        <f>IF(SUM(AS45,AS37,AS29,AS21,AS13)=0,"",SUM(AS45,AS37,AS29,AS21,AS13))</f>
        <v/>
      </c>
      <c r="AT46" s="391">
        <f>IF(SUM(AT45,AT37,AT29,AT21,AT13)=0,"",SUM(AT45,AT37,AT29,AT21,AT13))</f>
        <v>30</v>
      </c>
      <c r="AU46" s="282"/>
      <c r="AV46" s="75"/>
      <c r="AW46" s="75"/>
      <c r="AX46" s="75"/>
      <c r="AY46" s="75"/>
      <c r="AZ46" s="75"/>
      <c r="BA46" s="75"/>
      <c r="BB46" s="75"/>
      <c r="BC46" s="75"/>
      <c r="BD46" s="75"/>
    </row>
    <row r="47" spans="1:57" ht="60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283"/>
      <c r="AO47" s="284"/>
      <c r="AP47" s="284"/>
      <c r="AQ47" s="284"/>
      <c r="AR47" s="284"/>
      <c r="AS47" s="152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</row>
    <row r="48" spans="1:57" ht="40" customHeight="1" thickBot="1" x14ac:dyDescent="0.5">
      <c r="A48" s="75"/>
      <c r="B48" s="75"/>
      <c r="C48" s="283"/>
      <c r="D48" s="285"/>
      <c r="E48" s="285"/>
      <c r="F48" s="285"/>
      <c r="G48" s="285"/>
      <c r="H48" s="285"/>
      <c r="I48" s="283"/>
      <c r="J48" s="286"/>
      <c r="K48" s="287" t="s">
        <v>64</v>
      </c>
      <c r="L48" s="402" t="s">
        <v>29</v>
      </c>
      <c r="M48" s="403"/>
      <c r="N48" s="403"/>
      <c r="O48" s="403"/>
      <c r="P48" s="403"/>
      <c r="Q48" s="403"/>
      <c r="R48" s="403"/>
      <c r="S48" s="403"/>
      <c r="T48" s="403"/>
      <c r="U48" s="403"/>
      <c r="V48" s="403"/>
      <c r="W48" s="404"/>
      <c r="X48" s="405"/>
      <c r="Y48" s="406" t="s">
        <v>30</v>
      </c>
      <c r="Z48" s="403"/>
      <c r="AA48" s="403"/>
      <c r="AB48" s="403"/>
      <c r="AC48" s="403"/>
      <c r="AD48" s="403"/>
      <c r="AE48" s="403"/>
      <c r="AF48" s="403"/>
      <c r="AG48" s="403"/>
      <c r="AH48" s="403"/>
      <c r="AI48" s="403"/>
      <c r="AJ48" s="403"/>
      <c r="AK48" s="403"/>
      <c r="AL48" s="403"/>
      <c r="AM48" s="403"/>
      <c r="AN48" s="403"/>
      <c r="AO48" s="403"/>
      <c r="AP48" s="403"/>
      <c r="AQ48" s="403"/>
      <c r="AR48" s="403"/>
      <c r="AS48" s="403"/>
      <c r="AT48" s="407"/>
      <c r="AU48" s="75"/>
      <c r="AV48" s="75"/>
      <c r="AW48" s="75"/>
      <c r="AX48" s="75"/>
      <c r="AY48" s="75"/>
      <c r="AZ48" s="75"/>
      <c r="BA48" s="75"/>
      <c r="BB48" s="75"/>
      <c r="BC48" s="75"/>
      <c r="BD48" s="75"/>
    </row>
    <row r="49" spans="1:56" ht="40" customHeight="1" thickTop="1" x14ac:dyDescent="0.2">
      <c r="A49" s="75"/>
      <c r="B49" s="75"/>
      <c r="C49" s="2"/>
      <c r="D49" s="285"/>
      <c r="E49" s="285"/>
      <c r="F49" s="285"/>
      <c r="G49" s="285"/>
      <c r="H49" s="285"/>
      <c r="I49" s="2"/>
      <c r="J49" s="286"/>
      <c r="K49" s="291"/>
      <c r="L49" s="292" t="s">
        <v>31</v>
      </c>
      <c r="M49" s="292" t="s">
        <v>32</v>
      </c>
      <c r="N49" s="292" t="s">
        <v>33</v>
      </c>
      <c r="O49" s="292" t="s">
        <v>34</v>
      </c>
      <c r="P49" s="292" t="s">
        <v>35</v>
      </c>
      <c r="Q49" s="292" t="s">
        <v>36</v>
      </c>
      <c r="R49" s="292" t="s">
        <v>82</v>
      </c>
      <c r="S49" s="292" t="s">
        <v>83</v>
      </c>
      <c r="T49" s="292" t="s">
        <v>84</v>
      </c>
      <c r="U49" s="292" t="s">
        <v>86</v>
      </c>
      <c r="V49" s="293" t="s">
        <v>37</v>
      </c>
      <c r="W49" s="294" t="s">
        <v>38</v>
      </c>
      <c r="X49" s="98"/>
      <c r="Y49" s="295" t="s">
        <v>39</v>
      </c>
      <c r="Z49" s="296" t="s">
        <v>40</v>
      </c>
      <c r="AA49" s="296" t="s">
        <v>41</v>
      </c>
      <c r="AB49" s="296" t="s">
        <v>42</v>
      </c>
      <c r="AC49" s="296" t="s">
        <v>43</v>
      </c>
      <c r="AD49" s="296" t="s">
        <v>44</v>
      </c>
      <c r="AE49" s="296" t="s">
        <v>45</v>
      </c>
      <c r="AF49" s="296" t="s">
        <v>46</v>
      </c>
      <c r="AG49" s="296" t="s">
        <v>47</v>
      </c>
      <c r="AH49" s="296" t="s">
        <v>48</v>
      </c>
      <c r="AI49" s="296" t="s">
        <v>87</v>
      </c>
      <c r="AJ49" s="296" t="s">
        <v>88</v>
      </c>
      <c r="AK49" s="296" t="s">
        <v>89</v>
      </c>
      <c r="AL49" s="296" t="s">
        <v>90</v>
      </c>
      <c r="AM49" s="296" t="s">
        <v>91</v>
      </c>
      <c r="AN49" s="296" t="s">
        <v>92</v>
      </c>
      <c r="AO49" s="296" t="s">
        <v>93</v>
      </c>
      <c r="AP49" s="296" t="s">
        <v>94</v>
      </c>
      <c r="AQ49" s="296" t="s">
        <v>95</v>
      </c>
      <c r="AR49" s="296" t="s">
        <v>96</v>
      </c>
      <c r="AS49" s="297" t="s">
        <v>10</v>
      </c>
      <c r="AT49" s="298" t="s">
        <v>65</v>
      </c>
      <c r="AU49" s="299"/>
      <c r="AV49" s="299"/>
      <c r="AW49" s="300"/>
      <c r="AX49" s="75"/>
      <c r="AY49" s="75"/>
      <c r="AZ49" s="75"/>
      <c r="BA49" s="75"/>
      <c r="BB49" s="75"/>
      <c r="BC49" s="75"/>
      <c r="BD49" s="75"/>
    </row>
    <row r="50" spans="1:56" ht="40" customHeight="1" x14ac:dyDescent="0.2">
      <c r="A50" s="75"/>
      <c r="B50" s="75"/>
      <c r="C50" s="2"/>
      <c r="D50" s="285"/>
      <c r="E50" s="285"/>
      <c r="F50" s="285"/>
      <c r="G50" s="285"/>
      <c r="H50" s="285"/>
      <c r="I50" s="2"/>
      <c r="J50" s="286"/>
      <c r="K50" s="29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2"/>
      <c r="W50" s="301"/>
      <c r="X50" s="105"/>
      <c r="Y50" s="303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304"/>
      <c r="AT50" s="305"/>
      <c r="AU50" s="351"/>
      <c r="AV50" s="351"/>
      <c r="AW50" s="306"/>
      <c r="AX50" s="75"/>
      <c r="AY50" s="75"/>
      <c r="AZ50" s="75"/>
      <c r="BA50" s="75"/>
      <c r="BB50" s="75"/>
      <c r="BC50" s="75"/>
      <c r="BD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2"/>
      <c r="J51" s="286"/>
      <c r="K51" s="307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2"/>
      <c r="W51" s="301"/>
      <c r="X51" s="115"/>
      <c r="Y51" s="308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  <c r="AN51" s="309"/>
      <c r="AO51" s="309"/>
      <c r="AP51" s="309"/>
      <c r="AQ51" s="309"/>
      <c r="AR51" s="309"/>
      <c r="AS51" s="310"/>
      <c r="AT51" s="311"/>
      <c r="AU51" s="351"/>
      <c r="AV51" s="351"/>
      <c r="AW51" s="306"/>
      <c r="AX51" s="75"/>
      <c r="AY51" s="75"/>
      <c r="AZ51" s="75"/>
      <c r="BA51" s="75"/>
      <c r="BB51" s="75"/>
      <c r="BC51" s="75"/>
      <c r="BD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312"/>
      <c r="J52" s="312"/>
      <c r="K52" s="313" t="s">
        <v>66</v>
      </c>
      <c r="L52" s="314"/>
      <c r="M52" s="315"/>
      <c r="N52" s="315"/>
      <c r="O52" s="315"/>
      <c r="P52" s="315"/>
      <c r="Q52" s="315"/>
      <c r="R52" s="315"/>
      <c r="S52" s="315"/>
      <c r="T52" s="315"/>
      <c r="U52" s="315"/>
      <c r="V52" s="315"/>
      <c r="W52" s="316"/>
      <c r="X52" s="317">
        <v>41</v>
      </c>
      <c r="Y52" s="389">
        <v>38</v>
      </c>
      <c r="Z52" s="389">
        <v>26</v>
      </c>
      <c r="AA52" s="389">
        <v>35</v>
      </c>
      <c r="AB52" s="389">
        <v>35</v>
      </c>
      <c r="AC52" s="389">
        <v>40</v>
      </c>
      <c r="AD52" s="389">
        <v>30</v>
      </c>
      <c r="AE52" s="389"/>
      <c r="AF52" s="389"/>
      <c r="AG52" s="389"/>
      <c r="AH52" s="389"/>
      <c r="AI52" s="389"/>
      <c r="AJ52" s="389"/>
      <c r="AK52" s="389"/>
      <c r="AL52" s="389"/>
      <c r="AM52" s="389">
        <v>40</v>
      </c>
      <c r="AN52" s="389">
        <v>30</v>
      </c>
      <c r="AO52" s="389">
        <v>50</v>
      </c>
      <c r="AP52" s="389">
        <v>20</v>
      </c>
      <c r="AQ52" s="389">
        <v>30</v>
      </c>
      <c r="AR52" s="389">
        <v>40</v>
      </c>
      <c r="AS52" s="388">
        <f>SUM(Y52:AR52)</f>
        <v>414</v>
      </c>
      <c r="AT52" s="318"/>
      <c r="AU52" s="351"/>
      <c r="AV52" s="351"/>
      <c r="AW52" s="306"/>
      <c r="AX52" s="75"/>
      <c r="AY52" s="75"/>
      <c r="AZ52" s="75"/>
      <c r="BA52" s="75"/>
      <c r="BB52" s="75"/>
      <c r="BC52" s="75"/>
      <c r="BD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9" t="s">
        <v>67</v>
      </c>
      <c r="L53" s="320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2"/>
      <c r="X53" s="317" t="s">
        <v>62</v>
      </c>
      <c r="Y53" s="389">
        <v>12</v>
      </c>
      <c r="Z53" s="389">
        <v>12</v>
      </c>
      <c r="AA53" s="389">
        <v>12</v>
      </c>
      <c r="AB53" s="389">
        <v>12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>
        <v>12</v>
      </c>
      <c r="AN53" s="389">
        <v>12</v>
      </c>
      <c r="AO53" s="389">
        <v>12</v>
      </c>
      <c r="AP53" s="389">
        <v>12</v>
      </c>
      <c r="AQ53" s="389">
        <v>12</v>
      </c>
      <c r="AR53" s="390">
        <v>12</v>
      </c>
      <c r="AS53" s="383">
        <f>SUM(Y53:AR53)</f>
        <v>120</v>
      </c>
      <c r="AT53" s="384">
        <f>AS53/AS58</f>
        <v>0.24</v>
      </c>
      <c r="AU53" s="385" t="s">
        <v>75</v>
      </c>
      <c r="AV53" s="386"/>
      <c r="AW53" s="387"/>
      <c r="AX53" s="75"/>
      <c r="AY53" s="75"/>
      <c r="AZ53" s="75"/>
      <c r="BA53" s="75"/>
      <c r="BB53" s="75"/>
      <c r="BC53" s="75"/>
      <c r="BD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23" t="s">
        <v>68</v>
      </c>
      <c r="L54" s="324">
        <v>66</v>
      </c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6"/>
      <c r="X54" s="327"/>
      <c r="Y54" s="328"/>
      <c r="Z54" s="329"/>
      <c r="AA54" s="329"/>
      <c r="AB54" s="329"/>
      <c r="AC54" s="329"/>
      <c r="AD54" s="329"/>
      <c r="AE54" s="329"/>
      <c r="AF54" s="329"/>
      <c r="AG54" s="329"/>
      <c r="AH54" s="329"/>
      <c r="AI54" s="329"/>
      <c r="AJ54" s="329"/>
      <c r="AK54" s="329"/>
      <c r="AL54" s="329"/>
      <c r="AM54" s="329"/>
      <c r="AN54" s="329"/>
      <c r="AO54" s="329"/>
      <c r="AP54" s="329"/>
      <c r="AQ54" s="329"/>
      <c r="AR54" s="330"/>
      <c r="AS54" s="331">
        <f>L54+L55</f>
        <v>86</v>
      </c>
      <c r="AT54" s="361">
        <f>AS54/AS58</f>
        <v>0.17199999999999999</v>
      </c>
      <c r="AU54" s="355" t="s">
        <v>74</v>
      </c>
      <c r="AV54" s="356"/>
      <c r="AW54" s="357"/>
      <c r="AX54" s="75"/>
      <c r="AY54" s="75"/>
      <c r="AZ54" s="75"/>
      <c r="BA54" s="75"/>
      <c r="BB54" s="75"/>
      <c r="BC54" s="75"/>
      <c r="BD54" s="75"/>
    </row>
    <row r="55" spans="1:56" ht="40" customHeight="1" x14ac:dyDescent="0.2">
      <c r="A55" s="75"/>
      <c r="B55" s="75"/>
      <c r="C55" s="75"/>
      <c r="D55" s="75"/>
      <c r="E55" s="75"/>
      <c r="F55" s="75"/>
      <c r="G55" s="75"/>
      <c r="H55" s="75"/>
      <c r="I55" s="75"/>
      <c r="J55" s="312"/>
      <c r="K55" s="291"/>
      <c r="L55" s="331">
        <v>20</v>
      </c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4"/>
      <c r="AS55" s="335"/>
      <c r="AT55" s="332"/>
      <c r="AU55" s="358"/>
      <c r="AV55" s="359"/>
      <c r="AW55" s="360"/>
      <c r="AX55" s="75"/>
      <c r="AY55" s="75"/>
      <c r="AZ55" s="75"/>
      <c r="BA55" s="75"/>
      <c r="BB55" s="75"/>
      <c r="BC55" s="75"/>
      <c r="BD55" s="75"/>
    </row>
    <row r="56" spans="1:56" ht="40" customHeight="1" thickBo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312"/>
      <c r="K56" s="336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8"/>
      <c r="AS56" s="335"/>
      <c r="AT56" s="372" t="s">
        <v>79</v>
      </c>
      <c r="AU56" s="373"/>
      <c r="AV56" s="373"/>
      <c r="AW56" s="374">
        <f>vol_global_T!G9</f>
        <v>0.4</v>
      </c>
      <c r="AX56" s="75"/>
      <c r="AY56" s="75"/>
      <c r="AZ56" s="75"/>
      <c r="BA56" s="75"/>
      <c r="BB56" s="75"/>
      <c r="BC56" s="75"/>
      <c r="BD56" s="75"/>
    </row>
    <row r="57" spans="1:56" ht="40" customHeight="1" thickBot="1" x14ac:dyDescent="0.45">
      <c r="A57" s="75"/>
      <c r="B57" s="75"/>
      <c r="C57" s="75"/>
      <c r="D57" s="75"/>
      <c r="E57" s="75"/>
      <c r="F57" s="75"/>
      <c r="G57" s="75"/>
      <c r="H57" s="75"/>
      <c r="I57" s="75"/>
      <c r="J57" s="312"/>
      <c r="K57" s="339" t="s">
        <v>67</v>
      </c>
      <c r="L57" s="362">
        <v>0</v>
      </c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3"/>
      <c r="AO57" s="363"/>
      <c r="AP57" s="363"/>
      <c r="AQ57" s="363"/>
      <c r="AR57" s="363"/>
      <c r="AS57" s="364">
        <f>L57</f>
        <v>0</v>
      </c>
      <c r="AT57" s="365">
        <f>AS57/AS58</f>
        <v>0</v>
      </c>
      <c r="AU57" s="366" t="s">
        <v>73</v>
      </c>
      <c r="AV57" s="367"/>
      <c r="AW57" s="368"/>
      <c r="AX57" s="75"/>
      <c r="AY57" s="75"/>
      <c r="AZ57" s="75"/>
      <c r="BA57" s="75"/>
      <c r="BB57" s="75"/>
      <c r="BC57" s="75"/>
      <c r="BD57" s="75"/>
    </row>
    <row r="58" spans="1:56" ht="40" customHeight="1" thickBot="1" x14ac:dyDescent="0.5">
      <c r="A58" s="75"/>
      <c r="B58" s="75"/>
      <c r="C58" s="75"/>
      <c r="D58" s="75"/>
      <c r="E58" s="75"/>
      <c r="F58" s="75"/>
      <c r="G58" s="75"/>
      <c r="H58" s="75"/>
      <c r="I58" s="75"/>
      <c r="J58" s="312"/>
      <c r="K58" s="340"/>
      <c r="L58" s="341" t="s">
        <v>72</v>
      </c>
      <c r="M58" s="342"/>
      <c r="N58" s="342"/>
      <c r="O58" s="342"/>
      <c r="P58" s="342"/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J58" s="342"/>
      <c r="AK58" s="342"/>
      <c r="AL58" s="342"/>
      <c r="AM58" s="342"/>
      <c r="AN58" s="342"/>
      <c r="AO58" s="342"/>
      <c r="AP58" s="342"/>
      <c r="AQ58" s="342"/>
      <c r="AR58" s="343"/>
      <c r="AS58" s="376">
        <f>AS52+L54+L55</f>
        <v>500</v>
      </c>
      <c r="AT58" s="375">
        <f>vol_global_T!G7</f>
        <v>280</v>
      </c>
      <c r="AU58" s="395" t="s">
        <v>77</v>
      </c>
      <c r="AV58" s="396"/>
      <c r="AW58" s="397"/>
      <c r="AX58" s="75"/>
      <c r="AY58" s="75"/>
      <c r="AZ58" s="75"/>
      <c r="BA58" s="75"/>
      <c r="BB58" s="75"/>
      <c r="BC58" s="75"/>
      <c r="BD58" s="75"/>
    </row>
    <row r="59" spans="1:56" ht="40" customHeight="1" thickBot="1" x14ac:dyDescent="0.5">
      <c r="A59" s="75"/>
      <c r="B59" s="75"/>
      <c r="C59" s="75"/>
      <c r="D59" s="75"/>
      <c r="E59" s="75"/>
      <c r="F59" s="75"/>
      <c r="G59" s="75"/>
      <c r="H59" s="75"/>
      <c r="I59" s="75"/>
      <c r="J59" s="312"/>
      <c r="K59" s="317"/>
      <c r="L59" s="341" t="s">
        <v>67</v>
      </c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77">
        <f>SUM(AS57,AS53)</f>
        <v>120</v>
      </c>
      <c r="AT59" s="365">
        <f>(AS57+AS53)/AS58</f>
        <v>0.24</v>
      </c>
      <c r="AU59" s="366" t="s">
        <v>76</v>
      </c>
      <c r="AV59" s="367"/>
      <c r="AW59" s="368"/>
      <c r="AX59" s="75"/>
      <c r="AY59" s="75"/>
      <c r="AZ59" s="75"/>
      <c r="BA59" s="75"/>
      <c r="BB59" s="75"/>
      <c r="BC59" s="75"/>
      <c r="BD59" s="75"/>
    </row>
    <row r="60" spans="1:56" ht="40" customHeight="1" thickBot="1" x14ac:dyDescent="0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344" t="s">
        <v>70</v>
      </c>
      <c r="L60" s="380">
        <v>80</v>
      </c>
      <c r="M60" s="381"/>
      <c r="N60" s="381"/>
      <c r="O60" s="381"/>
      <c r="P60" s="381"/>
      <c r="Q60" s="381"/>
      <c r="R60" s="381"/>
      <c r="S60" s="381"/>
      <c r="T60" s="382"/>
      <c r="U60" s="345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7"/>
      <c r="AS60" s="378">
        <f>L60</f>
        <v>80</v>
      </c>
      <c r="AT60" s="394">
        <f>vol_global_T!G17</f>
        <v>150</v>
      </c>
      <c r="AU60" s="352" t="s">
        <v>80</v>
      </c>
      <c r="AV60" s="353"/>
      <c r="AW60" s="354"/>
      <c r="AX60" s="75"/>
      <c r="AY60" s="75"/>
      <c r="AZ60" s="75"/>
      <c r="BA60" s="75"/>
      <c r="BB60" s="75"/>
      <c r="BC60" s="75"/>
      <c r="BD60" s="75"/>
    </row>
    <row r="61" spans="1:56" ht="40" customHeight="1" thickBot="1" x14ac:dyDescent="0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348"/>
      <c r="L61" s="349" t="s">
        <v>71</v>
      </c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350"/>
      <c r="AS61" s="379">
        <f>AS58+AS60</f>
        <v>580</v>
      </c>
      <c r="AT61" s="371">
        <f>vol_global_T!G7+vol_global_T!G17</f>
        <v>430</v>
      </c>
      <c r="AU61" s="369" t="s">
        <v>78</v>
      </c>
      <c r="AV61" s="369"/>
      <c r="AW61" s="370"/>
      <c r="AX61" s="75"/>
      <c r="AY61" s="75"/>
      <c r="AZ61" s="75"/>
      <c r="BA61" s="75"/>
      <c r="BB61" s="75"/>
      <c r="BC61" s="75"/>
      <c r="BD61" s="75"/>
    </row>
    <row r="62" spans="1:56" ht="40" customHeight="1" thickTop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  <row r="1003" spans="1:56" ht="15.75" customHeight="1" x14ac:dyDescent="0.2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  <c r="BD1003" s="75"/>
    </row>
    <row r="1004" spans="1:56" ht="15.75" customHeight="1" x14ac:dyDescent="0.2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  <c r="BD1004" s="75"/>
    </row>
    <row r="1005" spans="1:56" ht="15.75" customHeight="1" x14ac:dyDescent="0.2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  <c r="BD1005" s="75"/>
    </row>
    <row r="1006" spans="1:56" ht="15.75" customHeight="1" x14ac:dyDescent="0.2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  <c r="BD1006" s="75"/>
    </row>
    <row r="1007" spans="1:56" ht="15.75" customHeight="1" x14ac:dyDescent="0.2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  <c r="BD1007" s="75"/>
    </row>
  </sheetData>
  <mergeCells count="147">
    <mergeCell ref="L60:T60"/>
    <mergeCell ref="U60:AR60"/>
    <mergeCell ref="AU60:AW60"/>
    <mergeCell ref="L61:AR61"/>
    <mergeCell ref="AU61:AW61"/>
    <mergeCell ref="L57:AR57"/>
    <mergeCell ref="AU57:AW57"/>
    <mergeCell ref="L58:AR58"/>
    <mergeCell ref="AU58:AW58"/>
    <mergeCell ref="L59:AR59"/>
    <mergeCell ref="AU59:AW59"/>
    <mergeCell ref="K54:K56"/>
    <mergeCell ref="L54:W54"/>
    <mergeCell ref="Y54:AR54"/>
    <mergeCell ref="AS54:AS56"/>
    <mergeCell ref="AT54:AT55"/>
    <mergeCell ref="AU54:AW55"/>
    <mergeCell ref="L55:AR56"/>
    <mergeCell ref="AT56:AV56"/>
    <mergeCell ref="AQ49:AQ51"/>
    <mergeCell ref="AR49:AR51"/>
    <mergeCell ref="AS49:AS51"/>
    <mergeCell ref="AT49:AT51"/>
    <mergeCell ref="L52:W53"/>
    <mergeCell ref="AU53:AW53"/>
    <mergeCell ref="AK49:AK51"/>
    <mergeCell ref="AL49:AL51"/>
    <mergeCell ref="AM49:AM51"/>
    <mergeCell ref="AN49:AN51"/>
    <mergeCell ref="AO49:AO51"/>
    <mergeCell ref="AP49:AP51"/>
    <mergeCell ref="AE49:AE51"/>
    <mergeCell ref="AF49:AF51"/>
    <mergeCell ref="AG49:AG51"/>
    <mergeCell ref="AH49:AH51"/>
    <mergeCell ref="AI49:AI51"/>
    <mergeCell ref="AJ49:AJ51"/>
    <mergeCell ref="Y49:Y51"/>
    <mergeCell ref="Z49:Z51"/>
    <mergeCell ref="AA49:AA51"/>
    <mergeCell ref="AB49:AB51"/>
    <mergeCell ref="AC49:AC51"/>
    <mergeCell ref="AD49:AD51"/>
    <mergeCell ref="S49:S51"/>
    <mergeCell ref="T49:T51"/>
    <mergeCell ref="U49:U51"/>
    <mergeCell ref="V49:V51"/>
    <mergeCell ref="W49:W51"/>
    <mergeCell ref="X49:X51"/>
    <mergeCell ref="M49:M51"/>
    <mergeCell ref="N49:N51"/>
    <mergeCell ref="O49:O51"/>
    <mergeCell ref="P49:P51"/>
    <mergeCell ref="Q49:Q51"/>
    <mergeCell ref="R49:R51"/>
    <mergeCell ref="H39:H45"/>
    <mergeCell ref="I39:I45"/>
    <mergeCell ref="J39:J45"/>
    <mergeCell ref="AN47:AR47"/>
    <mergeCell ref="C48:C50"/>
    <mergeCell ref="I48:I51"/>
    <mergeCell ref="K48:K51"/>
    <mergeCell ref="L48:W48"/>
    <mergeCell ref="Y48:AT48"/>
    <mergeCell ref="L49:L51"/>
    <mergeCell ref="B39:B45"/>
    <mergeCell ref="C39:C45"/>
    <mergeCell ref="D39:D45"/>
    <mergeCell ref="E39:E45"/>
    <mergeCell ref="F39:F45"/>
    <mergeCell ref="G39:G45"/>
    <mergeCell ref="J23:J29"/>
    <mergeCell ref="B31:B37"/>
    <mergeCell ref="C31:C37"/>
    <mergeCell ref="D31:D37"/>
    <mergeCell ref="E31:E37"/>
    <mergeCell ref="F31:F37"/>
    <mergeCell ref="G31:G37"/>
    <mergeCell ref="H31:H37"/>
    <mergeCell ref="I31:I37"/>
    <mergeCell ref="J31:J37"/>
    <mergeCell ref="I15:I21"/>
    <mergeCell ref="J15:J21"/>
    <mergeCell ref="B23:B29"/>
    <mergeCell ref="C23:C29"/>
    <mergeCell ref="D23:D29"/>
    <mergeCell ref="E23:E29"/>
    <mergeCell ref="F23:F29"/>
    <mergeCell ref="G23:G29"/>
    <mergeCell ref="H23:H29"/>
    <mergeCell ref="I23:I29"/>
    <mergeCell ref="H7:H13"/>
    <mergeCell ref="I7:I13"/>
    <mergeCell ref="J7:J13"/>
    <mergeCell ref="B15:B21"/>
    <mergeCell ref="C15:C21"/>
    <mergeCell ref="D15:D21"/>
    <mergeCell ref="E15:E21"/>
    <mergeCell ref="F15:F21"/>
    <mergeCell ref="G15:G21"/>
    <mergeCell ref="H15:H21"/>
    <mergeCell ref="B7:B13"/>
    <mergeCell ref="C7:C13"/>
    <mergeCell ref="D7:D13"/>
    <mergeCell ref="E7:E13"/>
    <mergeCell ref="F7:F13"/>
    <mergeCell ref="G7:G13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T45">
    <cfRule type="cellIs" dxfId="92" priority="19" operator="lessThan">
      <formula>0.4</formula>
    </cfRule>
  </conditionalFormatting>
  <conditionalFormatting sqref="AT45">
    <cfRule type="cellIs" dxfId="91" priority="20" operator="greaterThan">
      <formula>0.6</formula>
    </cfRule>
  </conditionalFormatting>
  <conditionalFormatting sqref="AT37">
    <cfRule type="cellIs" dxfId="90" priority="17" operator="lessThan">
      <formula>0.4</formula>
    </cfRule>
  </conditionalFormatting>
  <conditionalFormatting sqref="AT37">
    <cfRule type="cellIs" dxfId="89" priority="18" operator="greaterThan">
      <formula>0.6</formula>
    </cfRule>
  </conditionalFormatting>
  <conditionalFormatting sqref="AT29">
    <cfRule type="cellIs" dxfId="88" priority="15" operator="lessThan">
      <formula>0.4</formula>
    </cfRule>
  </conditionalFormatting>
  <conditionalFormatting sqref="AT29">
    <cfRule type="cellIs" dxfId="87" priority="16" operator="greaterThan">
      <formula>0.6</formula>
    </cfRule>
  </conditionalFormatting>
  <conditionalFormatting sqref="AT21">
    <cfRule type="cellIs" dxfId="86" priority="13" operator="lessThan">
      <formula>0.4</formula>
    </cfRule>
  </conditionalFormatting>
  <conditionalFormatting sqref="AT21">
    <cfRule type="cellIs" dxfId="85" priority="14" operator="greaterThan">
      <formula>0.6</formula>
    </cfRule>
  </conditionalFormatting>
  <conditionalFormatting sqref="AT13">
    <cfRule type="cellIs" dxfId="84" priority="11" operator="lessThan">
      <formula>0.4</formula>
    </cfRule>
  </conditionalFormatting>
  <conditionalFormatting sqref="AT13">
    <cfRule type="cellIs" dxfId="83" priority="12" operator="greaterThan">
      <formula>0.6</formula>
    </cfRule>
  </conditionalFormatting>
  <conditionalFormatting sqref="AT46">
    <cfRule type="cellIs" dxfId="82" priority="9" operator="lessThan">
      <formula>30</formula>
    </cfRule>
    <cfRule type="cellIs" dxfId="81" priority="10" operator="greaterThan">
      <formula>30</formula>
    </cfRule>
  </conditionalFormatting>
  <conditionalFormatting sqref="AS58">
    <cfRule type="cellIs" dxfId="80" priority="7" operator="lessThan">
      <formula>$AT$58</formula>
    </cfRule>
    <cfRule type="cellIs" dxfId="79" priority="8" operator="greaterThan">
      <formula>$AT$58</formula>
    </cfRule>
  </conditionalFormatting>
  <conditionalFormatting sqref="AT54:AT55">
    <cfRule type="cellIs" dxfId="78" priority="5" operator="lessThan">
      <formula>$AW$56</formula>
    </cfRule>
    <cfRule type="cellIs" dxfId="77" priority="6" operator="greaterThan">
      <formula>$AW$56</formula>
    </cfRule>
  </conditionalFormatting>
  <conditionalFormatting sqref="AS61">
    <cfRule type="cellIs" dxfId="76" priority="3" operator="lessThan">
      <formula>$AT$61</formula>
    </cfRule>
    <cfRule type="cellIs" dxfId="75" priority="4" operator="greaterThan">
      <formula>$AT$61</formula>
    </cfRule>
  </conditionalFormatting>
  <conditionalFormatting sqref="AS60">
    <cfRule type="cellIs" dxfId="74" priority="1" operator="lessThan">
      <formula>$AT$60</formula>
    </cfRule>
    <cfRule type="cellIs" dxfId="73" priority="2" operator="greaterThan">
      <formula>$AT$60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04384-9E8B-A947-A1EB-241FB85448EE}">
  <dimension ref="A1:BE1007"/>
  <sheetViews>
    <sheetView workbookViewId="0">
      <selection sqref="A1:XFD1048576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48" width="12.83203125" customWidth="1"/>
    <col min="49" max="49" width="16" customWidth="1"/>
    <col min="50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100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thickBot="1" x14ac:dyDescent="0.25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7"/>
      <c r="AS12" s="138" t="s">
        <v>55</v>
      </c>
      <c r="AT12" s="139" t="s">
        <v>56</v>
      </c>
      <c r="AV12" s="75"/>
      <c r="AW12" s="125"/>
      <c r="AX12" s="75"/>
      <c r="AY12" s="75"/>
      <c r="AZ12" s="75"/>
      <c r="BA12" s="75"/>
      <c r="BB12" s="75"/>
      <c r="BC12" s="75"/>
      <c r="BD12" s="75"/>
      <c r="BE12" s="75"/>
    </row>
    <row r="13" spans="1:57" ht="60" customHeight="1" thickBot="1" x14ac:dyDescent="0.25">
      <c r="A13" s="140"/>
      <c r="B13" s="141"/>
      <c r="C13" s="141"/>
      <c r="D13" s="141"/>
      <c r="E13" s="142"/>
      <c r="F13" s="141"/>
      <c r="G13" s="141"/>
      <c r="H13" s="141"/>
      <c r="I13" s="141"/>
      <c r="J13" s="141"/>
      <c r="K13" s="143" t="s">
        <v>55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6"/>
      <c r="AS13" s="147" t="str">
        <f>IF(SUM(L13:AR13)=0,"",SUM(L13:AR13))</f>
        <v/>
      </c>
      <c r="AT13" s="393">
        <v>6</v>
      </c>
      <c r="AV13" s="140"/>
      <c r="AW13" s="148"/>
      <c r="AX13" s="140"/>
      <c r="AY13" s="140"/>
      <c r="AZ13" s="140"/>
      <c r="BA13" s="140"/>
      <c r="BB13" s="140"/>
      <c r="BC13" s="140"/>
      <c r="BD13" s="140"/>
      <c r="BE13" s="140"/>
    </row>
    <row r="14" spans="1:57" ht="60" customHeight="1" thickBot="1" x14ac:dyDescent="0.25">
      <c r="A14" s="149"/>
      <c r="B14" s="150"/>
      <c r="C14" s="151"/>
      <c r="D14" s="148"/>
      <c r="E14" s="148"/>
      <c r="F14" s="148"/>
      <c r="G14" s="148"/>
      <c r="H14" s="148"/>
      <c r="I14" s="148"/>
      <c r="J14" s="148"/>
      <c r="K14" s="148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3"/>
      <c r="AT14" s="154"/>
      <c r="AV14" s="75"/>
      <c r="AW14" s="152"/>
      <c r="AX14" s="75"/>
      <c r="AY14" s="75"/>
      <c r="AZ14" s="75"/>
      <c r="BA14" s="75"/>
      <c r="BB14" s="75"/>
      <c r="BC14" s="75"/>
      <c r="BD14" s="75"/>
      <c r="BE14" s="75"/>
    </row>
    <row r="15" spans="1:57" ht="60" customHeight="1" x14ac:dyDescent="0.2">
      <c r="A15" s="75"/>
      <c r="B15" s="155" t="s">
        <v>57</v>
      </c>
      <c r="C15" s="156"/>
      <c r="D15" s="157"/>
      <c r="E15" s="158"/>
      <c r="F15" s="158"/>
      <c r="G15" s="158"/>
      <c r="H15" s="158"/>
      <c r="I15" s="158"/>
      <c r="J15" s="158"/>
      <c r="K15" s="159"/>
      <c r="L15" s="160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2"/>
      <c r="Y15" s="160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2"/>
      <c r="AQ15" s="160"/>
      <c r="AR15" s="163"/>
      <c r="AS15" s="164"/>
      <c r="AT15" s="154"/>
      <c r="AV15" s="75"/>
      <c r="AW15" s="125"/>
      <c r="AX15" s="75"/>
      <c r="AY15" s="75"/>
      <c r="AZ15" s="75"/>
      <c r="BA15" s="165"/>
      <c r="BB15" s="75"/>
      <c r="BC15" s="75"/>
      <c r="BD15" s="75"/>
      <c r="BE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2"/>
      <c r="AQ16" s="170"/>
      <c r="AR16" s="173"/>
      <c r="AS16" s="164"/>
      <c r="AT16" s="154"/>
      <c r="AV16" s="75"/>
      <c r="AW16" s="125"/>
      <c r="AX16" s="75"/>
      <c r="AY16" s="75"/>
      <c r="AZ16" s="75"/>
      <c r="BA16" s="165"/>
      <c r="BB16" s="75"/>
      <c r="BC16" s="75"/>
      <c r="BD16" s="75"/>
      <c r="BE16" s="75"/>
    </row>
    <row r="17" spans="1:57" ht="60" customHeight="1" x14ac:dyDescent="0.2">
      <c r="A17" s="75"/>
      <c r="B17" s="166"/>
      <c r="C17" s="167"/>
      <c r="D17" s="168"/>
      <c r="E17" s="169"/>
      <c r="F17" s="169"/>
      <c r="G17" s="169"/>
      <c r="H17" s="169"/>
      <c r="I17" s="169"/>
      <c r="J17" s="169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2"/>
      <c r="AQ17" s="170"/>
      <c r="AR17" s="173"/>
      <c r="AS17" s="164"/>
      <c r="AT17" s="154"/>
      <c r="AV17" s="75"/>
      <c r="AW17" s="125"/>
      <c r="AX17" s="75"/>
      <c r="AY17" s="75"/>
      <c r="AZ17" s="75"/>
      <c r="BA17" s="165"/>
      <c r="BB17" s="75"/>
      <c r="BC17" s="75"/>
      <c r="BD17" s="75"/>
      <c r="BE17" s="75"/>
    </row>
    <row r="18" spans="1:57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2"/>
      <c r="AQ18" s="170"/>
      <c r="AR18" s="173"/>
      <c r="AS18" s="164"/>
      <c r="AT18" s="154"/>
      <c r="AV18" s="75"/>
      <c r="AW18" s="125"/>
      <c r="AX18" s="75"/>
      <c r="AY18" s="75"/>
      <c r="AZ18" s="75"/>
      <c r="BA18" s="165"/>
      <c r="BB18" s="75"/>
      <c r="BC18" s="75"/>
      <c r="BD18" s="75"/>
      <c r="BE18" s="75"/>
    </row>
    <row r="19" spans="1:57" ht="60" customHeight="1" x14ac:dyDescent="0.2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0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2"/>
      <c r="X19" s="172"/>
      <c r="Y19" s="170"/>
      <c r="Z19" s="171"/>
      <c r="AA19" s="171"/>
      <c r="AB19" s="171"/>
      <c r="AC19" s="171"/>
      <c r="AD19" s="171"/>
      <c r="AE19" s="171"/>
      <c r="AF19" s="171"/>
      <c r="AG19" s="171"/>
      <c r="AH19" s="171"/>
      <c r="AI19" s="171"/>
      <c r="AJ19" s="171"/>
      <c r="AK19" s="171"/>
      <c r="AL19" s="171"/>
      <c r="AM19" s="171"/>
      <c r="AN19" s="171"/>
      <c r="AO19" s="171"/>
      <c r="AP19" s="172"/>
      <c r="AQ19" s="170"/>
      <c r="AR19" s="173"/>
      <c r="AS19" s="164"/>
      <c r="AT19" s="154"/>
      <c r="AV19" s="75"/>
      <c r="AW19" s="125"/>
      <c r="AX19" s="75"/>
      <c r="AY19" s="75"/>
      <c r="AZ19" s="75"/>
      <c r="BA19" s="165"/>
      <c r="BB19" s="75"/>
      <c r="BC19" s="75"/>
      <c r="BD19" s="75"/>
      <c r="BE19" s="75"/>
    </row>
    <row r="20" spans="1:57" ht="60" customHeight="1" thickBot="1" x14ac:dyDescent="0.25">
      <c r="A20" s="75"/>
      <c r="B20" s="174"/>
      <c r="C20" s="175"/>
      <c r="D20" s="175"/>
      <c r="E20" s="175"/>
      <c r="F20" s="175"/>
      <c r="G20" s="175"/>
      <c r="H20" s="175"/>
      <c r="I20" s="175"/>
      <c r="J20" s="175"/>
      <c r="K20" s="159"/>
      <c r="L20" s="176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  <c r="X20" s="178"/>
      <c r="Y20" s="176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8"/>
      <c r="AQ20" s="176"/>
      <c r="AR20" s="179"/>
      <c r="AS20" s="164"/>
      <c r="AT20" s="154"/>
      <c r="AV20" s="75"/>
      <c r="AW20" s="125"/>
      <c r="AX20" s="75"/>
      <c r="AY20" s="75"/>
      <c r="AZ20" s="75"/>
      <c r="BA20" s="75"/>
      <c r="BB20" s="75"/>
      <c r="BC20" s="75"/>
      <c r="BD20" s="75"/>
      <c r="BE20" s="75"/>
    </row>
    <row r="21" spans="1:57" ht="60" customHeight="1" thickBot="1" x14ac:dyDescent="0.25">
      <c r="A21" s="75"/>
      <c r="B21" s="180"/>
      <c r="C21" s="181"/>
      <c r="D21" s="181"/>
      <c r="E21" s="181"/>
      <c r="F21" s="181"/>
      <c r="G21" s="181"/>
      <c r="H21" s="181"/>
      <c r="I21" s="181"/>
      <c r="J21" s="181"/>
      <c r="K21" s="182" t="s">
        <v>55</v>
      </c>
      <c r="L21" s="183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3"/>
      <c r="Z21" s="184"/>
      <c r="AA21" s="184"/>
      <c r="AB21" s="184"/>
      <c r="AC21" s="184"/>
      <c r="AD21" s="184"/>
      <c r="AE21" s="184"/>
      <c r="AF21" s="184"/>
      <c r="AG21" s="184"/>
      <c r="AH21" s="184"/>
      <c r="AI21" s="184"/>
      <c r="AJ21" s="184"/>
      <c r="AK21" s="184"/>
      <c r="AL21" s="184"/>
      <c r="AM21" s="184"/>
      <c r="AN21" s="184"/>
      <c r="AO21" s="184"/>
      <c r="AP21" s="184"/>
      <c r="AQ21" s="184"/>
      <c r="AR21" s="185" t="s">
        <v>58</v>
      </c>
      <c r="AS21" s="147" t="str">
        <f>IF(SUM(L21:AR21)=0,"",SUM(L21:AR21))</f>
        <v/>
      </c>
      <c r="AT21" s="393">
        <v>6</v>
      </c>
      <c r="AV21" s="75"/>
      <c r="AW21" s="186"/>
      <c r="AX21" s="75"/>
      <c r="AY21" s="75"/>
      <c r="AZ21" s="75"/>
      <c r="BA21" s="75"/>
      <c r="BB21" s="75"/>
      <c r="BC21" s="75"/>
      <c r="BD21" s="75"/>
      <c r="BE21" s="75"/>
    </row>
    <row r="22" spans="1:57" ht="60" customHeight="1" thickBot="1" x14ac:dyDescent="0.4">
      <c r="A22" s="75"/>
      <c r="B22" s="187"/>
      <c r="C22" s="188"/>
      <c r="D22" s="189"/>
      <c r="E22" s="189"/>
      <c r="F22" s="189"/>
      <c r="G22" s="189"/>
      <c r="H22" s="189"/>
      <c r="I22" s="189"/>
      <c r="J22" s="189"/>
      <c r="K22" s="190"/>
      <c r="L22" s="90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153"/>
      <c r="AT22" s="154"/>
      <c r="AV22" s="75"/>
      <c r="AW22" s="186"/>
      <c r="AX22" s="75"/>
      <c r="AY22" s="75"/>
      <c r="AZ22" s="75"/>
      <c r="BA22" s="75"/>
      <c r="BB22" s="75"/>
      <c r="BC22" s="75"/>
      <c r="BD22" s="75"/>
      <c r="BE22" s="75"/>
    </row>
    <row r="23" spans="1:57" ht="60" customHeight="1" x14ac:dyDescent="0.2">
      <c r="A23" s="75"/>
      <c r="B23" s="155" t="s">
        <v>59</v>
      </c>
      <c r="C23" s="192"/>
      <c r="D23" s="193"/>
      <c r="E23" s="194"/>
      <c r="F23" s="194"/>
      <c r="G23" s="194"/>
      <c r="H23" s="194"/>
      <c r="I23" s="194"/>
      <c r="J23" s="194"/>
      <c r="K23" s="195"/>
      <c r="L23" s="196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8"/>
      <c r="X23" s="198"/>
      <c r="Y23" s="199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200"/>
      <c r="AS23" s="164"/>
      <c r="AT23" s="154"/>
      <c r="AV23" s="75"/>
      <c r="AW23" s="201"/>
      <c r="AX23" s="75"/>
      <c r="AY23" s="75"/>
      <c r="AZ23" s="75"/>
      <c r="BA23" s="202"/>
      <c r="BB23" s="75"/>
      <c r="BC23" s="75"/>
      <c r="BD23" s="75"/>
      <c r="BE23" s="75"/>
    </row>
    <row r="24" spans="1:57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7"/>
      <c r="AS24" s="164"/>
      <c r="AT24" s="154"/>
      <c r="AV24" s="75"/>
      <c r="AW24" s="201"/>
      <c r="AX24" s="75"/>
      <c r="AY24" s="75"/>
      <c r="AZ24" s="75"/>
      <c r="BA24" s="202"/>
      <c r="BB24" s="75"/>
      <c r="BC24" s="75"/>
      <c r="BD24" s="75"/>
      <c r="BE24" s="75"/>
    </row>
    <row r="25" spans="1:57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3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5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8"/>
      <c r="AN25" s="204"/>
      <c r="AO25" s="204"/>
      <c r="AP25" s="204"/>
      <c r="AQ25" s="204"/>
      <c r="AR25" s="207"/>
      <c r="AS25" s="164"/>
      <c r="AT25" s="154"/>
      <c r="AV25" s="75"/>
      <c r="AW25" s="201"/>
      <c r="AX25" s="75"/>
      <c r="AY25" s="75"/>
      <c r="AZ25" s="75"/>
      <c r="BA25" s="202"/>
      <c r="BB25" s="75"/>
      <c r="BC25" s="75"/>
      <c r="BD25" s="75"/>
      <c r="BE25" s="75"/>
    </row>
    <row r="26" spans="1:57" ht="60" customHeight="1" x14ac:dyDescent="0.2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03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5"/>
      <c r="Y26" s="204"/>
      <c r="Z26" s="204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4"/>
      <c r="AN26" s="204"/>
      <c r="AO26" s="204"/>
      <c r="AP26" s="204"/>
      <c r="AQ26" s="204"/>
      <c r="AR26" s="207"/>
      <c r="AS26" s="164"/>
      <c r="AT26" s="154"/>
      <c r="AV26" s="75"/>
      <c r="AW26" s="201"/>
      <c r="AX26" s="75"/>
      <c r="AY26" s="75"/>
      <c r="AZ26" s="75"/>
      <c r="BA26" s="202"/>
      <c r="BB26" s="75"/>
      <c r="BC26" s="75"/>
      <c r="BD26" s="75"/>
      <c r="BE26" s="75"/>
    </row>
    <row r="27" spans="1:57" ht="60" customHeight="1" x14ac:dyDescent="0.2">
      <c r="A27" s="75"/>
      <c r="B27" s="174"/>
      <c r="C27" s="175"/>
      <c r="D27" s="175"/>
      <c r="E27" s="175"/>
      <c r="F27" s="175"/>
      <c r="G27" s="175"/>
      <c r="H27" s="175"/>
      <c r="I27" s="175"/>
      <c r="J27" s="175"/>
      <c r="K27" s="195"/>
      <c r="L27" s="209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1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10"/>
      <c r="AN27" s="210"/>
      <c r="AO27" s="210"/>
      <c r="AP27" s="210"/>
      <c r="AQ27" s="210"/>
      <c r="AR27" s="212"/>
      <c r="AS27" s="164"/>
      <c r="AT27" s="154"/>
      <c r="AV27" s="75"/>
      <c r="AW27" s="201"/>
      <c r="AX27" s="75"/>
      <c r="AY27" s="75"/>
      <c r="AZ27" s="75"/>
      <c r="BA27" s="202"/>
      <c r="BB27" s="75"/>
      <c r="BC27" s="75"/>
      <c r="BD27" s="75"/>
      <c r="BE27" s="75"/>
    </row>
    <row r="28" spans="1:57" ht="60" customHeight="1" thickBot="1" x14ac:dyDescent="0.25">
      <c r="A28" s="75"/>
      <c r="B28" s="174"/>
      <c r="C28" s="175"/>
      <c r="D28" s="175"/>
      <c r="E28" s="175"/>
      <c r="F28" s="175"/>
      <c r="G28" s="175"/>
      <c r="H28" s="175"/>
      <c r="I28" s="175"/>
      <c r="J28" s="175"/>
      <c r="K28" s="195"/>
      <c r="L28" s="213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5"/>
      <c r="X28" s="215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10"/>
      <c r="AN28" s="210"/>
      <c r="AO28" s="210"/>
      <c r="AP28" s="210"/>
      <c r="AQ28" s="210"/>
      <c r="AR28" s="212"/>
      <c r="AS28" s="164"/>
      <c r="AT28" s="154"/>
      <c r="AV28" s="75"/>
      <c r="AW28" s="201"/>
      <c r="AX28" s="75"/>
      <c r="AY28" s="75"/>
      <c r="AZ28" s="75"/>
      <c r="BA28" s="202"/>
      <c r="BB28" s="75"/>
      <c r="BC28" s="75"/>
      <c r="BD28" s="75"/>
      <c r="BE28" s="75"/>
    </row>
    <row r="29" spans="1:57" ht="60" customHeight="1" thickBot="1" x14ac:dyDescent="0.25">
      <c r="A29" s="75"/>
      <c r="B29" s="180"/>
      <c r="C29" s="181"/>
      <c r="D29" s="181"/>
      <c r="E29" s="181"/>
      <c r="F29" s="181"/>
      <c r="G29" s="181"/>
      <c r="H29" s="181"/>
      <c r="I29" s="181"/>
      <c r="J29" s="181"/>
      <c r="K29" s="216" t="s">
        <v>55</v>
      </c>
      <c r="L29" s="144" t="s">
        <v>58</v>
      </c>
      <c r="M29" s="144" t="s">
        <v>58</v>
      </c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217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218"/>
      <c r="AN29" s="144"/>
      <c r="AO29" s="144"/>
      <c r="AP29" s="144"/>
      <c r="AQ29" s="144"/>
      <c r="AR29" s="219" t="s">
        <v>58</v>
      </c>
      <c r="AS29" s="147" t="str">
        <f>IF(SUM(L29:AR29)=0,"",SUM(L29:AR29))</f>
        <v/>
      </c>
      <c r="AT29" s="393">
        <v>6</v>
      </c>
      <c r="AV29" s="75"/>
      <c r="AW29" s="186"/>
      <c r="AX29" s="75"/>
      <c r="AY29" s="75"/>
      <c r="AZ29" s="75"/>
      <c r="BA29" s="75"/>
      <c r="BB29" s="75"/>
      <c r="BC29" s="75"/>
      <c r="BD29" s="75"/>
      <c r="BE29" s="75"/>
    </row>
    <row r="30" spans="1:57" ht="60" customHeight="1" thickBot="1" x14ac:dyDescent="0.25">
      <c r="A30" s="75"/>
      <c r="B30" s="187"/>
      <c r="C30" s="220"/>
      <c r="D30" s="221"/>
      <c r="E30" s="221"/>
      <c r="F30" s="221"/>
      <c r="G30" s="221"/>
      <c r="H30" s="221"/>
      <c r="I30" s="221"/>
      <c r="J30" s="221"/>
      <c r="K30" s="222"/>
      <c r="L30" s="90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53"/>
      <c r="AT30" s="154"/>
      <c r="AV30" s="75"/>
      <c r="AW30" s="186"/>
      <c r="AX30" s="75"/>
      <c r="AY30" s="75"/>
      <c r="AZ30" s="75"/>
      <c r="BA30" s="75"/>
      <c r="BB30" s="75"/>
      <c r="BC30" s="75"/>
      <c r="BD30" s="75"/>
      <c r="BE30" s="75"/>
    </row>
    <row r="31" spans="1:57" ht="60" customHeight="1" x14ac:dyDescent="0.2">
      <c r="A31" s="75"/>
      <c r="B31" s="223" t="s">
        <v>60</v>
      </c>
      <c r="C31" s="224"/>
      <c r="D31" s="225"/>
      <c r="E31" s="226"/>
      <c r="F31" s="226"/>
      <c r="G31" s="226"/>
      <c r="H31" s="226"/>
      <c r="I31" s="226"/>
      <c r="J31" s="226"/>
      <c r="K31" s="227"/>
      <c r="L31" s="228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30"/>
      <c r="X31" s="230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29"/>
      <c r="AN31" s="229"/>
      <c r="AO31" s="229"/>
      <c r="AP31" s="229"/>
      <c r="AQ31" s="229"/>
      <c r="AR31" s="232"/>
      <c r="AS31" s="164"/>
      <c r="AT31" s="154"/>
      <c r="AV31" s="75"/>
      <c r="AW31" s="201"/>
      <c r="AX31" s="75"/>
      <c r="AY31" s="75"/>
      <c r="AZ31" s="75"/>
      <c r="BA31" s="202"/>
      <c r="BB31" s="75"/>
      <c r="BC31" s="75"/>
      <c r="BD31" s="75"/>
      <c r="BE31" s="75"/>
    </row>
    <row r="32" spans="1:57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4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6"/>
      <c r="X32" s="236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  <c r="AL32" s="237"/>
      <c r="AM32" s="235"/>
      <c r="AN32" s="235"/>
      <c r="AO32" s="235"/>
      <c r="AP32" s="235"/>
      <c r="AQ32" s="235"/>
      <c r="AR32" s="238"/>
      <c r="AS32" s="164"/>
      <c r="AT32" s="154"/>
      <c r="AV32" s="75"/>
      <c r="AW32" s="201"/>
      <c r="AX32" s="75"/>
      <c r="AY32" s="75"/>
      <c r="AZ32" s="75"/>
      <c r="BA32" s="202"/>
      <c r="BB32" s="75"/>
      <c r="BC32" s="75"/>
      <c r="BD32" s="75"/>
      <c r="BE32" s="75"/>
    </row>
    <row r="33" spans="1:57" ht="60" customHeight="1" x14ac:dyDescent="0.2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34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6"/>
      <c r="X33" s="236"/>
      <c r="Y33" s="237"/>
      <c r="Z33" s="237"/>
      <c r="AA33" s="237"/>
      <c r="AB33" s="237"/>
      <c r="AC33" s="237"/>
      <c r="AD33" s="237"/>
      <c r="AE33" s="237"/>
      <c r="AF33" s="237"/>
      <c r="AG33" s="237"/>
      <c r="AH33" s="237"/>
      <c r="AI33" s="237"/>
      <c r="AJ33" s="237"/>
      <c r="AK33" s="237"/>
      <c r="AL33" s="237"/>
      <c r="AM33" s="235"/>
      <c r="AN33" s="235"/>
      <c r="AO33" s="235"/>
      <c r="AP33" s="235"/>
      <c r="AQ33" s="235"/>
      <c r="AR33" s="238"/>
      <c r="AS33" s="164"/>
      <c r="AT33" s="154"/>
      <c r="AV33" s="75"/>
      <c r="AW33" s="201"/>
      <c r="AX33" s="75"/>
      <c r="AY33" s="75"/>
      <c r="AZ33" s="75"/>
      <c r="BA33" s="202"/>
      <c r="BB33" s="75"/>
      <c r="BC33" s="75"/>
      <c r="BD33" s="75"/>
      <c r="BE33" s="75"/>
    </row>
    <row r="34" spans="1:57" ht="60" customHeight="1" x14ac:dyDescent="0.2">
      <c r="A34" s="75"/>
      <c r="B34" s="233"/>
      <c r="C34" s="233"/>
      <c r="D34" s="233"/>
      <c r="E34" s="175"/>
      <c r="F34" s="175"/>
      <c r="G34" s="175"/>
      <c r="H34" s="175"/>
      <c r="I34" s="175"/>
      <c r="J34" s="175"/>
      <c r="K34" s="227"/>
      <c r="L34" s="239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1"/>
      <c r="X34" s="241"/>
      <c r="Y34" s="237"/>
      <c r="Z34" s="237"/>
      <c r="AA34" s="237"/>
      <c r="AB34" s="237"/>
      <c r="AC34" s="237"/>
      <c r="AD34" s="237"/>
      <c r="AE34" s="237"/>
      <c r="AF34" s="237"/>
      <c r="AG34" s="237"/>
      <c r="AH34" s="237"/>
      <c r="AI34" s="237"/>
      <c r="AJ34" s="237"/>
      <c r="AK34" s="237"/>
      <c r="AL34" s="237"/>
      <c r="AM34" s="240"/>
      <c r="AN34" s="240"/>
      <c r="AO34" s="240"/>
      <c r="AP34" s="240"/>
      <c r="AQ34" s="240"/>
      <c r="AR34" s="242"/>
      <c r="AS34" s="164"/>
      <c r="AT34" s="154"/>
      <c r="AV34" s="75"/>
      <c r="AW34" s="201"/>
      <c r="AX34" s="75"/>
      <c r="AY34" s="75"/>
      <c r="AZ34" s="75"/>
      <c r="BA34" s="202"/>
      <c r="BB34" s="75"/>
      <c r="BC34" s="75"/>
      <c r="BD34" s="75"/>
      <c r="BE34" s="75"/>
    </row>
    <row r="35" spans="1:57" ht="60" customHeight="1" x14ac:dyDescent="0.2">
      <c r="A35" s="75"/>
      <c r="B35" s="233"/>
      <c r="C35" s="233"/>
      <c r="D35" s="233"/>
      <c r="E35" s="175"/>
      <c r="F35" s="175"/>
      <c r="G35" s="175"/>
      <c r="H35" s="175"/>
      <c r="I35" s="175"/>
      <c r="J35" s="175"/>
      <c r="K35" s="227"/>
      <c r="L35" s="239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1"/>
      <c r="X35" s="241"/>
      <c r="Y35" s="237"/>
      <c r="Z35" s="237"/>
      <c r="AA35" s="237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2"/>
      <c r="AS35" s="164"/>
      <c r="AT35" s="154"/>
      <c r="AV35" s="75"/>
      <c r="AW35" s="201"/>
      <c r="AX35" s="75"/>
      <c r="AY35" s="75"/>
      <c r="AZ35" s="75"/>
      <c r="BA35" s="202"/>
      <c r="BB35" s="75"/>
      <c r="BC35" s="75"/>
      <c r="BD35" s="75"/>
      <c r="BE35" s="75"/>
    </row>
    <row r="36" spans="1:57" ht="60" customHeight="1" thickBot="1" x14ac:dyDescent="0.25">
      <c r="A36" s="75"/>
      <c r="B36" s="233"/>
      <c r="C36" s="233"/>
      <c r="D36" s="233"/>
      <c r="E36" s="175"/>
      <c r="F36" s="175"/>
      <c r="G36" s="175"/>
      <c r="H36" s="175"/>
      <c r="I36" s="175"/>
      <c r="J36" s="175"/>
      <c r="K36" s="227"/>
      <c r="L36" s="243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5"/>
      <c r="X36" s="245"/>
      <c r="Y36" s="237"/>
      <c r="Z36" s="237"/>
      <c r="AA36" s="237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2"/>
      <c r="AS36" s="164"/>
      <c r="AT36" s="154"/>
      <c r="AV36" s="75"/>
      <c r="AW36" s="201"/>
      <c r="AX36" s="75"/>
      <c r="AY36" s="75"/>
      <c r="AZ36" s="75"/>
      <c r="BA36" s="75"/>
      <c r="BB36" s="75"/>
      <c r="BC36" s="75"/>
      <c r="BD36" s="75"/>
      <c r="BE36" s="75"/>
    </row>
    <row r="37" spans="1:57" ht="60" customHeight="1" thickBot="1" x14ac:dyDescent="0.25">
      <c r="A37" s="75"/>
      <c r="B37" s="91"/>
      <c r="C37" s="91"/>
      <c r="D37" s="91"/>
      <c r="E37" s="44"/>
      <c r="F37" s="44"/>
      <c r="G37" s="44"/>
      <c r="H37" s="44"/>
      <c r="I37" s="44"/>
      <c r="J37" s="44"/>
      <c r="K37" s="246" t="s">
        <v>55</v>
      </c>
      <c r="L37" s="183" t="s">
        <v>58</v>
      </c>
      <c r="M37" s="184" t="s">
        <v>58</v>
      </c>
      <c r="N37" s="184" t="s">
        <v>58</v>
      </c>
      <c r="O37" s="184"/>
      <c r="P37" s="184"/>
      <c r="Q37" s="184"/>
      <c r="R37" s="184" t="s">
        <v>58</v>
      </c>
      <c r="S37" s="184"/>
      <c r="T37" s="184"/>
      <c r="U37" s="184"/>
      <c r="V37" s="184"/>
      <c r="W37" s="184"/>
      <c r="X37" s="184"/>
      <c r="Y37" s="247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5"/>
      <c r="AS37" s="147" t="str">
        <f>IF(SUM(L37:AR37)=0,"",SUM(L37:AR37))</f>
        <v/>
      </c>
      <c r="AT37" s="393">
        <v>6</v>
      </c>
      <c r="AV37" s="75"/>
      <c r="AW37" s="186"/>
      <c r="AX37" s="75"/>
      <c r="AY37" s="75"/>
      <c r="AZ37" s="75"/>
      <c r="BA37" s="75"/>
      <c r="BB37" s="75"/>
      <c r="BC37" s="75"/>
      <c r="BD37" s="75"/>
      <c r="BE37" s="75"/>
    </row>
    <row r="38" spans="1:57" ht="60" customHeight="1" thickBot="1" x14ac:dyDescent="0.25">
      <c r="A38" s="75"/>
      <c r="B38" s="187"/>
      <c r="C38" s="220"/>
      <c r="D38" s="221"/>
      <c r="E38" s="221"/>
      <c r="F38" s="221"/>
      <c r="G38" s="221"/>
      <c r="H38" s="221"/>
      <c r="I38" s="221"/>
      <c r="J38" s="221"/>
      <c r="K38" s="222"/>
      <c r="L38" s="90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153"/>
      <c r="AT38" s="154"/>
      <c r="AV38" s="75"/>
      <c r="AW38" s="186"/>
      <c r="AX38" s="202"/>
      <c r="AY38" s="75"/>
      <c r="AZ38" s="75"/>
      <c r="BA38" s="75"/>
      <c r="BB38" s="75"/>
      <c r="BC38" s="75"/>
      <c r="BD38" s="75"/>
      <c r="BE38" s="75"/>
    </row>
    <row r="39" spans="1:57" ht="60" customHeight="1" thickBot="1" x14ac:dyDescent="0.25">
      <c r="A39" s="75"/>
      <c r="B39" s="155" t="s">
        <v>61</v>
      </c>
      <c r="C39" s="248"/>
      <c r="D39" s="249"/>
      <c r="E39" s="250"/>
      <c r="F39" s="250"/>
      <c r="G39" s="250"/>
      <c r="H39" s="250"/>
      <c r="I39" s="250"/>
      <c r="J39" s="250"/>
      <c r="K39" s="251"/>
      <c r="L39" s="252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4"/>
      <c r="X39" s="255"/>
      <c r="Y39" s="252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6"/>
      <c r="AS39" s="164"/>
      <c r="AT39" s="154"/>
      <c r="AV39" s="75"/>
      <c r="AW39" s="201"/>
      <c r="AX39" s="75"/>
      <c r="AY39" s="75"/>
      <c r="AZ39" s="75"/>
      <c r="BA39" s="75"/>
      <c r="BB39" s="75"/>
      <c r="BC39" s="75"/>
      <c r="BD39" s="75"/>
      <c r="BE39" s="75"/>
    </row>
    <row r="40" spans="1:57" ht="60" customHeight="1" thickBot="1" x14ac:dyDescent="0.25">
      <c r="A40" s="75"/>
      <c r="B40" s="166"/>
      <c r="C40" s="257"/>
      <c r="D40" s="258"/>
      <c r="E40" s="259"/>
      <c r="F40" s="259"/>
      <c r="G40" s="259"/>
      <c r="H40" s="259"/>
      <c r="I40" s="259"/>
      <c r="J40" s="259"/>
      <c r="K40" s="251"/>
      <c r="L40" s="260"/>
      <c r="M40" s="261"/>
      <c r="N40" s="261"/>
      <c r="O40" s="261"/>
      <c r="P40" s="261"/>
      <c r="Q40" s="261"/>
      <c r="R40" s="261"/>
      <c r="S40" s="261"/>
      <c r="T40" s="261"/>
      <c r="U40" s="261"/>
      <c r="V40" s="261"/>
      <c r="W40" s="262"/>
      <c r="X40" s="255"/>
      <c r="Y40" s="260"/>
      <c r="Z40" s="263"/>
      <c r="AA40" s="263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61"/>
      <c r="AP40" s="261"/>
      <c r="AQ40" s="261"/>
      <c r="AR40" s="264"/>
      <c r="AS40" s="164"/>
      <c r="AT40" s="154"/>
      <c r="AV40" s="75"/>
      <c r="AW40" s="201"/>
      <c r="AX40" s="75"/>
      <c r="AY40" s="75"/>
      <c r="AZ40" s="75"/>
      <c r="BA40" s="75"/>
      <c r="BB40" s="75"/>
      <c r="BC40" s="75"/>
      <c r="BD40" s="75"/>
      <c r="BE40" s="75"/>
    </row>
    <row r="41" spans="1:57" ht="60" customHeight="1" thickBot="1" x14ac:dyDescent="0.25">
      <c r="A41" s="75"/>
      <c r="B41" s="166"/>
      <c r="C41" s="257"/>
      <c r="D41" s="258"/>
      <c r="E41" s="259"/>
      <c r="F41" s="259"/>
      <c r="G41" s="259"/>
      <c r="H41" s="259"/>
      <c r="I41" s="259"/>
      <c r="J41" s="259"/>
      <c r="K41" s="251"/>
      <c r="L41" s="260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2"/>
      <c r="X41" s="255"/>
      <c r="Y41" s="260"/>
      <c r="Z41" s="263"/>
      <c r="AA41" s="263"/>
      <c r="AB41" s="261"/>
      <c r="AC41" s="261"/>
      <c r="AD41" s="261"/>
      <c r="AE41" s="261"/>
      <c r="AF41" s="261"/>
      <c r="AG41" s="261"/>
      <c r="AH41" s="261"/>
      <c r="AI41" s="261"/>
      <c r="AJ41" s="261"/>
      <c r="AK41" s="261"/>
      <c r="AL41" s="261"/>
      <c r="AM41" s="261"/>
      <c r="AN41" s="261"/>
      <c r="AO41" s="261"/>
      <c r="AP41" s="261"/>
      <c r="AQ41" s="261"/>
      <c r="AR41" s="264"/>
      <c r="AS41" s="164"/>
      <c r="AT41" s="154"/>
      <c r="AV41" s="75"/>
      <c r="AW41" s="201"/>
      <c r="AX41" s="75"/>
      <c r="AY41" s="75"/>
      <c r="AZ41" s="75"/>
      <c r="BA41" s="75"/>
      <c r="BB41" s="75"/>
      <c r="BC41" s="75"/>
      <c r="BD41" s="75"/>
      <c r="BE41" s="75"/>
    </row>
    <row r="42" spans="1:57" ht="60" customHeight="1" thickBot="1" x14ac:dyDescent="0.25">
      <c r="A42" s="75"/>
      <c r="B42" s="174"/>
      <c r="C42" s="175"/>
      <c r="D42" s="175"/>
      <c r="E42" s="175"/>
      <c r="F42" s="175"/>
      <c r="G42" s="175"/>
      <c r="H42" s="175"/>
      <c r="I42" s="175"/>
      <c r="J42" s="175"/>
      <c r="K42" s="251"/>
      <c r="L42" s="265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7"/>
      <c r="X42" s="255"/>
      <c r="Y42" s="260"/>
      <c r="Z42" s="263"/>
      <c r="AA42" s="263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4"/>
      <c r="AS42" s="164"/>
      <c r="AT42" s="154"/>
      <c r="AV42" s="75"/>
      <c r="AW42" s="201"/>
      <c r="AX42" s="75"/>
      <c r="AY42" s="75"/>
      <c r="AZ42" s="75"/>
      <c r="BA42" s="75"/>
      <c r="BB42" s="75"/>
      <c r="BC42" s="75"/>
      <c r="BD42" s="75"/>
      <c r="BE42" s="75"/>
    </row>
    <row r="43" spans="1:57" ht="60" customHeight="1" x14ac:dyDescent="0.2">
      <c r="A43" s="75"/>
      <c r="B43" s="174"/>
      <c r="C43" s="175"/>
      <c r="D43" s="175"/>
      <c r="E43" s="175"/>
      <c r="F43" s="175"/>
      <c r="G43" s="175"/>
      <c r="H43" s="175"/>
      <c r="I43" s="175"/>
      <c r="J43" s="175"/>
      <c r="K43" s="251"/>
      <c r="L43" s="265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7"/>
      <c r="X43" s="255"/>
      <c r="Y43" s="260"/>
      <c r="Z43" s="268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8"/>
      <c r="AN43" s="268"/>
      <c r="AO43" s="268"/>
      <c r="AP43" s="268"/>
      <c r="AQ43" s="268"/>
      <c r="AR43" s="264"/>
      <c r="AS43" s="164"/>
      <c r="AT43" s="154"/>
      <c r="AV43" s="75"/>
      <c r="AW43" s="201"/>
      <c r="AX43" s="75"/>
      <c r="AY43" s="75"/>
      <c r="AZ43" s="75"/>
      <c r="BA43" s="75"/>
      <c r="BB43" s="75"/>
      <c r="BC43" s="75"/>
      <c r="BD43" s="75"/>
      <c r="BE43" s="75"/>
    </row>
    <row r="44" spans="1:57" ht="60" customHeight="1" thickBot="1" x14ac:dyDescent="0.25">
      <c r="A44" s="75"/>
      <c r="B44" s="174"/>
      <c r="C44" s="175"/>
      <c r="D44" s="175"/>
      <c r="E44" s="175"/>
      <c r="F44" s="175"/>
      <c r="G44" s="175"/>
      <c r="H44" s="175"/>
      <c r="I44" s="175"/>
      <c r="J44" s="175"/>
      <c r="K44" s="251"/>
      <c r="L44" s="270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2"/>
      <c r="X44" s="273" t="s">
        <v>62</v>
      </c>
      <c r="Y44" s="274"/>
      <c r="Z44" s="275"/>
      <c r="AA44" s="275"/>
      <c r="AB44" s="276"/>
      <c r="AC44" s="276"/>
      <c r="AD44" s="276"/>
      <c r="AE44" s="276"/>
      <c r="AF44" s="276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6"/>
      <c r="AR44" s="277"/>
      <c r="AS44" s="164"/>
      <c r="AT44" s="154"/>
      <c r="AV44" s="75"/>
      <c r="AW44" s="201"/>
      <c r="AX44" s="75"/>
      <c r="AY44" s="75"/>
      <c r="AZ44" s="75"/>
      <c r="BA44" s="75"/>
      <c r="BB44" s="75"/>
      <c r="BC44" s="75"/>
      <c r="BD44" s="75"/>
      <c r="BE44" s="75"/>
    </row>
    <row r="45" spans="1:57" ht="60" customHeight="1" thickBot="1" x14ac:dyDescent="0.25">
      <c r="A45" s="75"/>
      <c r="B45" s="180"/>
      <c r="C45" s="181"/>
      <c r="D45" s="181"/>
      <c r="E45" s="181"/>
      <c r="F45" s="181"/>
      <c r="G45" s="181"/>
      <c r="H45" s="181"/>
      <c r="I45" s="181"/>
      <c r="J45" s="181"/>
      <c r="K45" s="216" t="s">
        <v>55</v>
      </c>
      <c r="L45" s="145" t="s">
        <v>58</v>
      </c>
      <c r="M45" s="145" t="s">
        <v>58</v>
      </c>
      <c r="N45" s="145" t="s">
        <v>58</v>
      </c>
      <c r="O45" s="145"/>
      <c r="P45" s="145"/>
      <c r="Q45" s="145"/>
      <c r="R45" s="145" t="s">
        <v>58</v>
      </c>
      <c r="S45" s="145"/>
      <c r="T45" s="145"/>
      <c r="U45" s="145"/>
      <c r="V45" s="145"/>
      <c r="W45" s="145"/>
      <c r="X45" s="144"/>
      <c r="Y45" s="217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L45" s="278"/>
      <c r="AM45" s="278"/>
      <c r="AN45" s="278"/>
      <c r="AO45" s="278"/>
      <c r="AP45" s="278"/>
      <c r="AQ45" s="279"/>
      <c r="AR45" s="280"/>
      <c r="AS45" s="147" t="str">
        <f>IF(SUM(L45:AR45)=0,"",SUM(L45:AR45))</f>
        <v/>
      </c>
      <c r="AT45" s="393">
        <v>6</v>
      </c>
      <c r="AV45" s="75"/>
      <c r="AW45" s="186"/>
      <c r="AX45" s="75"/>
      <c r="AY45" s="75"/>
      <c r="AZ45" s="75"/>
      <c r="BA45" s="75"/>
      <c r="BB45" s="75"/>
      <c r="BC45" s="75"/>
      <c r="BD45" s="75"/>
      <c r="BE45" s="75"/>
    </row>
    <row r="46" spans="1:57" ht="6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392" t="s">
        <v>63</v>
      </c>
      <c r="AS46" s="391" t="str">
        <f>IF(SUM(AS45,AS37,AS29,AS21,AS13)=0,"",SUM(AS45,AS37,AS29,AS21,AS13))</f>
        <v/>
      </c>
      <c r="AT46" s="391">
        <f>IF(SUM(AT45,AT37,AT29,AT21,AT13)=0,"",SUM(AT45,AT37,AT29,AT21,AT13))</f>
        <v>30</v>
      </c>
      <c r="AU46" s="282"/>
      <c r="AV46" s="75"/>
      <c r="AW46" s="75"/>
      <c r="AX46" s="75"/>
      <c r="AY46" s="75"/>
      <c r="AZ46" s="75"/>
      <c r="BA46" s="75"/>
      <c r="BB46" s="75"/>
      <c r="BC46" s="75"/>
      <c r="BD46" s="75"/>
    </row>
    <row r="47" spans="1:57" ht="60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283"/>
      <c r="AO47" s="284"/>
      <c r="AP47" s="284"/>
      <c r="AQ47" s="284"/>
      <c r="AR47" s="284"/>
      <c r="AS47" s="152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</row>
    <row r="48" spans="1:57" ht="40" customHeight="1" thickBot="1" x14ac:dyDescent="0.5">
      <c r="A48" s="75"/>
      <c r="B48" s="75"/>
      <c r="C48" s="283"/>
      <c r="D48" s="285"/>
      <c r="E48" s="285"/>
      <c r="F48" s="285"/>
      <c r="G48" s="285"/>
      <c r="H48" s="285"/>
      <c r="I48" s="283"/>
      <c r="J48" s="286"/>
      <c r="K48" s="287" t="s">
        <v>64</v>
      </c>
      <c r="L48" s="402" t="s">
        <v>29</v>
      </c>
      <c r="M48" s="403"/>
      <c r="N48" s="403"/>
      <c r="O48" s="403"/>
      <c r="P48" s="403"/>
      <c r="Q48" s="403"/>
      <c r="R48" s="403"/>
      <c r="S48" s="403"/>
      <c r="T48" s="403"/>
      <c r="U48" s="403"/>
      <c r="V48" s="403"/>
      <c r="W48" s="404"/>
      <c r="X48" s="405"/>
      <c r="Y48" s="406" t="s">
        <v>30</v>
      </c>
      <c r="Z48" s="403"/>
      <c r="AA48" s="403"/>
      <c r="AB48" s="403"/>
      <c r="AC48" s="403"/>
      <c r="AD48" s="403"/>
      <c r="AE48" s="403"/>
      <c r="AF48" s="403"/>
      <c r="AG48" s="403"/>
      <c r="AH48" s="403"/>
      <c r="AI48" s="403"/>
      <c r="AJ48" s="403"/>
      <c r="AK48" s="403"/>
      <c r="AL48" s="403"/>
      <c r="AM48" s="403"/>
      <c r="AN48" s="403"/>
      <c r="AO48" s="403"/>
      <c r="AP48" s="403"/>
      <c r="AQ48" s="403"/>
      <c r="AR48" s="403"/>
      <c r="AS48" s="403"/>
      <c r="AT48" s="407"/>
      <c r="AU48" s="75"/>
      <c r="AV48" s="75"/>
      <c r="AW48" s="75"/>
      <c r="AX48" s="75"/>
      <c r="AY48" s="75"/>
      <c r="AZ48" s="75"/>
      <c r="BA48" s="75"/>
      <c r="BB48" s="75"/>
      <c r="BC48" s="75"/>
      <c r="BD48" s="75"/>
    </row>
    <row r="49" spans="1:56" ht="40" customHeight="1" thickTop="1" x14ac:dyDescent="0.2">
      <c r="A49" s="75"/>
      <c r="B49" s="75"/>
      <c r="C49" s="2"/>
      <c r="D49" s="285"/>
      <c r="E49" s="285"/>
      <c r="F49" s="285"/>
      <c r="G49" s="285"/>
      <c r="H49" s="285"/>
      <c r="I49" s="2"/>
      <c r="J49" s="286"/>
      <c r="K49" s="291"/>
      <c r="L49" s="292" t="s">
        <v>31</v>
      </c>
      <c r="M49" s="292" t="s">
        <v>32</v>
      </c>
      <c r="N49" s="292" t="s">
        <v>33</v>
      </c>
      <c r="O49" s="292" t="s">
        <v>34</v>
      </c>
      <c r="P49" s="292" t="s">
        <v>35</v>
      </c>
      <c r="Q49" s="292" t="s">
        <v>36</v>
      </c>
      <c r="R49" s="292" t="s">
        <v>82</v>
      </c>
      <c r="S49" s="292" t="s">
        <v>83</v>
      </c>
      <c r="T49" s="292" t="s">
        <v>84</v>
      </c>
      <c r="U49" s="292" t="s">
        <v>86</v>
      </c>
      <c r="V49" s="293" t="s">
        <v>37</v>
      </c>
      <c r="W49" s="294" t="s">
        <v>38</v>
      </c>
      <c r="X49" s="98"/>
      <c r="Y49" s="295" t="s">
        <v>39</v>
      </c>
      <c r="Z49" s="296" t="s">
        <v>40</v>
      </c>
      <c r="AA49" s="296" t="s">
        <v>41</v>
      </c>
      <c r="AB49" s="296" t="s">
        <v>42</v>
      </c>
      <c r="AC49" s="296" t="s">
        <v>43</v>
      </c>
      <c r="AD49" s="296" t="s">
        <v>44</v>
      </c>
      <c r="AE49" s="296" t="s">
        <v>45</v>
      </c>
      <c r="AF49" s="296" t="s">
        <v>46</v>
      </c>
      <c r="AG49" s="296" t="s">
        <v>47</v>
      </c>
      <c r="AH49" s="296" t="s">
        <v>48</v>
      </c>
      <c r="AI49" s="296" t="s">
        <v>87</v>
      </c>
      <c r="AJ49" s="296" t="s">
        <v>88</v>
      </c>
      <c r="AK49" s="296" t="s">
        <v>89</v>
      </c>
      <c r="AL49" s="296" t="s">
        <v>90</v>
      </c>
      <c r="AM49" s="296" t="s">
        <v>91</v>
      </c>
      <c r="AN49" s="296" t="s">
        <v>92</v>
      </c>
      <c r="AO49" s="296" t="s">
        <v>93</v>
      </c>
      <c r="AP49" s="296" t="s">
        <v>94</v>
      </c>
      <c r="AQ49" s="296" t="s">
        <v>95</v>
      </c>
      <c r="AR49" s="296" t="s">
        <v>96</v>
      </c>
      <c r="AS49" s="297" t="s">
        <v>10</v>
      </c>
      <c r="AT49" s="298" t="s">
        <v>65</v>
      </c>
      <c r="AU49" s="299"/>
      <c r="AV49" s="299"/>
      <c r="AW49" s="300"/>
      <c r="AX49" s="75"/>
      <c r="AY49" s="75"/>
      <c r="AZ49" s="75"/>
      <c r="BA49" s="75"/>
      <c r="BB49" s="75"/>
      <c r="BC49" s="75"/>
      <c r="BD49" s="75"/>
    </row>
    <row r="50" spans="1:56" ht="40" customHeight="1" x14ac:dyDescent="0.2">
      <c r="A50" s="75"/>
      <c r="B50" s="75"/>
      <c r="C50" s="2"/>
      <c r="D50" s="285"/>
      <c r="E50" s="285"/>
      <c r="F50" s="285"/>
      <c r="G50" s="285"/>
      <c r="H50" s="285"/>
      <c r="I50" s="2"/>
      <c r="J50" s="286"/>
      <c r="K50" s="29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2"/>
      <c r="W50" s="301"/>
      <c r="X50" s="105"/>
      <c r="Y50" s="303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304"/>
      <c r="AT50" s="305"/>
      <c r="AU50" s="351"/>
      <c r="AV50" s="351"/>
      <c r="AW50" s="306"/>
      <c r="AX50" s="75"/>
      <c r="AY50" s="75"/>
      <c r="AZ50" s="75"/>
      <c r="BA50" s="75"/>
      <c r="BB50" s="75"/>
      <c r="BC50" s="75"/>
      <c r="BD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2"/>
      <c r="J51" s="286"/>
      <c r="K51" s="307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2"/>
      <c r="W51" s="301"/>
      <c r="X51" s="115"/>
      <c r="Y51" s="308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  <c r="AN51" s="309"/>
      <c r="AO51" s="309"/>
      <c r="AP51" s="309"/>
      <c r="AQ51" s="309"/>
      <c r="AR51" s="309"/>
      <c r="AS51" s="310"/>
      <c r="AT51" s="311"/>
      <c r="AU51" s="351"/>
      <c r="AV51" s="351"/>
      <c r="AW51" s="306"/>
      <c r="AX51" s="75"/>
      <c r="AY51" s="75"/>
      <c r="AZ51" s="75"/>
      <c r="BA51" s="75"/>
      <c r="BB51" s="75"/>
      <c r="BC51" s="75"/>
      <c r="BD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312"/>
      <c r="J52" s="312"/>
      <c r="K52" s="313" t="s">
        <v>66</v>
      </c>
      <c r="L52" s="314"/>
      <c r="M52" s="315"/>
      <c r="N52" s="315"/>
      <c r="O52" s="315"/>
      <c r="P52" s="315"/>
      <c r="Q52" s="315"/>
      <c r="R52" s="315"/>
      <c r="S52" s="315"/>
      <c r="T52" s="315"/>
      <c r="U52" s="315"/>
      <c r="V52" s="315"/>
      <c r="W52" s="316"/>
      <c r="X52" s="317">
        <v>41</v>
      </c>
      <c r="Y52" s="389">
        <v>38</v>
      </c>
      <c r="Z52" s="389">
        <v>26</v>
      </c>
      <c r="AA52" s="389">
        <v>35</v>
      </c>
      <c r="AB52" s="389">
        <v>35</v>
      </c>
      <c r="AC52" s="389">
        <v>40</v>
      </c>
      <c r="AD52" s="389">
        <v>30</v>
      </c>
      <c r="AE52" s="389"/>
      <c r="AF52" s="389"/>
      <c r="AG52" s="389"/>
      <c r="AH52" s="389"/>
      <c r="AI52" s="389"/>
      <c r="AJ52" s="389"/>
      <c r="AK52" s="389"/>
      <c r="AL52" s="389"/>
      <c r="AM52" s="389">
        <v>40</v>
      </c>
      <c r="AN52" s="389">
        <v>30</v>
      </c>
      <c r="AO52" s="389">
        <v>50</v>
      </c>
      <c r="AP52" s="389">
        <v>20</v>
      </c>
      <c r="AQ52" s="389">
        <v>30</v>
      </c>
      <c r="AR52" s="389">
        <v>40</v>
      </c>
      <c r="AS52" s="388">
        <f>SUM(Y52:AR52)</f>
        <v>414</v>
      </c>
      <c r="AT52" s="318"/>
      <c r="AU52" s="351"/>
      <c r="AV52" s="351"/>
      <c r="AW52" s="306"/>
      <c r="AX52" s="75"/>
      <c r="AY52" s="75"/>
      <c r="AZ52" s="75"/>
      <c r="BA52" s="75"/>
      <c r="BB52" s="75"/>
      <c r="BC52" s="75"/>
      <c r="BD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9" t="s">
        <v>67</v>
      </c>
      <c r="L53" s="320"/>
      <c r="M53" s="321"/>
      <c r="N53" s="321"/>
      <c r="O53" s="321"/>
      <c r="P53" s="321"/>
      <c r="Q53" s="321"/>
      <c r="R53" s="321"/>
      <c r="S53" s="321"/>
      <c r="T53" s="321"/>
      <c r="U53" s="321"/>
      <c r="V53" s="321"/>
      <c r="W53" s="322"/>
      <c r="X53" s="317" t="s">
        <v>62</v>
      </c>
      <c r="Y53" s="389">
        <v>12</v>
      </c>
      <c r="Z53" s="389">
        <v>12</v>
      </c>
      <c r="AA53" s="389">
        <v>12</v>
      </c>
      <c r="AB53" s="389">
        <v>12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>
        <v>12</v>
      </c>
      <c r="AN53" s="389">
        <v>12</v>
      </c>
      <c r="AO53" s="389">
        <v>12</v>
      </c>
      <c r="AP53" s="389">
        <v>12</v>
      </c>
      <c r="AQ53" s="389">
        <v>12</v>
      </c>
      <c r="AR53" s="390">
        <v>12</v>
      </c>
      <c r="AS53" s="383">
        <f>SUM(Y53:AR53)</f>
        <v>120</v>
      </c>
      <c r="AT53" s="384">
        <f>AS53/AS58</f>
        <v>0.24</v>
      </c>
      <c r="AU53" s="385" t="s">
        <v>75</v>
      </c>
      <c r="AV53" s="386"/>
      <c r="AW53" s="387"/>
      <c r="AX53" s="75"/>
      <c r="AY53" s="75"/>
      <c r="AZ53" s="75"/>
      <c r="BA53" s="75"/>
      <c r="BB53" s="75"/>
      <c r="BC53" s="75"/>
      <c r="BD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23" t="s">
        <v>68</v>
      </c>
      <c r="L54" s="324">
        <v>66</v>
      </c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6"/>
      <c r="X54" s="327"/>
      <c r="Y54" s="328"/>
      <c r="Z54" s="329"/>
      <c r="AA54" s="329"/>
      <c r="AB54" s="329"/>
      <c r="AC54" s="329"/>
      <c r="AD54" s="329"/>
      <c r="AE54" s="329"/>
      <c r="AF54" s="329"/>
      <c r="AG54" s="329"/>
      <c r="AH54" s="329"/>
      <c r="AI54" s="329"/>
      <c r="AJ54" s="329"/>
      <c r="AK54" s="329"/>
      <c r="AL54" s="329"/>
      <c r="AM54" s="329"/>
      <c r="AN54" s="329"/>
      <c r="AO54" s="329"/>
      <c r="AP54" s="329"/>
      <c r="AQ54" s="329"/>
      <c r="AR54" s="330"/>
      <c r="AS54" s="331">
        <f>L54+L55</f>
        <v>86</v>
      </c>
      <c r="AT54" s="361">
        <f>AS54/AS58</f>
        <v>0.17199999999999999</v>
      </c>
      <c r="AU54" s="355" t="s">
        <v>74</v>
      </c>
      <c r="AV54" s="356"/>
      <c r="AW54" s="357"/>
      <c r="AX54" s="75"/>
      <c r="AY54" s="75"/>
      <c r="AZ54" s="75"/>
      <c r="BA54" s="75"/>
      <c r="BB54" s="75"/>
      <c r="BC54" s="75"/>
      <c r="BD54" s="75"/>
    </row>
    <row r="55" spans="1:56" ht="40" customHeight="1" x14ac:dyDescent="0.2">
      <c r="A55" s="75"/>
      <c r="B55" s="75"/>
      <c r="C55" s="75"/>
      <c r="D55" s="75"/>
      <c r="E55" s="75"/>
      <c r="F55" s="75"/>
      <c r="G55" s="75"/>
      <c r="H55" s="75"/>
      <c r="I55" s="75"/>
      <c r="J55" s="312"/>
      <c r="K55" s="291"/>
      <c r="L55" s="331">
        <v>20</v>
      </c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  <c r="AA55" s="333"/>
      <c r="AB55" s="333"/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333"/>
      <c r="AO55" s="333"/>
      <c r="AP55" s="333"/>
      <c r="AQ55" s="333"/>
      <c r="AR55" s="334"/>
      <c r="AS55" s="335"/>
      <c r="AT55" s="332"/>
      <c r="AU55" s="358"/>
      <c r="AV55" s="359"/>
      <c r="AW55" s="360"/>
      <c r="AX55" s="75"/>
      <c r="AY55" s="75"/>
      <c r="AZ55" s="75"/>
      <c r="BA55" s="75"/>
      <c r="BB55" s="75"/>
      <c r="BC55" s="75"/>
      <c r="BD55" s="75"/>
    </row>
    <row r="56" spans="1:56" ht="40" customHeight="1" thickBo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312"/>
      <c r="K56" s="336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8"/>
      <c r="AS56" s="335"/>
      <c r="AT56" s="372" t="s">
        <v>79</v>
      </c>
      <c r="AU56" s="373"/>
      <c r="AV56" s="373"/>
      <c r="AW56" s="374">
        <f>vol_global_T!H9</f>
        <v>0.4</v>
      </c>
      <c r="AX56" s="75"/>
      <c r="AY56" s="75"/>
      <c r="AZ56" s="75"/>
      <c r="BA56" s="75"/>
      <c r="BB56" s="75"/>
      <c r="BC56" s="75"/>
      <c r="BD56" s="75"/>
    </row>
    <row r="57" spans="1:56" ht="40" customHeight="1" thickBot="1" x14ac:dyDescent="0.45">
      <c r="A57" s="75"/>
      <c r="B57" s="75"/>
      <c r="C57" s="75"/>
      <c r="D57" s="75"/>
      <c r="E57" s="75"/>
      <c r="F57" s="75"/>
      <c r="G57" s="75"/>
      <c r="H57" s="75"/>
      <c r="I57" s="75"/>
      <c r="J57" s="312"/>
      <c r="K57" s="339" t="s">
        <v>67</v>
      </c>
      <c r="L57" s="362">
        <v>0</v>
      </c>
      <c r="M57" s="363"/>
      <c r="N57" s="363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3"/>
      <c r="AO57" s="363"/>
      <c r="AP57" s="363"/>
      <c r="AQ57" s="363"/>
      <c r="AR57" s="363"/>
      <c r="AS57" s="364">
        <f>L57</f>
        <v>0</v>
      </c>
      <c r="AT57" s="365">
        <f>AS57/AS58</f>
        <v>0</v>
      </c>
      <c r="AU57" s="366" t="s">
        <v>73</v>
      </c>
      <c r="AV57" s="367"/>
      <c r="AW57" s="368"/>
      <c r="AX57" s="75"/>
      <c r="AY57" s="75"/>
      <c r="AZ57" s="75"/>
      <c r="BA57" s="75"/>
      <c r="BB57" s="75"/>
      <c r="BC57" s="75"/>
      <c r="BD57" s="75"/>
    </row>
    <row r="58" spans="1:56" ht="40" customHeight="1" thickBot="1" x14ac:dyDescent="0.5">
      <c r="A58" s="75"/>
      <c r="B58" s="75"/>
      <c r="C58" s="75"/>
      <c r="D58" s="75"/>
      <c r="E58" s="75"/>
      <c r="F58" s="75"/>
      <c r="G58" s="75"/>
      <c r="H58" s="75"/>
      <c r="I58" s="75"/>
      <c r="J58" s="312"/>
      <c r="K58" s="340"/>
      <c r="L58" s="341" t="s">
        <v>72</v>
      </c>
      <c r="M58" s="342"/>
      <c r="N58" s="342"/>
      <c r="O58" s="342"/>
      <c r="P58" s="342"/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J58" s="342"/>
      <c r="AK58" s="342"/>
      <c r="AL58" s="342"/>
      <c r="AM58" s="342"/>
      <c r="AN58" s="342"/>
      <c r="AO58" s="342"/>
      <c r="AP58" s="342"/>
      <c r="AQ58" s="342"/>
      <c r="AR58" s="343"/>
      <c r="AS58" s="376">
        <f>AS52+L54+L55</f>
        <v>500</v>
      </c>
      <c r="AT58" s="375">
        <f>vol_global_T!H7</f>
        <v>180</v>
      </c>
      <c r="AU58" s="395" t="s">
        <v>77</v>
      </c>
      <c r="AV58" s="396"/>
      <c r="AW58" s="397"/>
      <c r="AX58" s="75"/>
      <c r="AY58" s="75"/>
      <c r="AZ58" s="75"/>
      <c r="BA58" s="75"/>
      <c r="BB58" s="75"/>
      <c r="BC58" s="75"/>
      <c r="BD58" s="75"/>
    </row>
    <row r="59" spans="1:56" ht="40" customHeight="1" thickBot="1" x14ac:dyDescent="0.5">
      <c r="A59" s="75"/>
      <c r="B59" s="75"/>
      <c r="C59" s="75"/>
      <c r="D59" s="75"/>
      <c r="E59" s="75"/>
      <c r="F59" s="75"/>
      <c r="G59" s="75"/>
      <c r="H59" s="75"/>
      <c r="I59" s="75"/>
      <c r="J59" s="312"/>
      <c r="K59" s="317"/>
      <c r="L59" s="341" t="s">
        <v>67</v>
      </c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77">
        <f>SUM(AS57,AS53)</f>
        <v>120</v>
      </c>
      <c r="AT59" s="365">
        <f>(AS57+AS53)/AS58</f>
        <v>0.24</v>
      </c>
      <c r="AU59" s="366" t="s">
        <v>76</v>
      </c>
      <c r="AV59" s="367"/>
      <c r="AW59" s="368"/>
      <c r="AX59" s="75"/>
      <c r="AY59" s="75"/>
      <c r="AZ59" s="75"/>
      <c r="BA59" s="75"/>
      <c r="BB59" s="75"/>
      <c r="BC59" s="75"/>
      <c r="BD59" s="75"/>
    </row>
    <row r="60" spans="1:56" ht="40" customHeight="1" thickBot="1" x14ac:dyDescent="0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344" t="s">
        <v>70</v>
      </c>
      <c r="L60" s="380">
        <v>80</v>
      </c>
      <c r="M60" s="381"/>
      <c r="N60" s="381"/>
      <c r="O60" s="381"/>
      <c r="P60" s="381"/>
      <c r="Q60" s="381"/>
      <c r="R60" s="381"/>
      <c r="S60" s="381"/>
      <c r="T60" s="382"/>
      <c r="U60" s="345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7"/>
      <c r="AS60" s="378">
        <f>L60</f>
        <v>80</v>
      </c>
      <c r="AT60" s="394">
        <f>vol_global_T!H17</f>
        <v>50</v>
      </c>
      <c r="AU60" s="352" t="s">
        <v>80</v>
      </c>
      <c r="AV60" s="353"/>
      <c r="AW60" s="354"/>
      <c r="AX60" s="75"/>
      <c r="AY60" s="75"/>
      <c r="AZ60" s="75"/>
      <c r="BA60" s="75"/>
      <c r="BB60" s="75"/>
      <c r="BC60" s="75"/>
      <c r="BD60" s="75"/>
    </row>
    <row r="61" spans="1:56" ht="40" customHeight="1" thickBot="1" x14ac:dyDescent="0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348"/>
      <c r="L61" s="349" t="s">
        <v>71</v>
      </c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350"/>
      <c r="AS61" s="379">
        <f>AS58+AS60</f>
        <v>580</v>
      </c>
      <c r="AT61" s="371">
        <f>vol_global_T!H7+vol_global_T!H17</f>
        <v>230</v>
      </c>
      <c r="AU61" s="369" t="s">
        <v>78</v>
      </c>
      <c r="AV61" s="369"/>
      <c r="AW61" s="370"/>
      <c r="AX61" s="75"/>
      <c r="AY61" s="75"/>
      <c r="AZ61" s="75"/>
      <c r="BA61" s="75"/>
      <c r="BB61" s="75"/>
      <c r="BC61" s="75"/>
      <c r="BD61" s="75"/>
    </row>
    <row r="62" spans="1:56" ht="40" customHeight="1" thickTop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  <row r="1003" spans="1:56" ht="15.75" customHeight="1" x14ac:dyDescent="0.2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  <c r="BD1003" s="75"/>
    </row>
    <row r="1004" spans="1:56" ht="15.75" customHeight="1" x14ac:dyDescent="0.2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  <c r="BD1004" s="75"/>
    </row>
    <row r="1005" spans="1:56" ht="15.75" customHeight="1" x14ac:dyDescent="0.2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  <c r="BD1005" s="75"/>
    </row>
    <row r="1006" spans="1:56" ht="15.75" customHeight="1" x14ac:dyDescent="0.2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  <c r="BD1006" s="75"/>
    </row>
    <row r="1007" spans="1:56" ht="15.75" customHeight="1" x14ac:dyDescent="0.2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  <c r="BD1007" s="75"/>
    </row>
  </sheetData>
  <mergeCells count="147">
    <mergeCell ref="L60:T60"/>
    <mergeCell ref="U60:AR60"/>
    <mergeCell ref="AU60:AW60"/>
    <mergeCell ref="L61:AR61"/>
    <mergeCell ref="AU61:AW61"/>
    <mergeCell ref="L57:AR57"/>
    <mergeCell ref="AU57:AW57"/>
    <mergeCell ref="L58:AR58"/>
    <mergeCell ref="AU58:AW58"/>
    <mergeCell ref="L59:AR59"/>
    <mergeCell ref="AU59:AW59"/>
    <mergeCell ref="K54:K56"/>
    <mergeCell ref="L54:W54"/>
    <mergeCell ref="Y54:AR54"/>
    <mergeCell ref="AS54:AS56"/>
    <mergeCell ref="AT54:AT55"/>
    <mergeCell ref="AU54:AW55"/>
    <mergeCell ref="L55:AR56"/>
    <mergeCell ref="AT56:AV56"/>
    <mergeCell ref="AQ49:AQ51"/>
    <mergeCell ref="AR49:AR51"/>
    <mergeCell ref="AS49:AS51"/>
    <mergeCell ref="AT49:AT51"/>
    <mergeCell ref="L52:W53"/>
    <mergeCell ref="AU53:AW53"/>
    <mergeCell ref="AK49:AK51"/>
    <mergeCell ref="AL49:AL51"/>
    <mergeCell ref="AM49:AM51"/>
    <mergeCell ref="AN49:AN51"/>
    <mergeCell ref="AO49:AO51"/>
    <mergeCell ref="AP49:AP51"/>
    <mergeCell ref="AE49:AE51"/>
    <mergeCell ref="AF49:AF51"/>
    <mergeCell ref="AG49:AG51"/>
    <mergeCell ref="AH49:AH51"/>
    <mergeCell ref="AI49:AI51"/>
    <mergeCell ref="AJ49:AJ51"/>
    <mergeCell ref="Y49:Y51"/>
    <mergeCell ref="Z49:Z51"/>
    <mergeCell ref="AA49:AA51"/>
    <mergeCell ref="AB49:AB51"/>
    <mergeCell ref="AC49:AC51"/>
    <mergeCell ref="AD49:AD51"/>
    <mergeCell ref="S49:S51"/>
    <mergeCell ref="T49:T51"/>
    <mergeCell ref="U49:U51"/>
    <mergeCell ref="V49:V51"/>
    <mergeCell ref="W49:W51"/>
    <mergeCell ref="X49:X51"/>
    <mergeCell ref="M49:M51"/>
    <mergeCell ref="N49:N51"/>
    <mergeCell ref="O49:O51"/>
    <mergeCell ref="P49:P51"/>
    <mergeCell ref="Q49:Q51"/>
    <mergeCell ref="R49:R51"/>
    <mergeCell ref="H39:H45"/>
    <mergeCell ref="I39:I45"/>
    <mergeCell ref="J39:J45"/>
    <mergeCell ref="AN47:AR47"/>
    <mergeCell ref="C48:C50"/>
    <mergeCell ref="I48:I51"/>
    <mergeCell ref="K48:K51"/>
    <mergeCell ref="L48:W48"/>
    <mergeCell ref="Y48:AT48"/>
    <mergeCell ref="L49:L51"/>
    <mergeCell ref="B39:B45"/>
    <mergeCell ref="C39:C45"/>
    <mergeCell ref="D39:D45"/>
    <mergeCell ref="E39:E45"/>
    <mergeCell ref="F39:F45"/>
    <mergeCell ref="G39:G45"/>
    <mergeCell ref="J23:J29"/>
    <mergeCell ref="B31:B37"/>
    <mergeCell ref="C31:C37"/>
    <mergeCell ref="D31:D37"/>
    <mergeCell ref="E31:E37"/>
    <mergeCell ref="F31:F37"/>
    <mergeCell ref="G31:G37"/>
    <mergeCell ref="H31:H37"/>
    <mergeCell ref="I31:I37"/>
    <mergeCell ref="J31:J37"/>
    <mergeCell ref="I15:I21"/>
    <mergeCell ref="J15:J21"/>
    <mergeCell ref="B23:B29"/>
    <mergeCell ref="C23:C29"/>
    <mergeCell ref="D23:D29"/>
    <mergeCell ref="E23:E29"/>
    <mergeCell ref="F23:F29"/>
    <mergeCell ref="G23:G29"/>
    <mergeCell ref="H23:H29"/>
    <mergeCell ref="I23:I29"/>
    <mergeCell ref="H7:H13"/>
    <mergeCell ref="I7:I13"/>
    <mergeCell ref="J7:J13"/>
    <mergeCell ref="B15:B21"/>
    <mergeCell ref="C15:C21"/>
    <mergeCell ref="D15:D21"/>
    <mergeCell ref="E15:E21"/>
    <mergeCell ref="F15:F21"/>
    <mergeCell ref="G15:G21"/>
    <mergeCell ref="H15:H21"/>
    <mergeCell ref="B7:B13"/>
    <mergeCell ref="C7:C13"/>
    <mergeCell ref="D7:D13"/>
    <mergeCell ref="E7:E13"/>
    <mergeCell ref="F7:F13"/>
    <mergeCell ref="G7:G13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T45">
    <cfRule type="cellIs" dxfId="72" priority="19" operator="lessThan">
      <formula>0.4</formula>
    </cfRule>
  </conditionalFormatting>
  <conditionalFormatting sqref="AT45">
    <cfRule type="cellIs" dxfId="71" priority="20" operator="greaterThan">
      <formula>0.6</formula>
    </cfRule>
  </conditionalFormatting>
  <conditionalFormatting sqref="AT37">
    <cfRule type="cellIs" dxfId="70" priority="17" operator="lessThan">
      <formula>0.4</formula>
    </cfRule>
  </conditionalFormatting>
  <conditionalFormatting sqref="AT37">
    <cfRule type="cellIs" dxfId="69" priority="18" operator="greaterThan">
      <formula>0.6</formula>
    </cfRule>
  </conditionalFormatting>
  <conditionalFormatting sqref="AT29">
    <cfRule type="cellIs" dxfId="68" priority="15" operator="lessThan">
      <formula>0.4</formula>
    </cfRule>
  </conditionalFormatting>
  <conditionalFormatting sqref="AT29">
    <cfRule type="cellIs" dxfId="67" priority="16" operator="greaterThan">
      <formula>0.6</formula>
    </cfRule>
  </conditionalFormatting>
  <conditionalFormatting sqref="AT21">
    <cfRule type="cellIs" dxfId="66" priority="13" operator="lessThan">
      <formula>0.4</formula>
    </cfRule>
  </conditionalFormatting>
  <conditionalFormatting sqref="AT21">
    <cfRule type="cellIs" dxfId="65" priority="14" operator="greaterThan">
      <formula>0.6</formula>
    </cfRule>
  </conditionalFormatting>
  <conditionalFormatting sqref="AT13">
    <cfRule type="cellIs" dxfId="64" priority="11" operator="lessThan">
      <formula>0.4</formula>
    </cfRule>
  </conditionalFormatting>
  <conditionalFormatting sqref="AT13">
    <cfRule type="cellIs" dxfId="63" priority="12" operator="greaterThan">
      <formula>0.6</formula>
    </cfRule>
  </conditionalFormatting>
  <conditionalFormatting sqref="AT46">
    <cfRule type="cellIs" dxfId="62" priority="9" operator="lessThan">
      <formula>30</formula>
    </cfRule>
    <cfRule type="cellIs" dxfId="61" priority="10" operator="greaterThan">
      <formula>30</formula>
    </cfRule>
  </conditionalFormatting>
  <conditionalFormatting sqref="AS58">
    <cfRule type="cellIs" dxfId="60" priority="7" operator="lessThan">
      <formula>$AT$58</formula>
    </cfRule>
    <cfRule type="cellIs" dxfId="59" priority="8" operator="greaterThan">
      <formula>$AT$58</formula>
    </cfRule>
  </conditionalFormatting>
  <conditionalFormatting sqref="AT54:AT55">
    <cfRule type="cellIs" dxfId="58" priority="5" operator="lessThan">
      <formula>$AW$56</formula>
    </cfRule>
    <cfRule type="cellIs" dxfId="57" priority="6" operator="greaterThan">
      <formula>$AW$56</formula>
    </cfRule>
  </conditionalFormatting>
  <conditionalFormatting sqref="AS61">
    <cfRule type="cellIs" dxfId="56" priority="3" operator="lessThan">
      <formula>$AT$61</formula>
    </cfRule>
    <cfRule type="cellIs" dxfId="55" priority="4" operator="greaterThan">
      <formula>$AT$61</formula>
    </cfRule>
  </conditionalFormatting>
  <conditionalFormatting sqref="AS60">
    <cfRule type="cellIs" dxfId="54" priority="1" operator="lessThan">
      <formula>$AT$60</formula>
    </cfRule>
    <cfRule type="cellIs" dxfId="53" priority="2" operator="greaterThan">
      <formula>$AT$60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CA44-5414-914F-BBE8-301D2E572B8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2242A-5A50-1642-B73A-2641B55CA2D7}">
  <dimension ref="A1:AF1008"/>
  <sheetViews>
    <sheetView workbookViewId="0">
      <selection activeCell="K58" sqref="K58"/>
    </sheetView>
  </sheetViews>
  <sheetFormatPr baseColWidth="10" defaultColWidth="13.1640625" defaultRowHeight="16" x14ac:dyDescent="0.2"/>
  <cols>
    <col min="1" max="1" width="66.1640625" customWidth="1"/>
    <col min="2" max="32" width="12.83203125" customWidth="1"/>
  </cols>
  <sheetData>
    <row r="1" spans="1:32" x14ac:dyDescent="0.2">
      <c r="A1" s="1"/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x14ac:dyDescent="0.2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2" x14ac:dyDescent="0.2">
      <c r="A4" s="6" t="s">
        <v>0</v>
      </c>
      <c r="B4" s="7" t="s">
        <v>1</v>
      </c>
      <c r="C4" s="2"/>
      <c r="D4" s="5"/>
      <c r="E4" s="5"/>
      <c r="F4" s="5"/>
      <c r="G4" s="5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spans="1:32" ht="17.25" customHeight="1" thickBot="1" x14ac:dyDescent="0.25">
      <c r="A5" s="6" t="s">
        <v>2</v>
      </c>
      <c r="B5" s="5"/>
      <c r="C5" s="5"/>
      <c r="D5" s="5"/>
      <c r="E5" s="5"/>
      <c r="F5" s="5"/>
      <c r="G5" s="5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spans="1:32" ht="30" customHeight="1" x14ac:dyDescent="0.2">
      <c r="A6" s="11" t="s">
        <v>3</v>
      </c>
      <c r="B6" s="12" t="s">
        <v>4</v>
      </c>
      <c r="C6" s="13" t="s">
        <v>5</v>
      </c>
      <c r="D6" s="12" t="s">
        <v>6</v>
      </c>
      <c r="E6" s="13" t="s">
        <v>7</v>
      </c>
      <c r="F6" s="14" t="s">
        <v>8</v>
      </c>
      <c r="G6" s="15" t="s">
        <v>9</v>
      </c>
      <c r="H6" s="16" t="s">
        <v>10</v>
      </c>
      <c r="I6" s="1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ht="17.25" customHeight="1" x14ac:dyDescent="0.2">
      <c r="A7" s="22" t="s">
        <v>14</v>
      </c>
      <c r="B7" s="67">
        <f>vol_global_T!C7</f>
        <v>430</v>
      </c>
      <c r="C7" s="67">
        <f>vol_global_T!D7</f>
        <v>460</v>
      </c>
      <c r="D7" s="67">
        <f>vol_global_T!E7</f>
        <v>460</v>
      </c>
      <c r="E7" s="67">
        <f>vol_global_T!F7</f>
        <v>180</v>
      </c>
      <c r="F7" s="67">
        <f>vol_global_T!G7</f>
        <v>280</v>
      </c>
      <c r="G7" s="67">
        <f>vol_global_T!H7</f>
        <v>180</v>
      </c>
      <c r="H7" s="67">
        <f>vol_global_T!I7</f>
        <v>1990</v>
      </c>
      <c r="I7" s="27"/>
      <c r="J7" s="28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</row>
    <row r="8" spans="1:32" x14ac:dyDescent="0.2">
      <c r="A8" s="22"/>
      <c r="B8" s="29"/>
      <c r="C8" s="29"/>
      <c r="D8" s="29"/>
      <c r="E8" s="29"/>
      <c r="F8" s="29"/>
      <c r="G8" s="29"/>
      <c r="H8" s="29"/>
      <c r="I8" s="1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ht="51.75" customHeight="1" x14ac:dyDescent="0.2">
      <c r="A9" s="30" t="s">
        <v>20</v>
      </c>
      <c r="B9" s="31">
        <f>vol_global_T!C9</f>
        <v>0.2</v>
      </c>
      <c r="C9" s="31">
        <f>vol_global_T!D9</f>
        <v>0.3</v>
      </c>
      <c r="D9" s="31">
        <f>vol_global_T!E9</f>
        <v>0.35</v>
      </c>
      <c r="E9" s="31">
        <f>vol_global_T!F9</f>
        <v>0.4</v>
      </c>
      <c r="F9" s="31">
        <f>vol_global_T!G9</f>
        <v>0.4</v>
      </c>
      <c r="G9" s="31">
        <f>vol_global_T!H9</f>
        <v>0.4</v>
      </c>
      <c r="H9" s="32"/>
      <c r="I9" s="2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</row>
    <row r="10" spans="1:32" x14ac:dyDescent="0.2">
      <c r="A10" s="33" t="s">
        <v>16</v>
      </c>
      <c r="B10" s="68">
        <f>B7*B9</f>
        <v>86</v>
      </c>
      <c r="C10" s="69"/>
      <c r="D10" s="70"/>
      <c r="E10" s="70"/>
      <c r="F10" s="70"/>
      <c r="G10" s="70"/>
      <c r="H10" s="35"/>
      <c r="I10" s="36"/>
      <c r="J10" s="37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</row>
    <row r="11" spans="1:32" x14ac:dyDescent="0.2">
      <c r="A11" s="39" t="s">
        <v>17</v>
      </c>
      <c r="B11" s="40">
        <v>50</v>
      </c>
      <c r="C11" s="40"/>
      <c r="D11" s="40"/>
      <c r="E11" s="40"/>
      <c r="F11" s="40"/>
      <c r="G11" s="40"/>
      <c r="H11" s="29"/>
      <c r="I11" s="1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x14ac:dyDescent="0.2">
      <c r="A12" s="22" t="s">
        <v>21</v>
      </c>
      <c r="B12" s="40">
        <f>B10-B11</f>
        <v>36</v>
      </c>
      <c r="C12" s="40"/>
      <c r="D12" s="40"/>
      <c r="E12" s="40"/>
      <c r="F12" s="40"/>
      <c r="G12" s="40"/>
      <c r="H12" s="29"/>
      <c r="I12" s="1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x14ac:dyDescent="0.2">
      <c r="A13" s="33" t="s">
        <v>22</v>
      </c>
      <c r="B13" s="68">
        <f>B7-B11-(B10-B11)</f>
        <v>344</v>
      </c>
      <c r="C13" s="69"/>
      <c r="D13" s="70"/>
      <c r="E13" s="70"/>
      <c r="F13" s="70"/>
      <c r="G13" s="70"/>
      <c r="H13" s="35"/>
      <c r="I13" s="36"/>
      <c r="J13" s="37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</row>
    <row r="14" spans="1:32" x14ac:dyDescent="0.2">
      <c r="A14" s="39"/>
      <c r="B14" s="40"/>
      <c r="C14" s="40"/>
      <c r="D14" s="40"/>
      <c r="E14" s="40"/>
      <c r="F14" s="40"/>
      <c r="G14" s="40"/>
      <c r="H14" s="29"/>
      <c r="I14" s="1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x14ac:dyDescent="0.2">
      <c r="A15" s="39"/>
      <c r="B15" s="40"/>
      <c r="C15" s="40"/>
      <c r="D15" s="40"/>
      <c r="E15" s="40"/>
      <c r="F15" s="40"/>
      <c r="G15" s="40"/>
      <c r="H15" s="29"/>
      <c r="I15" s="1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ht="17.25" customHeight="1" x14ac:dyDescent="0.2">
      <c r="A16" s="22" t="s">
        <v>18</v>
      </c>
      <c r="B16" s="71">
        <v>80</v>
      </c>
      <c r="C16" s="71">
        <v>120</v>
      </c>
      <c r="D16" s="71">
        <v>120</v>
      </c>
      <c r="E16" s="71">
        <v>80</v>
      </c>
      <c r="F16" s="71">
        <v>150</v>
      </c>
      <c r="G16" s="71">
        <v>50</v>
      </c>
      <c r="H16" s="24">
        <f t="shared" ref="H16:H17" si="0">SUM(B16:G16)</f>
        <v>600</v>
      </c>
      <c r="I16" s="27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</row>
    <row r="17" spans="1:32" ht="17.25" customHeight="1" x14ac:dyDescent="0.2">
      <c r="A17" s="30" t="s">
        <v>23</v>
      </c>
      <c r="B17" s="46">
        <f>B16+C16</f>
        <v>200</v>
      </c>
      <c r="C17" s="47"/>
      <c r="D17" s="46">
        <f>D16+E16</f>
        <v>200</v>
      </c>
      <c r="E17" s="47"/>
      <c r="F17" s="46">
        <f>F16+G16</f>
        <v>200</v>
      </c>
      <c r="G17" s="47"/>
      <c r="H17" s="29">
        <f t="shared" si="0"/>
        <v>600</v>
      </c>
      <c r="I17" s="27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</row>
    <row r="18" spans="1:32" x14ac:dyDescent="0.2">
      <c r="A18" s="22"/>
      <c r="B18" s="50"/>
      <c r="C18" s="50"/>
      <c r="D18" s="50"/>
      <c r="E18" s="50"/>
      <c r="F18" s="50"/>
      <c r="G18" s="50"/>
      <c r="H18" s="49"/>
      <c r="I18" s="51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</row>
    <row r="19" spans="1:32" x14ac:dyDescent="0.2">
      <c r="A19" s="53"/>
      <c r="B19" s="53"/>
      <c r="C19" s="53"/>
      <c r="D19" s="53"/>
      <c r="E19" s="53"/>
      <c r="F19" s="53"/>
      <c r="G19" s="53"/>
      <c r="H19" s="52"/>
      <c r="I19" s="1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x14ac:dyDescent="0.2">
      <c r="A20" s="53"/>
      <c r="B20" s="53"/>
      <c r="C20" s="53"/>
      <c r="D20" s="53"/>
      <c r="E20" s="53"/>
      <c r="F20" s="53"/>
      <c r="G20" s="53"/>
      <c r="H20" s="52"/>
      <c r="I20" s="1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ht="51.75" customHeight="1" x14ac:dyDescent="0.2">
      <c r="A21" s="55" t="s">
        <v>24</v>
      </c>
      <c r="B21" s="40"/>
      <c r="C21" s="40">
        <v>0</v>
      </c>
      <c r="D21" s="40"/>
      <c r="E21" s="71">
        <v>11</v>
      </c>
      <c r="F21" s="40"/>
      <c r="G21" s="71">
        <v>15</v>
      </c>
      <c r="H21" s="56">
        <f>SUM(B21:G21)</f>
        <v>26</v>
      </c>
      <c r="I21" s="27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</row>
    <row r="22" spans="1:32" ht="25.5" customHeight="1" x14ac:dyDescent="0.2">
      <c r="A22" s="44"/>
      <c r="B22" s="58">
        <f>B21+C21+D21+E21</f>
        <v>11</v>
      </c>
      <c r="C22" s="59"/>
      <c r="D22" s="59"/>
      <c r="E22" s="47"/>
      <c r="F22" s="58">
        <f>F21+G21</f>
        <v>15</v>
      </c>
      <c r="G22" s="47"/>
      <c r="H22" s="44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</row>
    <row r="23" spans="1:32" ht="13.5" customHeight="1" x14ac:dyDescent="0.2">
      <c r="A23" s="61"/>
      <c r="B23" s="62"/>
      <c r="C23" s="62"/>
      <c r="D23" s="62"/>
      <c r="E23" s="62"/>
      <c r="F23" s="62"/>
      <c r="G23" s="62"/>
      <c r="H23" s="62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ht="17.25" customHeight="1" x14ac:dyDescent="0.2">
      <c r="A24" s="64"/>
      <c r="B24" s="62"/>
      <c r="C24" s="62"/>
      <c r="D24" s="62"/>
      <c r="E24" s="62"/>
      <c r="F24" s="62"/>
      <c r="G24" s="62"/>
      <c r="H24" s="65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ht="17.2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1:32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1:32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1:32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1:32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1:32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1:32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1:32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1:32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1:32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1:32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1:32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1:32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1:32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1:32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1:32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1:32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1:32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1:32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1:32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1:32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1:32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1:32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1:32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1:32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1:32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1:32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1:32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1:32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1:32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1:32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1:32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32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32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32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32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32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1:32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1:32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1:32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1:32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1:32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1:32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1:32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1:32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1:32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1:32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1:32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1:32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1:32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1:32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1:32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1:32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1:32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1:32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1:32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1:32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1:32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1:32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1:32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1:32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1:32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1:32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1:32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1:32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1:32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1:32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1:32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1:32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1:32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2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2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2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2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2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spans="1:32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spans="1:32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spans="1:32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spans="1:32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spans="1:32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spans="1:32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spans="1:32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spans="1:32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spans="1:32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spans="1:32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spans="1:32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spans="1:32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spans="1:32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spans="1:32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spans="1:32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spans="1:32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spans="1:32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spans="1:32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spans="1:32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spans="1:32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spans="1:32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spans="1:32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  <row r="1001" spans="1:32" ht="15.75" customHeight="1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</row>
    <row r="1002" spans="1:32" ht="15.75" customHeight="1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</row>
    <row r="1003" spans="1:32" ht="15.75" customHeight="1" x14ac:dyDescent="0.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</row>
    <row r="1004" spans="1:32" ht="15.75" customHeight="1" x14ac:dyDescent="0.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</row>
    <row r="1005" spans="1:32" ht="15.75" customHeight="1" x14ac:dyDescent="0.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</row>
    <row r="1006" spans="1:32" ht="15.75" customHeight="1" x14ac:dyDescent="0.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</row>
    <row r="1007" spans="1:32" ht="15.75" customHeight="1" x14ac:dyDescent="0.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</row>
    <row r="1008" spans="1:32" ht="15.75" customHeight="1" x14ac:dyDescent="0.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</row>
  </sheetData>
  <mergeCells count="9">
    <mergeCell ref="A1:I2"/>
    <mergeCell ref="B4:C4"/>
    <mergeCell ref="B17:C17"/>
    <mergeCell ref="D17:E17"/>
    <mergeCell ref="F17:G17"/>
    <mergeCell ref="A21:A22"/>
    <mergeCell ref="H21:H22"/>
    <mergeCell ref="B22:E22"/>
    <mergeCell ref="F22:G22"/>
  </mergeCells>
  <conditionalFormatting sqref="B17:G17">
    <cfRule type="cellIs" dxfId="52" priority="1" operator="lessThan">
      <formula>150</formula>
    </cfRule>
  </conditionalFormatting>
  <conditionalFormatting sqref="B17:G17">
    <cfRule type="cellIs" dxfId="51" priority="2" operator="greaterThan">
      <formula>250</formula>
    </cfRule>
  </conditionalFormatting>
  <conditionalFormatting sqref="H17">
    <cfRule type="cellIs" dxfId="50" priority="3" operator="greaterThan">
      <formula>600</formula>
    </cfRule>
  </conditionalFormatting>
  <conditionalFormatting sqref="H17">
    <cfRule type="cellIs" dxfId="49" priority="4" operator="lessThan">
      <formula>600</formula>
    </cfRule>
  </conditionalFormatting>
  <conditionalFormatting sqref="H16">
    <cfRule type="cellIs" dxfId="48" priority="5" operator="lessThan">
      <formula>#REF!</formula>
    </cfRule>
  </conditionalFormatting>
  <conditionalFormatting sqref="H16">
    <cfRule type="cellIs" dxfId="47" priority="6" operator="greaterThan">
      <formula>#REF!</formula>
    </cfRule>
  </conditionalFormatting>
  <conditionalFormatting sqref="B9:G9">
    <cfRule type="cellIs" dxfId="46" priority="7" operator="greaterThan">
      <formula>0.4</formula>
    </cfRule>
  </conditionalFormatting>
  <conditionalFormatting sqref="B9:G9">
    <cfRule type="cellIs" dxfId="45" priority="8" operator="greaterThan">
      <formula>40</formula>
    </cfRule>
  </conditionalFormatting>
  <conditionalFormatting sqref="E21">
    <cfRule type="cellIs" dxfId="44" priority="9" stopIfTrue="1" operator="greaterThan">
      <formula>"12-$E$9-$D$9"</formula>
    </cfRule>
  </conditionalFormatting>
  <conditionalFormatting sqref="H21">
    <cfRule type="cellIs" dxfId="43" priority="10" operator="lessThan">
      <formula>22</formula>
    </cfRule>
  </conditionalFormatting>
  <conditionalFormatting sqref="H21">
    <cfRule type="cellIs" dxfId="42" priority="11" operator="greaterThan">
      <formula>26</formula>
    </cfRule>
  </conditionalFormatting>
  <conditionalFormatting sqref="F22:G22">
    <cfRule type="cellIs" dxfId="41" priority="14" operator="lessThan">
      <formula>12</formula>
    </cfRule>
  </conditionalFormatting>
  <conditionalFormatting sqref="F22:G22">
    <cfRule type="cellIs" dxfId="40" priority="15" operator="greaterThan">
      <formula>16</formula>
    </cfRule>
  </conditionalFormatting>
  <conditionalFormatting sqref="B22:E22">
    <cfRule type="cellIs" dxfId="39" priority="16" operator="lessThan">
      <formula>8</formula>
    </cfRule>
  </conditionalFormatting>
  <conditionalFormatting sqref="B22:E22">
    <cfRule type="cellIs" dxfId="38" priority="17" operator="greaterThan">
      <formula>12</formula>
    </cfRule>
  </conditionalFormatting>
  <conditionalFormatting sqref="B21:E21">
    <cfRule type="cellIs" dxfId="37" priority="18" operator="greaterThan">
      <formula>12</formula>
    </cfRule>
  </conditionalFormatting>
  <conditionalFormatting sqref="F21:G21">
    <cfRule type="cellIs" dxfId="36" priority="19" operator="greaterThan">
      <formula>16</formula>
    </cfRule>
  </conditionalFormatting>
  <dataValidations count="1">
    <dataValidation type="list" allowBlank="1" showErrorMessage="1" sqref="B4" xr:uid="{1DF13153-8EC8-794B-BB8E-83B7330F7489}">
      <formula1>type_BUT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09F7F-D5EF-044C-9566-825F39900D70}">
  <dimension ref="A1:BE1001"/>
  <sheetViews>
    <sheetView topLeftCell="K3" zoomScale="69" workbookViewId="0">
      <selection activeCell="K12" sqref="K12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27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420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421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421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420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x14ac:dyDescent="0.2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420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439"/>
      <c r="C12" s="439"/>
      <c r="D12" s="439"/>
      <c r="E12" s="440"/>
      <c r="F12" s="439"/>
      <c r="G12" s="439"/>
      <c r="H12" s="439"/>
      <c r="I12" s="439"/>
      <c r="J12" s="439"/>
      <c r="K12" s="441"/>
      <c r="L12" s="442"/>
      <c r="M12" s="443"/>
      <c r="N12" s="443"/>
      <c r="O12" s="443"/>
      <c r="P12" s="443"/>
      <c r="Q12" s="443"/>
      <c r="R12" s="443"/>
      <c r="S12" s="443"/>
      <c r="T12" s="443"/>
      <c r="U12" s="443"/>
      <c r="V12" s="443"/>
      <c r="W12" s="443"/>
      <c r="X12" s="443"/>
      <c r="Y12" s="442"/>
      <c r="Z12" s="443"/>
      <c r="AA12" s="443"/>
      <c r="AB12" s="443"/>
      <c r="AC12" s="443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422"/>
      <c r="AT12" s="75"/>
      <c r="AU12" s="125"/>
      <c r="AV12" s="75"/>
      <c r="AW12" s="75"/>
      <c r="AX12" s="75"/>
      <c r="AY12" s="75"/>
      <c r="AZ12" s="75"/>
      <c r="BA12" s="75"/>
      <c r="BB12" s="75"/>
      <c r="BC12" s="75"/>
    </row>
    <row r="13" spans="1:57" ht="60" customHeight="1" thickBot="1" x14ac:dyDescent="0.25">
      <c r="A13" s="149"/>
      <c r="B13" s="150"/>
      <c r="C13" s="151"/>
      <c r="D13" s="148"/>
      <c r="E13" s="148"/>
      <c r="F13" s="148"/>
      <c r="G13" s="148"/>
      <c r="H13" s="148"/>
      <c r="I13" s="148"/>
      <c r="J13" s="148"/>
      <c r="K13" s="148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T13" s="75"/>
      <c r="AU13" s="152"/>
      <c r="AV13" s="75"/>
      <c r="AW13" s="75"/>
      <c r="AX13" s="75"/>
      <c r="AY13" s="75"/>
      <c r="AZ13" s="75"/>
      <c r="BA13" s="75"/>
      <c r="BB13" s="75"/>
      <c r="BC13" s="75"/>
    </row>
    <row r="14" spans="1:57" ht="60" customHeight="1" x14ac:dyDescent="0.2">
      <c r="A14" s="75"/>
      <c r="B14" s="155" t="s">
        <v>57</v>
      </c>
      <c r="C14" s="156"/>
      <c r="D14" s="157"/>
      <c r="E14" s="158"/>
      <c r="F14" s="158"/>
      <c r="G14" s="158"/>
      <c r="H14" s="158"/>
      <c r="I14" s="158"/>
      <c r="J14" s="158"/>
      <c r="K14" s="159"/>
      <c r="L14" s="160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2"/>
      <c r="Y14" s="160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417"/>
      <c r="AT14" s="75"/>
      <c r="AU14" s="125"/>
      <c r="AV14" s="75"/>
      <c r="AW14" s="75"/>
      <c r="AX14" s="75"/>
      <c r="AY14" s="165"/>
      <c r="AZ14" s="75"/>
      <c r="BA14" s="75"/>
      <c r="BB14" s="75"/>
      <c r="BC14" s="75"/>
    </row>
    <row r="15" spans="1:57" ht="60" customHeight="1" x14ac:dyDescent="0.2">
      <c r="A15" s="75"/>
      <c r="B15" s="166"/>
      <c r="C15" s="167"/>
      <c r="D15" s="168"/>
      <c r="E15" s="169"/>
      <c r="F15" s="169"/>
      <c r="G15" s="169"/>
      <c r="H15" s="169"/>
      <c r="I15" s="169"/>
      <c r="J15" s="169"/>
      <c r="K15" s="159"/>
      <c r="L15" s="170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2"/>
      <c r="X15" s="172"/>
      <c r="Y15" s="170"/>
      <c r="Z15" s="171"/>
      <c r="AA15" s="171"/>
      <c r="AB15" s="171"/>
      <c r="AC15" s="171"/>
      <c r="AD15" s="171"/>
      <c r="AE15" s="171"/>
      <c r="AF15" s="171"/>
      <c r="AG15" s="171"/>
      <c r="AH15" s="171"/>
      <c r="AI15" s="171"/>
      <c r="AJ15" s="171"/>
      <c r="AK15" s="171"/>
      <c r="AL15" s="171"/>
      <c r="AM15" s="171"/>
      <c r="AN15" s="171"/>
      <c r="AO15" s="171"/>
      <c r="AP15" s="171"/>
      <c r="AQ15" s="171"/>
      <c r="AR15" s="418"/>
      <c r="AT15" s="75"/>
      <c r="AU15" s="125"/>
      <c r="AV15" s="75"/>
      <c r="AW15" s="75"/>
      <c r="AX15" s="75"/>
      <c r="AY15" s="165"/>
      <c r="AZ15" s="75"/>
      <c r="BA15" s="75"/>
      <c r="BB15" s="75"/>
      <c r="BC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1"/>
      <c r="AQ16" s="171"/>
      <c r="AR16" s="418"/>
      <c r="AT16" s="75"/>
      <c r="AU16" s="125"/>
      <c r="AV16" s="75"/>
      <c r="AW16" s="75"/>
      <c r="AX16" s="75"/>
      <c r="AY16" s="165"/>
      <c r="AZ16" s="75"/>
      <c r="BA16" s="75"/>
      <c r="BB16" s="75"/>
      <c r="BC16" s="75"/>
    </row>
    <row r="17" spans="1:55" ht="60" customHeight="1" x14ac:dyDescent="0.2">
      <c r="A17" s="75"/>
      <c r="B17" s="174"/>
      <c r="C17" s="175"/>
      <c r="D17" s="175"/>
      <c r="E17" s="175"/>
      <c r="F17" s="175"/>
      <c r="G17" s="175"/>
      <c r="H17" s="175"/>
      <c r="I17" s="175"/>
      <c r="J17" s="175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418"/>
      <c r="AT17" s="75"/>
      <c r="AU17" s="125"/>
      <c r="AV17" s="75"/>
      <c r="AW17" s="75"/>
      <c r="AX17" s="75"/>
      <c r="AY17" s="165"/>
      <c r="AZ17" s="75"/>
      <c r="BA17" s="75"/>
      <c r="BB17" s="75"/>
      <c r="BC17" s="75"/>
    </row>
    <row r="18" spans="1:55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1"/>
      <c r="AQ18" s="171"/>
      <c r="AR18" s="418"/>
      <c r="AT18" s="75"/>
      <c r="AU18" s="125"/>
      <c r="AV18" s="75"/>
      <c r="AW18" s="75"/>
      <c r="AX18" s="75"/>
      <c r="AY18" s="165"/>
      <c r="AZ18" s="75"/>
      <c r="BA18" s="75"/>
      <c r="BB18" s="75"/>
      <c r="BC18" s="75"/>
    </row>
    <row r="19" spans="1:55" ht="60" customHeight="1" thickBot="1" x14ac:dyDescent="0.25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6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  <c r="X19" s="178"/>
      <c r="Y19" s="176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419"/>
      <c r="AT19" s="75"/>
      <c r="AU19" s="125"/>
      <c r="AV19" s="75"/>
      <c r="AW19" s="75"/>
      <c r="AX19" s="75"/>
      <c r="AY19" s="75"/>
      <c r="AZ19" s="75"/>
      <c r="BA19" s="75"/>
      <c r="BB19" s="75"/>
      <c r="BC19" s="75"/>
    </row>
    <row r="20" spans="1:55" ht="60" customHeight="1" thickBot="1" x14ac:dyDescent="0.4">
      <c r="A20" s="75"/>
      <c r="B20" s="187"/>
      <c r="C20" s="188"/>
      <c r="D20" s="189"/>
      <c r="E20" s="189"/>
      <c r="F20" s="189"/>
      <c r="G20" s="189"/>
      <c r="H20" s="189"/>
      <c r="I20" s="189"/>
      <c r="J20" s="189"/>
      <c r="K20" s="190"/>
      <c r="L20" s="90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T20" s="75"/>
      <c r="AU20" s="186"/>
      <c r="AV20" s="75"/>
      <c r="AW20" s="75"/>
      <c r="AX20" s="75"/>
      <c r="AY20" s="75"/>
      <c r="AZ20" s="75"/>
      <c r="BA20" s="75"/>
      <c r="BB20" s="75"/>
      <c r="BC20" s="75"/>
    </row>
    <row r="21" spans="1:55" ht="60" customHeight="1" x14ac:dyDescent="0.2">
      <c r="A21" s="75"/>
      <c r="B21" s="155" t="s">
        <v>59</v>
      </c>
      <c r="C21" s="192"/>
      <c r="D21" s="193"/>
      <c r="E21" s="194"/>
      <c r="F21" s="194"/>
      <c r="G21" s="194"/>
      <c r="H21" s="194"/>
      <c r="I21" s="194"/>
      <c r="J21" s="194"/>
      <c r="K21" s="195"/>
      <c r="L21" s="196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8"/>
      <c r="X21" s="198"/>
      <c r="Y21" s="199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414"/>
      <c r="AT21" s="75"/>
      <c r="AU21" s="201"/>
      <c r="AV21" s="75"/>
      <c r="AW21" s="75"/>
      <c r="AX21" s="75"/>
      <c r="AY21" s="202"/>
      <c r="AZ21" s="75"/>
      <c r="BA21" s="75"/>
      <c r="BB21" s="75"/>
      <c r="BC21" s="75"/>
    </row>
    <row r="22" spans="1:55" ht="60" customHeight="1" x14ac:dyDescent="0.2">
      <c r="A22" s="75"/>
      <c r="B22" s="174"/>
      <c r="C22" s="175"/>
      <c r="D22" s="175"/>
      <c r="E22" s="175"/>
      <c r="F22" s="175"/>
      <c r="G22" s="175"/>
      <c r="H22" s="175"/>
      <c r="I22" s="175"/>
      <c r="J22" s="175"/>
      <c r="K22" s="195"/>
      <c r="L22" s="203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5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4"/>
      <c r="AN22" s="204"/>
      <c r="AO22" s="204"/>
      <c r="AP22" s="204"/>
      <c r="AQ22" s="204"/>
      <c r="AR22" s="415"/>
      <c r="AT22" s="75"/>
      <c r="AU22" s="201"/>
      <c r="AV22" s="75"/>
      <c r="AW22" s="75"/>
      <c r="AX22" s="75"/>
      <c r="AY22" s="202"/>
      <c r="AZ22" s="75"/>
      <c r="BA22" s="75"/>
      <c r="BB22" s="75"/>
      <c r="BC22" s="75"/>
    </row>
    <row r="23" spans="1:55" ht="60" customHeight="1" x14ac:dyDescent="0.2">
      <c r="A23" s="75"/>
      <c r="B23" s="174"/>
      <c r="C23" s="175"/>
      <c r="D23" s="175"/>
      <c r="E23" s="175"/>
      <c r="F23" s="175"/>
      <c r="G23" s="175"/>
      <c r="H23" s="175"/>
      <c r="I23" s="175"/>
      <c r="J23" s="175"/>
      <c r="K23" s="195"/>
      <c r="L23" s="203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5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8"/>
      <c r="AN23" s="204"/>
      <c r="AO23" s="204"/>
      <c r="AP23" s="204"/>
      <c r="AQ23" s="204"/>
      <c r="AR23" s="415"/>
      <c r="AT23" s="75"/>
      <c r="AU23" s="201"/>
      <c r="AV23" s="75"/>
      <c r="AW23" s="75"/>
      <c r="AX23" s="75"/>
      <c r="AY23" s="202"/>
      <c r="AZ23" s="75"/>
      <c r="BA23" s="75"/>
      <c r="BB23" s="75"/>
      <c r="BC23" s="75"/>
    </row>
    <row r="24" spans="1:55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4"/>
      <c r="Z24" s="204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415"/>
      <c r="AT24" s="75"/>
      <c r="AU24" s="201"/>
      <c r="AV24" s="75"/>
      <c r="AW24" s="75"/>
      <c r="AX24" s="75"/>
      <c r="AY24" s="202"/>
      <c r="AZ24" s="75"/>
      <c r="BA24" s="75"/>
      <c r="BB24" s="75"/>
      <c r="BC24" s="75"/>
    </row>
    <row r="25" spans="1:55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9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1"/>
      <c r="X25" s="211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10"/>
      <c r="AN25" s="210"/>
      <c r="AO25" s="210"/>
      <c r="AP25" s="210"/>
      <c r="AQ25" s="210"/>
      <c r="AR25" s="416"/>
      <c r="AT25" s="75"/>
      <c r="AU25" s="201"/>
      <c r="AV25" s="75"/>
      <c r="AW25" s="75"/>
      <c r="AX25" s="75"/>
      <c r="AY25" s="202"/>
      <c r="AZ25" s="75"/>
      <c r="BA25" s="75"/>
      <c r="BB25" s="75"/>
      <c r="BC25" s="75"/>
    </row>
    <row r="26" spans="1:55" ht="60" customHeight="1" thickBot="1" x14ac:dyDescent="0.25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13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215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10"/>
      <c r="AN26" s="210"/>
      <c r="AO26" s="210"/>
      <c r="AP26" s="210"/>
      <c r="AQ26" s="210"/>
      <c r="AR26" s="416"/>
      <c r="AT26" s="75"/>
      <c r="AU26" s="201"/>
      <c r="AV26" s="75"/>
      <c r="AW26" s="75"/>
      <c r="AX26" s="75"/>
      <c r="AY26" s="202"/>
      <c r="AZ26" s="75"/>
      <c r="BA26" s="75"/>
      <c r="BB26" s="75"/>
      <c r="BC26" s="75"/>
    </row>
    <row r="27" spans="1:55" ht="60" customHeight="1" thickBot="1" x14ac:dyDescent="0.25">
      <c r="A27" s="75"/>
      <c r="B27" s="187"/>
      <c r="C27" s="220"/>
      <c r="D27" s="221"/>
      <c r="E27" s="221"/>
      <c r="F27" s="221"/>
      <c r="G27" s="221"/>
      <c r="H27" s="221"/>
      <c r="I27" s="221"/>
      <c r="J27" s="221"/>
      <c r="K27" s="222"/>
      <c r="L27" s="90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T27" s="75"/>
      <c r="AU27" s="186"/>
      <c r="AV27" s="75"/>
      <c r="AW27" s="75"/>
      <c r="AX27" s="75"/>
      <c r="AY27" s="75"/>
      <c r="AZ27" s="75"/>
      <c r="BA27" s="75"/>
      <c r="BB27" s="75"/>
      <c r="BC27" s="75"/>
    </row>
    <row r="28" spans="1:55" ht="60" customHeight="1" x14ac:dyDescent="0.2">
      <c r="A28" s="75"/>
      <c r="B28" s="223" t="s">
        <v>60</v>
      </c>
      <c r="C28" s="224"/>
      <c r="D28" s="225"/>
      <c r="E28" s="226"/>
      <c r="F28" s="226"/>
      <c r="G28" s="226"/>
      <c r="H28" s="226"/>
      <c r="I28" s="226"/>
      <c r="J28" s="226"/>
      <c r="K28" s="227"/>
      <c r="L28" s="228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30"/>
      <c r="X28" s="230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29"/>
      <c r="AN28" s="229"/>
      <c r="AO28" s="229"/>
      <c r="AP28" s="229"/>
      <c r="AQ28" s="229"/>
      <c r="AR28" s="411"/>
      <c r="AT28" s="75"/>
      <c r="AU28" s="201"/>
      <c r="AV28" s="75"/>
      <c r="AW28" s="75"/>
      <c r="AX28" s="75"/>
      <c r="AY28" s="202"/>
      <c r="AZ28" s="75"/>
      <c r="BA28" s="75"/>
      <c r="BB28" s="75"/>
      <c r="BC28" s="75"/>
    </row>
    <row r="29" spans="1:55" ht="60" customHeight="1" x14ac:dyDescent="0.2">
      <c r="A29" s="75"/>
      <c r="B29" s="233"/>
      <c r="C29" s="233"/>
      <c r="D29" s="233"/>
      <c r="E29" s="175"/>
      <c r="F29" s="175"/>
      <c r="G29" s="175"/>
      <c r="H29" s="175"/>
      <c r="I29" s="175"/>
      <c r="J29" s="175"/>
      <c r="K29" s="227"/>
      <c r="L29" s="234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6"/>
      <c r="X29" s="236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5"/>
      <c r="AN29" s="235"/>
      <c r="AO29" s="235"/>
      <c r="AP29" s="235"/>
      <c r="AQ29" s="235"/>
      <c r="AR29" s="412"/>
      <c r="AT29" s="75"/>
      <c r="AU29" s="201"/>
      <c r="AV29" s="75"/>
      <c r="AW29" s="75"/>
      <c r="AX29" s="75"/>
      <c r="AY29" s="202"/>
      <c r="AZ29" s="75"/>
      <c r="BA29" s="75"/>
      <c r="BB29" s="75"/>
      <c r="BC29" s="75"/>
    </row>
    <row r="30" spans="1:55" ht="60" customHeight="1" x14ac:dyDescent="0.2">
      <c r="A30" s="75"/>
      <c r="B30" s="233"/>
      <c r="C30" s="233"/>
      <c r="D30" s="233"/>
      <c r="E30" s="175"/>
      <c r="F30" s="175"/>
      <c r="G30" s="175"/>
      <c r="H30" s="175"/>
      <c r="I30" s="175"/>
      <c r="J30" s="175"/>
      <c r="K30" s="227"/>
      <c r="L30" s="234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6"/>
      <c r="X30" s="236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5"/>
      <c r="AN30" s="235"/>
      <c r="AO30" s="235"/>
      <c r="AP30" s="235"/>
      <c r="AQ30" s="235"/>
      <c r="AR30" s="412"/>
      <c r="AT30" s="75"/>
      <c r="AU30" s="201"/>
      <c r="AV30" s="75"/>
      <c r="AW30" s="75"/>
      <c r="AX30" s="75"/>
      <c r="AY30" s="202"/>
      <c r="AZ30" s="75"/>
      <c r="BA30" s="75"/>
      <c r="BB30" s="75"/>
      <c r="BC30" s="75"/>
    </row>
    <row r="31" spans="1:55" ht="60" customHeight="1" x14ac:dyDescent="0.2">
      <c r="A31" s="75"/>
      <c r="B31" s="233"/>
      <c r="C31" s="233"/>
      <c r="D31" s="233"/>
      <c r="E31" s="175"/>
      <c r="F31" s="175"/>
      <c r="G31" s="175"/>
      <c r="H31" s="175"/>
      <c r="I31" s="175"/>
      <c r="J31" s="175"/>
      <c r="K31" s="227"/>
      <c r="L31" s="239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1"/>
      <c r="X31" s="241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40"/>
      <c r="AN31" s="240"/>
      <c r="AO31" s="240"/>
      <c r="AP31" s="240"/>
      <c r="AQ31" s="240"/>
      <c r="AR31" s="413"/>
      <c r="AT31" s="75"/>
      <c r="AU31" s="201"/>
      <c r="AV31" s="75"/>
      <c r="AW31" s="75"/>
      <c r="AX31" s="75"/>
      <c r="AY31" s="202"/>
      <c r="AZ31" s="75"/>
      <c r="BA31" s="75"/>
      <c r="BB31" s="75"/>
      <c r="BC31" s="75"/>
    </row>
    <row r="32" spans="1:55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9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1"/>
      <c r="X32" s="241"/>
      <c r="Y32" s="237"/>
      <c r="Z32" s="237"/>
      <c r="AA32" s="237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413"/>
      <c r="AT32" s="75"/>
      <c r="AU32" s="201"/>
      <c r="AV32" s="75"/>
      <c r="AW32" s="75"/>
      <c r="AX32" s="75"/>
      <c r="AY32" s="202"/>
      <c r="AZ32" s="75"/>
      <c r="BA32" s="75"/>
      <c r="BB32" s="75"/>
      <c r="BC32" s="75"/>
    </row>
    <row r="33" spans="1:57" ht="60" customHeight="1" thickBot="1" x14ac:dyDescent="0.25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43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5"/>
      <c r="X33" s="245"/>
      <c r="Y33" s="237"/>
      <c r="Z33" s="237"/>
      <c r="AA33" s="237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413"/>
      <c r="AT33" s="75"/>
      <c r="AU33" s="201"/>
      <c r="AV33" s="75"/>
      <c r="AW33" s="75"/>
      <c r="AX33" s="75"/>
      <c r="AY33" s="75"/>
      <c r="AZ33" s="75"/>
      <c r="BA33" s="75"/>
      <c r="BB33" s="75"/>
      <c r="BC33" s="75"/>
    </row>
    <row r="34" spans="1:57" ht="60" customHeight="1" thickBot="1" x14ac:dyDescent="0.25">
      <c r="A34" s="75"/>
      <c r="B34" s="187"/>
      <c r="C34" s="220"/>
      <c r="D34" s="221"/>
      <c r="E34" s="221"/>
      <c r="F34" s="221"/>
      <c r="G34" s="221"/>
      <c r="H34" s="221"/>
      <c r="I34" s="221"/>
      <c r="J34" s="221"/>
      <c r="K34" s="222"/>
      <c r="L34" s="90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T34" s="75"/>
      <c r="AU34" s="186"/>
      <c r="AV34" s="202"/>
      <c r="AW34" s="75"/>
      <c r="AX34" s="75"/>
      <c r="AY34" s="75"/>
      <c r="AZ34" s="75"/>
      <c r="BA34" s="75"/>
      <c r="BB34" s="75"/>
      <c r="BC34" s="75"/>
    </row>
    <row r="35" spans="1:57" ht="60" customHeight="1" thickBot="1" x14ac:dyDescent="0.25">
      <c r="A35" s="75"/>
      <c r="B35" s="155" t="s">
        <v>61</v>
      </c>
      <c r="C35" s="248"/>
      <c r="D35" s="249"/>
      <c r="E35" s="250"/>
      <c r="F35" s="250"/>
      <c r="G35" s="250"/>
      <c r="H35" s="250"/>
      <c r="I35" s="250"/>
      <c r="J35" s="250"/>
      <c r="K35" s="251"/>
      <c r="L35" s="252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4"/>
      <c r="X35" s="255"/>
      <c r="Y35" s="252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408"/>
      <c r="AT35" s="75"/>
      <c r="AU35" s="201"/>
      <c r="AV35" s="75"/>
      <c r="AW35" s="75"/>
      <c r="AX35" s="75"/>
      <c r="AY35" s="75"/>
      <c r="AZ35" s="75"/>
      <c r="BA35" s="75"/>
      <c r="BB35" s="75"/>
      <c r="BC35" s="75"/>
    </row>
    <row r="36" spans="1:57" ht="60" customHeight="1" thickBot="1" x14ac:dyDescent="0.25">
      <c r="A36" s="75"/>
      <c r="B36" s="166"/>
      <c r="C36" s="257"/>
      <c r="D36" s="258"/>
      <c r="E36" s="259"/>
      <c r="F36" s="259"/>
      <c r="G36" s="259"/>
      <c r="H36" s="259"/>
      <c r="I36" s="259"/>
      <c r="J36" s="259"/>
      <c r="K36" s="251"/>
      <c r="L36" s="260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2"/>
      <c r="X36" s="255"/>
      <c r="Y36" s="260"/>
      <c r="Z36" s="263"/>
      <c r="AA36" s="263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409"/>
      <c r="AT36" s="75"/>
      <c r="AU36" s="201"/>
      <c r="AV36" s="75"/>
      <c r="AW36" s="75"/>
      <c r="AX36" s="75"/>
      <c r="AY36" s="75"/>
      <c r="AZ36" s="75"/>
      <c r="BA36" s="75"/>
      <c r="BB36" s="75"/>
      <c r="BC36" s="75"/>
    </row>
    <row r="37" spans="1:57" ht="60" customHeight="1" thickBot="1" x14ac:dyDescent="0.25">
      <c r="A37" s="75"/>
      <c r="B37" s="166"/>
      <c r="C37" s="257"/>
      <c r="D37" s="258"/>
      <c r="E37" s="259"/>
      <c r="F37" s="259"/>
      <c r="G37" s="259"/>
      <c r="H37" s="259"/>
      <c r="I37" s="259"/>
      <c r="J37" s="259"/>
      <c r="K37" s="251"/>
      <c r="L37" s="260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2"/>
      <c r="X37" s="255"/>
      <c r="Y37" s="260"/>
      <c r="Z37" s="263"/>
      <c r="AA37" s="263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409"/>
      <c r="AT37" s="75"/>
      <c r="AU37" s="201"/>
      <c r="AV37" s="75"/>
      <c r="AW37" s="75"/>
      <c r="AX37" s="75"/>
      <c r="AY37" s="75"/>
      <c r="AZ37" s="75"/>
      <c r="BA37" s="75"/>
      <c r="BB37" s="75"/>
      <c r="BC37" s="75"/>
    </row>
    <row r="38" spans="1:57" ht="60" customHeight="1" thickBot="1" x14ac:dyDescent="0.25">
      <c r="A38" s="75"/>
      <c r="B38" s="174"/>
      <c r="C38" s="175"/>
      <c r="D38" s="175"/>
      <c r="E38" s="175"/>
      <c r="F38" s="175"/>
      <c r="G38" s="175"/>
      <c r="H38" s="175"/>
      <c r="I38" s="175"/>
      <c r="J38" s="175"/>
      <c r="K38" s="251"/>
      <c r="L38" s="265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55"/>
      <c r="Y38" s="260"/>
      <c r="Z38" s="263"/>
      <c r="AA38" s="263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409"/>
      <c r="AT38" s="75"/>
      <c r="AU38" s="201"/>
      <c r="AV38" s="75"/>
      <c r="AW38" s="75"/>
      <c r="AX38" s="75"/>
      <c r="AY38" s="75"/>
      <c r="AZ38" s="75"/>
      <c r="BA38" s="75"/>
      <c r="BB38" s="75"/>
      <c r="BC38" s="75"/>
    </row>
    <row r="39" spans="1:57" ht="60" customHeight="1" x14ac:dyDescent="0.2">
      <c r="A39" s="75"/>
      <c r="B39" s="174"/>
      <c r="C39" s="175"/>
      <c r="D39" s="175"/>
      <c r="E39" s="175"/>
      <c r="F39" s="175"/>
      <c r="G39" s="175"/>
      <c r="H39" s="175"/>
      <c r="I39" s="175"/>
      <c r="J39" s="175"/>
      <c r="K39" s="251"/>
      <c r="L39" s="265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7"/>
      <c r="X39" s="255"/>
      <c r="Y39" s="260"/>
      <c r="Z39" s="268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8"/>
      <c r="AN39" s="268"/>
      <c r="AO39" s="268"/>
      <c r="AP39" s="268"/>
      <c r="AQ39" s="268"/>
      <c r="AR39" s="409"/>
      <c r="AT39" s="75"/>
      <c r="AU39" s="201"/>
      <c r="AV39" s="75"/>
      <c r="AW39" s="75"/>
      <c r="AX39" s="75"/>
      <c r="AY39" s="75"/>
      <c r="AZ39" s="75"/>
      <c r="BA39" s="75"/>
      <c r="BB39" s="75"/>
      <c r="BC39" s="75"/>
    </row>
    <row r="40" spans="1:57" ht="60" customHeight="1" thickBot="1" x14ac:dyDescent="0.25">
      <c r="A40" s="75"/>
      <c r="B40" s="174"/>
      <c r="C40" s="175"/>
      <c r="D40" s="175"/>
      <c r="E40" s="175"/>
      <c r="F40" s="175"/>
      <c r="G40" s="175"/>
      <c r="H40" s="175"/>
      <c r="I40" s="175"/>
      <c r="J40" s="175"/>
      <c r="K40" s="251"/>
      <c r="L40" s="270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2"/>
      <c r="X40" s="273" t="s">
        <v>62</v>
      </c>
      <c r="Y40" s="274"/>
      <c r="Z40" s="275"/>
      <c r="AA40" s="275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410"/>
      <c r="AT40" s="75"/>
      <c r="AU40" s="201"/>
      <c r="AV40" s="75"/>
      <c r="AW40" s="75"/>
      <c r="AX40" s="75"/>
      <c r="AY40" s="75"/>
      <c r="AZ40" s="75"/>
      <c r="BA40" s="75"/>
      <c r="BB40" s="75"/>
      <c r="BC40" s="75"/>
    </row>
    <row r="41" spans="1:57" ht="60" customHeight="1" x14ac:dyDescent="0.2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283"/>
      <c r="AO41" s="284"/>
      <c r="AP41" s="284"/>
      <c r="AQ41" s="284"/>
      <c r="AR41" s="284"/>
      <c r="AS41" s="152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</row>
    <row r="42" spans="1:57" ht="40" customHeight="1" x14ac:dyDescent="0.45">
      <c r="A42" s="75"/>
      <c r="B42" s="75"/>
      <c r="C42" s="283"/>
      <c r="D42" s="285"/>
      <c r="E42" s="285"/>
      <c r="F42" s="285"/>
      <c r="G42" s="285"/>
      <c r="H42" s="285"/>
      <c r="I42" s="283"/>
      <c r="J42" s="286"/>
      <c r="K42" s="287" t="s">
        <v>64</v>
      </c>
      <c r="L42" s="288" t="s">
        <v>29</v>
      </c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47"/>
      <c r="X42" s="289"/>
      <c r="Y42" s="406" t="s">
        <v>30</v>
      </c>
      <c r="Z42" s="406"/>
      <c r="AA42" s="406"/>
      <c r="AB42" s="406"/>
      <c r="AC42" s="406"/>
      <c r="AD42" s="406"/>
      <c r="AE42" s="406"/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38"/>
      <c r="AT42" s="423"/>
      <c r="AU42" s="75"/>
      <c r="AV42" s="75"/>
      <c r="AW42" s="75"/>
      <c r="AX42" s="75"/>
      <c r="AY42" s="75"/>
      <c r="AZ42" s="75"/>
      <c r="BA42" s="75"/>
      <c r="BB42" s="75"/>
      <c r="BC42" s="75"/>
      <c r="BD42" s="75"/>
    </row>
    <row r="43" spans="1:57" ht="40" customHeight="1" x14ac:dyDescent="0.2">
      <c r="A43" s="75"/>
      <c r="B43" s="75"/>
      <c r="C43" s="2"/>
      <c r="D43" s="285"/>
      <c r="E43" s="285"/>
      <c r="F43" s="285"/>
      <c r="G43" s="285"/>
      <c r="H43" s="285"/>
      <c r="I43" s="2"/>
      <c r="J43" s="286"/>
      <c r="K43" s="291"/>
      <c r="L43" s="292" t="s">
        <v>31</v>
      </c>
      <c r="M43" s="292" t="s">
        <v>32</v>
      </c>
      <c r="N43" s="292" t="s">
        <v>33</v>
      </c>
      <c r="O43" s="292" t="s">
        <v>34</v>
      </c>
      <c r="P43" s="292" t="s">
        <v>35</v>
      </c>
      <c r="Q43" s="292" t="s">
        <v>36</v>
      </c>
      <c r="R43" s="292" t="s">
        <v>82</v>
      </c>
      <c r="S43" s="292" t="s">
        <v>83</v>
      </c>
      <c r="T43" s="292" t="s">
        <v>84</v>
      </c>
      <c r="U43" s="292" t="s">
        <v>86</v>
      </c>
      <c r="V43" s="293" t="s">
        <v>37</v>
      </c>
      <c r="W43" s="294" t="s">
        <v>38</v>
      </c>
      <c r="X43" s="98"/>
      <c r="Y43" s="295" t="s">
        <v>39</v>
      </c>
      <c r="Z43" s="296" t="s">
        <v>40</v>
      </c>
      <c r="AA43" s="296" t="s">
        <v>41</v>
      </c>
      <c r="AB43" s="296" t="s">
        <v>42</v>
      </c>
      <c r="AC43" s="296" t="s">
        <v>43</v>
      </c>
      <c r="AD43" s="296" t="s">
        <v>44</v>
      </c>
      <c r="AE43" s="296" t="s">
        <v>45</v>
      </c>
      <c r="AF43" s="296" t="s">
        <v>46</v>
      </c>
      <c r="AG43" s="296" t="s">
        <v>47</v>
      </c>
      <c r="AH43" s="296" t="s">
        <v>48</v>
      </c>
      <c r="AI43" s="296" t="s">
        <v>87</v>
      </c>
      <c r="AJ43" s="296" t="s">
        <v>88</v>
      </c>
      <c r="AK43" s="296" t="s">
        <v>89</v>
      </c>
      <c r="AL43" s="296" t="s">
        <v>90</v>
      </c>
      <c r="AM43" s="296" t="s">
        <v>91</v>
      </c>
      <c r="AN43" s="296" t="s">
        <v>92</v>
      </c>
      <c r="AO43" s="296" t="s">
        <v>93</v>
      </c>
      <c r="AP43" s="296" t="s">
        <v>94</v>
      </c>
      <c r="AQ43" s="296" t="s">
        <v>95</v>
      </c>
      <c r="AR43" s="296" t="s">
        <v>96</v>
      </c>
      <c r="AS43" s="424" t="s">
        <v>10</v>
      </c>
      <c r="AT43" s="75"/>
      <c r="AU43" s="75"/>
      <c r="AV43" s="75"/>
      <c r="AW43" s="75"/>
      <c r="AX43" s="75"/>
      <c r="AY43" s="75"/>
      <c r="AZ43" s="75"/>
    </row>
    <row r="44" spans="1:57" ht="40" customHeight="1" x14ac:dyDescent="0.2">
      <c r="A44" s="75"/>
      <c r="B44" s="75"/>
      <c r="C44" s="2"/>
      <c r="D44" s="285"/>
      <c r="E44" s="285"/>
      <c r="F44" s="285"/>
      <c r="G44" s="285"/>
      <c r="H44" s="285"/>
      <c r="I44" s="2"/>
      <c r="J44" s="286"/>
      <c r="K44" s="29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2"/>
      <c r="W44" s="301"/>
      <c r="X44" s="105"/>
      <c r="Y44" s="303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425"/>
      <c r="AT44" s="75"/>
      <c r="AU44" s="75"/>
      <c r="AV44" s="75"/>
      <c r="AW44" s="75"/>
      <c r="AX44" s="75"/>
      <c r="AY44" s="75"/>
      <c r="AZ44" s="75"/>
    </row>
    <row r="45" spans="1:57" ht="40" customHeight="1" thickBot="1" x14ac:dyDescent="0.25">
      <c r="A45" s="75"/>
      <c r="B45" s="75"/>
      <c r="C45" s="75"/>
      <c r="D45" s="75"/>
      <c r="E45" s="75"/>
      <c r="F45" s="75"/>
      <c r="G45" s="75"/>
      <c r="H45" s="75"/>
      <c r="I45" s="2"/>
      <c r="J45" s="286"/>
      <c r="K45" s="307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2"/>
      <c r="W45" s="301"/>
      <c r="X45" s="115"/>
      <c r="Y45" s="308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  <c r="AN45" s="309"/>
      <c r="AO45" s="309"/>
      <c r="AP45" s="309"/>
      <c r="AQ45" s="309"/>
      <c r="AR45" s="309"/>
      <c r="AS45" s="426"/>
      <c r="AT45" s="75"/>
      <c r="AU45" s="75"/>
      <c r="AV45" s="75"/>
      <c r="AW45" s="75"/>
      <c r="AX45" s="75"/>
      <c r="AY45" s="75"/>
      <c r="AZ45" s="75"/>
    </row>
    <row r="46" spans="1:57" ht="40" customHeight="1" thickBot="1" x14ac:dyDescent="0.5">
      <c r="A46" s="75"/>
      <c r="B46" s="75"/>
      <c r="C46" s="75"/>
      <c r="D46" s="75"/>
      <c r="E46" s="75"/>
      <c r="F46" s="75"/>
      <c r="G46" s="75"/>
      <c r="H46" s="75"/>
      <c r="I46" s="312"/>
      <c r="J46" s="312"/>
      <c r="K46" s="313" t="s">
        <v>66</v>
      </c>
      <c r="L46" s="314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6"/>
      <c r="X46" s="317">
        <v>41</v>
      </c>
      <c r="Y46" s="389">
        <v>38</v>
      </c>
      <c r="Z46" s="389">
        <v>26</v>
      </c>
      <c r="AA46" s="389">
        <v>35</v>
      </c>
      <c r="AB46" s="389">
        <v>35</v>
      </c>
      <c r="AC46" s="389"/>
      <c r="AD46" s="389"/>
      <c r="AE46" s="389"/>
      <c r="AF46" s="389"/>
      <c r="AG46" s="389"/>
      <c r="AH46" s="389"/>
      <c r="AI46" s="389"/>
      <c r="AJ46" s="389"/>
      <c r="AK46" s="389"/>
      <c r="AL46" s="389"/>
      <c r="AM46" s="389">
        <v>40</v>
      </c>
      <c r="AN46" s="389">
        <v>30</v>
      </c>
      <c r="AO46" s="389">
        <v>50</v>
      </c>
      <c r="AP46" s="389">
        <v>20</v>
      </c>
      <c r="AQ46" s="389">
        <v>30</v>
      </c>
      <c r="AR46" s="389">
        <v>40</v>
      </c>
      <c r="AS46" s="427">
        <f>SUM(Y46:AR46)</f>
        <v>344</v>
      </c>
      <c r="AT46" s="75"/>
      <c r="AU46" s="75"/>
      <c r="AV46" s="75"/>
      <c r="AW46" s="75"/>
      <c r="AX46" s="75"/>
      <c r="AY46" s="75"/>
      <c r="AZ46" s="75"/>
    </row>
    <row r="47" spans="1:57" ht="40" customHeight="1" thickBot="1" x14ac:dyDescent="0.5">
      <c r="A47" s="75"/>
      <c r="B47" s="75"/>
      <c r="C47" s="75"/>
      <c r="D47" s="75"/>
      <c r="E47" s="75"/>
      <c r="F47" s="75"/>
      <c r="G47" s="75"/>
      <c r="H47" s="75"/>
      <c r="I47" s="75"/>
      <c r="J47" s="312"/>
      <c r="K47" s="319" t="s">
        <v>67</v>
      </c>
      <c r="L47" s="320"/>
      <c r="M47" s="321"/>
      <c r="N47" s="321"/>
      <c r="O47" s="321"/>
      <c r="P47" s="321"/>
      <c r="Q47" s="321"/>
      <c r="R47" s="321"/>
      <c r="S47" s="321"/>
      <c r="T47" s="321"/>
      <c r="U47" s="321"/>
      <c r="V47" s="321"/>
      <c r="W47" s="322"/>
      <c r="X47" s="317" t="s">
        <v>62</v>
      </c>
      <c r="Y47" s="389">
        <v>12</v>
      </c>
      <c r="Z47" s="389">
        <v>12</v>
      </c>
      <c r="AA47" s="389">
        <v>12</v>
      </c>
      <c r="AB47" s="389">
        <v>12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>
        <v>12</v>
      </c>
      <c r="AN47" s="389">
        <v>12</v>
      </c>
      <c r="AO47" s="389">
        <v>12</v>
      </c>
      <c r="AP47" s="389">
        <v>12</v>
      </c>
      <c r="AQ47" s="389">
        <v>12</v>
      </c>
      <c r="AR47" s="390">
        <v>12</v>
      </c>
      <c r="AS47" s="428">
        <f>SUM(Y47:AR47)</f>
        <v>120</v>
      </c>
      <c r="AT47" s="75"/>
      <c r="AU47" s="75"/>
      <c r="AV47" s="75"/>
      <c r="AW47" s="75"/>
      <c r="AX47" s="75"/>
      <c r="AY47" s="75"/>
      <c r="AZ47" s="75"/>
    </row>
    <row r="48" spans="1:57" ht="40" customHeight="1" thickBot="1" x14ac:dyDescent="0.5">
      <c r="A48" s="75"/>
      <c r="B48" s="75"/>
      <c r="C48" s="75"/>
      <c r="D48" s="75"/>
      <c r="E48" s="75"/>
      <c r="F48" s="75"/>
      <c r="G48" s="75"/>
      <c r="H48" s="75"/>
      <c r="I48" s="75"/>
      <c r="J48" s="312"/>
      <c r="K48" s="323" t="s">
        <v>68</v>
      </c>
      <c r="L48" s="324">
        <v>66</v>
      </c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6"/>
      <c r="X48" s="327"/>
      <c r="Y48" s="328"/>
      <c r="Z48" s="329"/>
      <c r="AA48" s="329"/>
      <c r="AB48" s="329"/>
      <c r="AC48" s="329"/>
      <c r="AD48" s="329"/>
      <c r="AE48" s="329"/>
      <c r="AF48" s="329"/>
      <c r="AG48" s="329"/>
      <c r="AH48" s="329"/>
      <c r="AI48" s="329"/>
      <c r="AJ48" s="329"/>
      <c r="AK48" s="329"/>
      <c r="AL48" s="329"/>
      <c r="AM48" s="329"/>
      <c r="AN48" s="329"/>
      <c r="AO48" s="329"/>
      <c r="AP48" s="329"/>
      <c r="AQ48" s="329"/>
      <c r="AR48" s="330"/>
      <c r="AS48" s="429">
        <f>L48+L49</f>
        <v>86</v>
      </c>
      <c r="AT48" s="75"/>
      <c r="AU48" s="75"/>
      <c r="AV48" s="75"/>
      <c r="AW48" s="75"/>
      <c r="AX48" s="75"/>
      <c r="AY48" s="75"/>
      <c r="AZ48" s="75"/>
    </row>
    <row r="49" spans="1:56" ht="40" customHeight="1" x14ac:dyDescent="0.2">
      <c r="A49" s="75"/>
      <c r="B49" s="75"/>
      <c r="C49" s="75"/>
      <c r="D49" s="75"/>
      <c r="E49" s="75"/>
      <c r="F49" s="75"/>
      <c r="G49" s="75"/>
      <c r="H49" s="75"/>
      <c r="I49" s="75"/>
      <c r="J49" s="312"/>
      <c r="K49" s="291"/>
      <c r="L49" s="430">
        <v>20</v>
      </c>
      <c r="M49" s="431"/>
      <c r="N49" s="431"/>
      <c r="O49" s="431"/>
      <c r="P49" s="431"/>
      <c r="Q49" s="431"/>
      <c r="R49" s="431"/>
      <c r="S49" s="431"/>
      <c r="T49" s="431"/>
      <c r="U49" s="431"/>
      <c r="V49" s="431"/>
      <c r="W49" s="431"/>
      <c r="X49" s="431"/>
      <c r="Y49" s="431"/>
      <c r="Z49" s="431"/>
      <c r="AA49" s="431"/>
      <c r="AB49" s="431"/>
      <c r="AC49" s="431"/>
      <c r="AD49" s="431"/>
      <c r="AE49" s="431"/>
      <c r="AF49" s="431"/>
      <c r="AG49" s="431"/>
      <c r="AH49" s="431"/>
      <c r="AI49" s="431"/>
      <c r="AJ49" s="431"/>
      <c r="AK49" s="431"/>
      <c r="AL49" s="431"/>
      <c r="AM49" s="431"/>
      <c r="AN49" s="431"/>
      <c r="AO49" s="431"/>
      <c r="AP49" s="431"/>
      <c r="AQ49" s="431"/>
      <c r="AR49" s="334"/>
      <c r="AS49" s="432"/>
      <c r="AT49" s="75"/>
      <c r="AU49" s="75"/>
      <c r="AV49" s="75"/>
      <c r="AW49" s="75"/>
      <c r="AX49" s="75"/>
      <c r="AY49" s="75"/>
      <c r="AZ49" s="75"/>
    </row>
    <row r="50" spans="1:56" ht="40" customHeight="1" thickBot="1" x14ac:dyDescent="0.25">
      <c r="A50" s="75"/>
      <c r="B50" s="75"/>
      <c r="C50" s="75"/>
      <c r="D50" s="75"/>
      <c r="E50" s="75"/>
      <c r="F50" s="75"/>
      <c r="G50" s="75"/>
      <c r="H50" s="75"/>
      <c r="I50" s="75"/>
      <c r="J50" s="312"/>
      <c r="K50" s="336"/>
      <c r="L50" s="337"/>
      <c r="M50" s="337"/>
      <c r="N50" s="337"/>
      <c r="O50" s="337"/>
      <c r="P50" s="337"/>
      <c r="Q50" s="337"/>
      <c r="R50" s="337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7"/>
      <c r="AF50" s="337"/>
      <c r="AG50" s="337"/>
      <c r="AH50" s="337"/>
      <c r="AI50" s="337"/>
      <c r="AJ50" s="337"/>
      <c r="AK50" s="337"/>
      <c r="AL50" s="337"/>
      <c r="AM50" s="337"/>
      <c r="AN50" s="337"/>
      <c r="AO50" s="337"/>
      <c r="AP50" s="337"/>
      <c r="AQ50" s="337"/>
      <c r="AR50" s="338"/>
      <c r="AS50" s="432"/>
      <c r="AT50" s="75"/>
      <c r="AU50" s="75"/>
      <c r="AV50" s="75"/>
      <c r="AW50" s="75"/>
      <c r="AX50" s="75"/>
      <c r="AY50" s="75"/>
      <c r="AZ50" s="75"/>
    </row>
    <row r="51" spans="1:56" ht="40" customHeight="1" thickBot="1" x14ac:dyDescent="0.45">
      <c r="A51" s="75"/>
      <c r="B51" s="75"/>
      <c r="C51" s="75"/>
      <c r="D51" s="75"/>
      <c r="E51" s="75"/>
      <c r="F51" s="75"/>
      <c r="G51" s="75"/>
      <c r="H51" s="75"/>
      <c r="I51" s="75"/>
      <c r="J51" s="312"/>
      <c r="K51" s="339" t="s">
        <v>67</v>
      </c>
      <c r="L51" s="362">
        <v>0</v>
      </c>
      <c r="M51" s="363"/>
      <c r="N51" s="363"/>
      <c r="O51" s="363"/>
      <c r="P51" s="363"/>
      <c r="Q51" s="363"/>
      <c r="R51" s="363"/>
      <c r="S51" s="363"/>
      <c r="T51" s="363"/>
      <c r="U51" s="363"/>
      <c r="V51" s="363"/>
      <c r="W51" s="363"/>
      <c r="X51" s="363"/>
      <c r="Y51" s="363"/>
      <c r="Z51" s="363"/>
      <c r="AA51" s="363"/>
      <c r="AB51" s="363"/>
      <c r="AC51" s="363"/>
      <c r="AD51" s="363"/>
      <c r="AE51" s="363"/>
      <c r="AF51" s="363"/>
      <c r="AG51" s="363"/>
      <c r="AH51" s="363"/>
      <c r="AI51" s="363"/>
      <c r="AJ51" s="363"/>
      <c r="AK51" s="363"/>
      <c r="AL51" s="363"/>
      <c r="AM51" s="363"/>
      <c r="AN51" s="363"/>
      <c r="AO51" s="363"/>
      <c r="AP51" s="363"/>
      <c r="AQ51" s="363"/>
      <c r="AR51" s="363"/>
      <c r="AS51" s="433">
        <f>L51</f>
        <v>0</v>
      </c>
      <c r="AT51" s="75"/>
      <c r="AU51" s="75"/>
      <c r="AV51" s="75"/>
      <c r="AW51" s="75"/>
      <c r="AX51" s="75"/>
      <c r="AY51" s="75"/>
      <c r="AZ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75"/>
      <c r="J52" s="312"/>
      <c r="K52" s="340"/>
      <c r="L52" s="341" t="s">
        <v>72</v>
      </c>
      <c r="M52" s="342"/>
      <c r="N52" s="342"/>
      <c r="O52" s="342"/>
      <c r="P52" s="342"/>
      <c r="Q52" s="342"/>
      <c r="R52" s="342"/>
      <c r="S52" s="342"/>
      <c r="T52" s="342"/>
      <c r="U52" s="342"/>
      <c r="V52" s="342"/>
      <c r="W52" s="342"/>
      <c r="X52" s="342"/>
      <c r="Y52" s="342"/>
      <c r="Z52" s="342"/>
      <c r="AA52" s="342"/>
      <c r="AB52" s="342"/>
      <c r="AC52" s="342"/>
      <c r="AD52" s="342"/>
      <c r="AE52" s="342"/>
      <c r="AF52" s="342"/>
      <c r="AG52" s="342"/>
      <c r="AH52" s="342"/>
      <c r="AI52" s="342"/>
      <c r="AJ52" s="342"/>
      <c r="AK52" s="342"/>
      <c r="AL52" s="342"/>
      <c r="AM52" s="342"/>
      <c r="AN52" s="342"/>
      <c r="AO52" s="342"/>
      <c r="AP52" s="342"/>
      <c r="AQ52" s="342"/>
      <c r="AR52" s="343"/>
      <c r="AS52" s="434">
        <f>AS46+L48+L49</f>
        <v>430</v>
      </c>
      <c r="AT52" s="75"/>
      <c r="AU52" s="75"/>
      <c r="AV52" s="75"/>
      <c r="AW52" s="75"/>
      <c r="AX52" s="75"/>
      <c r="AY52" s="75"/>
      <c r="AZ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7"/>
      <c r="L53" s="341" t="s">
        <v>67</v>
      </c>
      <c r="M53" s="342"/>
      <c r="N53" s="342"/>
      <c r="O53" s="342"/>
      <c r="P53" s="342"/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/>
      <c r="AO53" s="342"/>
      <c r="AP53" s="342"/>
      <c r="AQ53" s="342"/>
      <c r="AR53" s="342"/>
      <c r="AS53" s="435">
        <f>SUM(AS51,AS47)</f>
        <v>120</v>
      </c>
      <c r="AT53" s="75"/>
      <c r="AU53" s="75"/>
      <c r="AV53" s="75"/>
      <c r="AW53" s="75"/>
      <c r="AX53" s="75"/>
      <c r="AY53" s="75"/>
      <c r="AZ53" s="75"/>
    </row>
    <row r="54" spans="1:56" ht="40" customHeight="1" x14ac:dyDescent="0.4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344" t="s">
        <v>70</v>
      </c>
      <c r="L54" s="380">
        <v>80</v>
      </c>
      <c r="M54" s="381"/>
      <c r="N54" s="381"/>
      <c r="O54" s="381"/>
      <c r="P54" s="381"/>
      <c r="Q54" s="381"/>
      <c r="R54" s="381"/>
      <c r="S54" s="381"/>
      <c r="T54" s="382"/>
      <c r="U54" s="345"/>
      <c r="V54" s="346"/>
      <c r="W54" s="346"/>
      <c r="X54" s="346"/>
      <c r="Y54" s="346"/>
      <c r="Z54" s="346"/>
      <c r="AA54" s="346"/>
      <c r="AB54" s="346"/>
      <c r="AC54" s="346"/>
      <c r="AD54" s="346"/>
      <c r="AE54" s="346"/>
      <c r="AF54" s="346"/>
      <c r="AG54" s="346"/>
      <c r="AH54" s="346"/>
      <c r="AI54" s="346"/>
      <c r="AJ54" s="346"/>
      <c r="AK54" s="346"/>
      <c r="AL54" s="346"/>
      <c r="AM54" s="346"/>
      <c r="AN54" s="346"/>
      <c r="AO54" s="346"/>
      <c r="AP54" s="346"/>
      <c r="AQ54" s="346"/>
      <c r="AR54" s="347"/>
      <c r="AS54" s="436">
        <f>L54</f>
        <v>80</v>
      </c>
      <c r="AT54" s="75"/>
      <c r="AU54" s="75"/>
      <c r="AV54" s="75"/>
      <c r="AW54" s="75"/>
      <c r="AX54" s="75"/>
      <c r="AY54" s="75"/>
      <c r="AZ54" s="75"/>
    </row>
    <row r="55" spans="1:56" ht="40" customHeight="1" x14ac:dyDescent="0.4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348"/>
      <c r="L55" s="349" t="s">
        <v>71</v>
      </c>
      <c r="M55" s="290"/>
      <c r="N55" s="290"/>
      <c r="O55" s="290"/>
      <c r="P55" s="290"/>
      <c r="Q55" s="290"/>
      <c r="R55" s="290"/>
      <c r="S55" s="290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350"/>
      <c r="AS55" s="437">
        <f>AS52+AS54</f>
        <v>510</v>
      </c>
      <c r="AT55" s="75"/>
      <c r="AU55" s="75"/>
      <c r="AV55" s="75"/>
      <c r="AW55" s="75"/>
      <c r="AX55" s="75"/>
      <c r="AY55" s="75"/>
      <c r="AZ55" s="75"/>
    </row>
    <row r="56" spans="1:56" ht="40" customHeight="1" x14ac:dyDescent="0.2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</row>
    <row r="57" spans="1:56" ht="15.75" customHeight="1" x14ac:dyDescent="0.2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</row>
    <row r="58" spans="1:56" ht="15.75" customHeight="1" x14ac:dyDescent="0.2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</row>
    <row r="59" spans="1:56" ht="15.75" customHeight="1" x14ac:dyDescent="0.2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</row>
    <row r="60" spans="1:56" ht="15.75" customHeight="1" x14ac:dyDescent="0.2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</row>
    <row r="61" spans="1:56" ht="15.75" customHeight="1" x14ac:dyDescent="0.2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</row>
    <row r="62" spans="1:56" ht="15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</sheetData>
  <mergeCells count="137">
    <mergeCell ref="L54:T54"/>
    <mergeCell ref="U54:AR54"/>
    <mergeCell ref="L55:AR55"/>
    <mergeCell ref="Y42:AS42"/>
    <mergeCell ref="L51:AR51"/>
    <mergeCell ref="L52:AR52"/>
    <mergeCell ref="L53:AR53"/>
    <mergeCell ref="K48:K50"/>
    <mergeCell ref="L48:W48"/>
    <mergeCell ref="Y48:AR48"/>
    <mergeCell ref="AS48:AS50"/>
    <mergeCell ref="L49:AR50"/>
    <mergeCell ref="AQ43:AQ45"/>
    <mergeCell ref="AR43:AR45"/>
    <mergeCell ref="AS43:AS45"/>
    <mergeCell ref="L46:W47"/>
    <mergeCell ref="AK43:AK45"/>
    <mergeCell ref="AL43:AL45"/>
    <mergeCell ref="AM43:AM45"/>
    <mergeCell ref="AN43:AN45"/>
    <mergeCell ref="AO43:AO45"/>
    <mergeCell ref="AP43:AP45"/>
    <mergeCell ref="AE43:AE45"/>
    <mergeCell ref="AF43:AF45"/>
    <mergeCell ref="AG43:AG45"/>
    <mergeCell ref="AH43:AH45"/>
    <mergeCell ref="AI43:AI45"/>
    <mergeCell ref="AJ43:AJ45"/>
    <mergeCell ref="Y43:Y45"/>
    <mergeCell ref="Z43:Z45"/>
    <mergeCell ref="AA43:AA45"/>
    <mergeCell ref="AB43:AB45"/>
    <mergeCell ref="AC43:AC45"/>
    <mergeCell ref="AD43:AD45"/>
    <mergeCell ref="S43:S45"/>
    <mergeCell ref="T43:T45"/>
    <mergeCell ref="U43:U45"/>
    <mergeCell ref="V43:V45"/>
    <mergeCell ref="W43:W45"/>
    <mergeCell ref="X43:X45"/>
    <mergeCell ref="M43:M45"/>
    <mergeCell ref="N43:N45"/>
    <mergeCell ref="O43:O45"/>
    <mergeCell ref="P43:P45"/>
    <mergeCell ref="Q43:Q45"/>
    <mergeCell ref="R43:R45"/>
    <mergeCell ref="H35:H40"/>
    <mergeCell ref="I35:I40"/>
    <mergeCell ref="J35:J40"/>
    <mergeCell ref="AN41:AR41"/>
    <mergeCell ref="C42:C44"/>
    <mergeCell ref="I42:I45"/>
    <mergeCell ref="K42:K45"/>
    <mergeCell ref="L42:W42"/>
    <mergeCell ref="L43:L45"/>
    <mergeCell ref="B35:B40"/>
    <mergeCell ref="C35:C40"/>
    <mergeCell ref="D35:D40"/>
    <mergeCell ref="E35:E40"/>
    <mergeCell ref="F35:F40"/>
    <mergeCell ref="G35:G40"/>
    <mergeCell ref="J21:J26"/>
    <mergeCell ref="B28:B33"/>
    <mergeCell ref="C28:C33"/>
    <mergeCell ref="D28:D33"/>
    <mergeCell ref="E28:E33"/>
    <mergeCell ref="F28:F33"/>
    <mergeCell ref="G28:G33"/>
    <mergeCell ref="H28:H33"/>
    <mergeCell ref="I28:I33"/>
    <mergeCell ref="J28:J33"/>
    <mergeCell ref="I14:I19"/>
    <mergeCell ref="J14:J19"/>
    <mergeCell ref="B21:B26"/>
    <mergeCell ref="C21:C26"/>
    <mergeCell ref="D21:D26"/>
    <mergeCell ref="E21:E26"/>
    <mergeCell ref="F21:F26"/>
    <mergeCell ref="G21:G26"/>
    <mergeCell ref="H21:H26"/>
    <mergeCell ref="I21:I26"/>
    <mergeCell ref="H7:H12"/>
    <mergeCell ref="I7:I12"/>
    <mergeCell ref="J7:J12"/>
    <mergeCell ref="B14:B19"/>
    <mergeCell ref="C14:C19"/>
    <mergeCell ref="D14:D19"/>
    <mergeCell ref="E14:E19"/>
    <mergeCell ref="F14:F19"/>
    <mergeCell ref="G14:G19"/>
    <mergeCell ref="H14:H19"/>
    <mergeCell ref="B7:B12"/>
    <mergeCell ref="C7:C12"/>
    <mergeCell ref="D7:D12"/>
    <mergeCell ref="E7:E12"/>
    <mergeCell ref="F7:F12"/>
    <mergeCell ref="G7:G12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S52">
    <cfRule type="cellIs" dxfId="35" priority="29" operator="lessThan">
      <formula>#REF!</formula>
    </cfRule>
    <cfRule type="cellIs" dxfId="34" priority="30" operator="greaterThan">
      <formula>#REF!</formula>
    </cfRule>
  </conditionalFormatting>
  <conditionalFormatting sqref="AS55">
    <cfRule type="cellIs" dxfId="33" priority="31" operator="lessThan">
      <formula>#REF!</formula>
    </cfRule>
    <cfRule type="cellIs" dxfId="32" priority="32" operator="greaterThan">
      <formula>#REF!</formula>
    </cfRule>
  </conditionalFormatting>
  <conditionalFormatting sqref="AS54">
    <cfRule type="cellIs" dxfId="31" priority="33" operator="lessThan">
      <formula>#REF!</formula>
    </cfRule>
    <cfRule type="cellIs" dxfId="30" priority="34" operator="greaterThan">
      <formula>#REF!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7B66-BB91-3C47-9248-518D4E9405EB}">
  <dimension ref="A1:BE1002"/>
  <sheetViews>
    <sheetView topLeftCell="W38" workbookViewId="0">
      <selection activeCell="AN14" sqref="AN14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81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x14ac:dyDescent="0.2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75"/>
      <c r="AV11" s="75"/>
      <c r="AW11" s="125"/>
      <c r="AX11" s="75"/>
      <c r="AY11" s="75"/>
      <c r="AZ11" s="75"/>
      <c r="BA11" s="75"/>
      <c r="BB11" s="75"/>
      <c r="BC11" s="75"/>
      <c r="BD11" s="75"/>
      <c r="BE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422"/>
      <c r="AT12" s="75"/>
      <c r="AU12" s="125"/>
      <c r="AV12" s="75"/>
      <c r="AW12" s="75"/>
      <c r="AX12" s="75"/>
      <c r="AY12" s="75"/>
      <c r="AZ12" s="75"/>
      <c r="BA12" s="75"/>
      <c r="BB12" s="75"/>
      <c r="BC12" s="75"/>
    </row>
    <row r="13" spans="1:57" ht="60" customHeight="1" thickBot="1" x14ac:dyDescent="0.25">
      <c r="A13" s="149"/>
      <c r="B13" s="150"/>
      <c r="C13" s="151"/>
      <c r="D13" s="148"/>
      <c r="E13" s="148"/>
      <c r="F13" s="148"/>
      <c r="G13" s="148"/>
      <c r="H13" s="148"/>
      <c r="I13" s="148"/>
      <c r="J13" s="148"/>
      <c r="K13" s="148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T13" s="75"/>
      <c r="AU13" s="152"/>
      <c r="AV13" s="75"/>
      <c r="AW13" s="75"/>
      <c r="AX13" s="75"/>
      <c r="AY13" s="75"/>
      <c r="AZ13" s="75"/>
      <c r="BA13" s="75"/>
      <c r="BB13" s="75"/>
      <c r="BC13" s="75"/>
    </row>
    <row r="14" spans="1:57" ht="60" customHeight="1" x14ac:dyDescent="0.2">
      <c r="A14" s="75"/>
      <c r="B14" s="155" t="s">
        <v>57</v>
      </c>
      <c r="C14" s="156"/>
      <c r="D14" s="157"/>
      <c r="E14" s="158"/>
      <c r="F14" s="158"/>
      <c r="G14" s="158"/>
      <c r="H14" s="158"/>
      <c r="I14" s="158"/>
      <c r="J14" s="158"/>
      <c r="K14" s="159"/>
      <c r="L14" s="160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2"/>
      <c r="Y14" s="160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T14" s="75"/>
      <c r="AU14" s="125"/>
      <c r="AV14" s="75"/>
      <c r="AW14" s="75"/>
      <c r="AX14" s="75"/>
      <c r="AY14" s="165"/>
      <c r="AZ14" s="75"/>
      <c r="BA14" s="75"/>
      <c r="BB14" s="75"/>
      <c r="BC14" s="75"/>
    </row>
    <row r="15" spans="1:57" ht="60" customHeight="1" x14ac:dyDescent="0.2">
      <c r="A15" s="75"/>
      <c r="B15" s="166"/>
      <c r="C15" s="167"/>
      <c r="D15" s="168"/>
      <c r="E15" s="169"/>
      <c r="F15" s="169"/>
      <c r="G15" s="169"/>
      <c r="H15" s="169"/>
      <c r="I15" s="169"/>
      <c r="J15" s="169"/>
      <c r="K15" s="159"/>
      <c r="L15" s="170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2"/>
      <c r="X15" s="172"/>
      <c r="Y15" s="170"/>
      <c r="Z15" s="171"/>
      <c r="AA15" s="171"/>
      <c r="AB15" s="171"/>
      <c r="AC15" s="171"/>
      <c r="AD15" s="171"/>
      <c r="AE15" s="171"/>
      <c r="AF15" s="171"/>
      <c r="AG15" s="171"/>
      <c r="AH15" s="171"/>
      <c r="AI15" s="171"/>
      <c r="AJ15" s="171"/>
      <c r="AK15" s="171"/>
      <c r="AL15" s="171"/>
      <c r="AM15" s="171"/>
      <c r="AN15" s="171"/>
      <c r="AO15" s="171"/>
      <c r="AP15" s="171"/>
      <c r="AQ15" s="171"/>
      <c r="AR15" s="171"/>
      <c r="AT15" s="75"/>
      <c r="AU15" s="125"/>
      <c r="AV15" s="75"/>
      <c r="AW15" s="75"/>
      <c r="AX15" s="75"/>
      <c r="AY15" s="165"/>
      <c r="AZ15" s="75"/>
      <c r="BA15" s="75"/>
      <c r="BB15" s="75"/>
      <c r="BC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T16" s="75"/>
      <c r="AU16" s="125"/>
      <c r="AV16" s="75"/>
      <c r="AW16" s="75"/>
      <c r="AX16" s="75"/>
      <c r="AY16" s="165"/>
      <c r="AZ16" s="75"/>
      <c r="BA16" s="75"/>
      <c r="BB16" s="75"/>
      <c r="BC16" s="75"/>
    </row>
    <row r="17" spans="1:55" ht="60" customHeight="1" x14ac:dyDescent="0.2">
      <c r="A17" s="75"/>
      <c r="B17" s="174"/>
      <c r="C17" s="175"/>
      <c r="D17" s="175"/>
      <c r="E17" s="175"/>
      <c r="F17" s="175"/>
      <c r="G17" s="175"/>
      <c r="H17" s="175"/>
      <c r="I17" s="175"/>
      <c r="J17" s="175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T17" s="75"/>
      <c r="AU17" s="125"/>
      <c r="AV17" s="75"/>
      <c r="AW17" s="75"/>
      <c r="AX17" s="75"/>
      <c r="AY17" s="165"/>
      <c r="AZ17" s="75"/>
      <c r="BA17" s="75"/>
      <c r="BB17" s="75"/>
      <c r="BC17" s="75"/>
    </row>
    <row r="18" spans="1:55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T18" s="75"/>
      <c r="AU18" s="125"/>
      <c r="AV18" s="75"/>
      <c r="AW18" s="75"/>
      <c r="AX18" s="75"/>
      <c r="AY18" s="165"/>
      <c r="AZ18" s="75"/>
      <c r="BA18" s="75"/>
      <c r="BB18" s="75"/>
      <c r="BC18" s="75"/>
    </row>
    <row r="19" spans="1:55" ht="60" customHeight="1" thickBot="1" x14ac:dyDescent="0.25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6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  <c r="X19" s="178"/>
      <c r="Y19" s="176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T19" s="75"/>
      <c r="AU19" s="125"/>
      <c r="AV19" s="75"/>
      <c r="AW19" s="75"/>
      <c r="AX19" s="75"/>
      <c r="AY19" s="75"/>
      <c r="AZ19" s="75"/>
      <c r="BA19" s="75"/>
      <c r="BB19" s="75"/>
      <c r="BC19" s="75"/>
    </row>
    <row r="20" spans="1:55" ht="60" customHeight="1" thickBot="1" x14ac:dyDescent="0.4">
      <c r="A20" s="75"/>
      <c r="B20" s="187"/>
      <c r="C20" s="188"/>
      <c r="D20" s="189"/>
      <c r="E20" s="189"/>
      <c r="F20" s="189"/>
      <c r="G20" s="189"/>
      <c r="H20" s="189"/>
      <c r="I20" s="189"/>
      <c r="J20" s="189"/>
      <c r="K20" s="190"/>
      <c r="L20" s="90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T20" s="75"/>
      <c r="AU20" s="186"/>
      <c r="AV20" s="75"/>
      <c r="AW20" s="75"/>
      <c r="AX20" s="75"/>
      <c r="AY20" s="75"/>
      <c r="AZ20" s="75"/>
      <c r="BA20" s="75"/>
      <c r="BB20" s="75"/>
      <c r="BC20" s="75"/>
    </row>
    <row r="21" spans="1:55" ht="60" customHeight="1" x14ac:dyDescent="0.2">
      <c r="A21" s="75"/>
      <c r="B21" s="155" t="s">
        <v>59</v>
      </c>
      <c r="C21" s="192"/>
      <c r="D21" s="193"/>
      <c r="E21" s="194"/>
      <c r="F21" s="194"/>
      <c r="G21" s="194"/>
      <c r="H21" s="194"/>
      <c r="I21" s="194"/>
      <c r="J21" s="194"/>
      <c r="K21" s="195"/>
      <c r="L21" s="196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8"/>
      <c r="X21" s="198"/>
      <c r="Y21" s="199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414"/>
      <c r="AT21" s="75"/>
      <c r="AU21" s="201"/>
      <c r="AV21" s="75"/>
      <c r="AW21" s="75"/>
      <c r="AX21" s="75"/>
      <c r="AY21" s="202"/>
      <c r="AZ21" s="75"/>
      <c r="BA21" s="75"/>
      <c r="BB21" s="75"/>
      <c r="BC21" s="75"/>
    </row>
    <row r="22" spans="1:55" ht="60" customHeight="1" x14ac:dyDescent="0.2">
      <c r="A22" s="75"/>
      <c r="B22" s="174"/>
      <c r="C22" s="175"/>
      <c r="D22" s="175"/>
      <c r="E22" s="175"/>
      <c r="F22" s="175"/>
      <c r="G22" s="175"/>
      <c r="H22" s="175"/>
      <c r="I22" s="175"/>
      <c r="J22" s="175"/>
      <c r="K22" s="195"/>
      <c r="L22" s="203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5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4"/>
      <c r="AN22" s="204"/>
      <c r="AO22" s="204"/>
      <c r="AP22" s="204"/>
      <c r="AQ22" s="204"/>
      <c r="AR22" s="415"/>
      <c r="AT22" s="75"/>
      <c r="AU22" s="201"/>
      <c r="AV22" s="75"/>
      <c r="AW22" s="75"/>
      <c r="AX22" s="75"/>
      <c r="AY22" s="202"/>
      <c r="AZ22" s="75"/>
      <c r="BA22" s="75"/>
      <c r="BB22" s="75"/>
      <c r="BC22" s="75"/>
    </row>
    <row r="23" spans="1:55" ht="60" customHeight="1" x14ac:dyDescent="0.2">
      <c r="A23" s="75"/>
      <c r="B23" s="174"/>
      <c r="C23" s="175"/>
      <c r="D23" s="175"/>
      <c r="E23" s="175"/>
      <c r="F23" s="175"/>
      <c r="G23" s="175"/>
      <c r="H23" s="175"/>
      <c r="I23" s="175"/>
      <c r="J23" s="175"/>
      <c r="K23" s="195"/>
      <c r="L23" s="203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5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8"/>
      <c r="AN23" s="204"/>
      <c r="AO23" s="204"/>
      <c r="AP23" s="204"/>
      <c r="AQ23" s="204"/>
      <c r="AR23" s="415"/>
      <c r="AT23" s="75"/>
      <c r="AU23" s="201"/>
      <c r="AV23" s="75"/>
      <c r="AW23" s="75"/>
      <c r="AX23" s="75"/>
      <c r="AY23" s="202"/>
      <c r="AZ23" s="75"/>
      <c r="BA23" s="75"/>
      <c r="BB23" s="75"/>
      <c r="BC23" s="75"/>
    </row>
    <row r="24" spans="1:55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4"/>
      <c r="Z24" s="204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415"/>
      <c r="AT24" s="75"/>
      <c r="AU24" s="201"/>
      <c r="AV24" s="75"/>
      <c r="AW24" s="75"/>
      <c r="AX24" s="75"/>
      <c r="AY24" s="202"/>
      <c r="AZ24" s="75"/>
      <c r="BA24" s="75"/>
      <c r="BB24" s="75"/>
      <c r="BC24" s="75"/>
    </row>
    <row r="25" spans="1:55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9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1"/>
      <c r="X25" s="211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10"/>
      <c r="AN25" s="210"/>
      <c r="AO25" s="210"/>
      <c r="AP25" s="210"/>
      <c r="AQ25" s="210"/>
      <c r="AR25" s="416"/>
      <c r="AT25" s="75"/>
      <c r="AU25" s="201"/>
      <c r="AV25" s="75"/>
      <c r="AW25" s="75"/>
      <c r="AX25" s="75"/>
      <c r="AY25" s="202"/>
      <c r="AZ25" s="75"/>
      <c r="BA25" s="75"/>
      <c r="BB25" s="75"/>
      <c r="BC25" s="75"/>
    </row>
    <row r="26" spans="1:55" ht="60" customHeight="1" thickBot="1" x14ac:dyDescent="0.25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13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215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10"/>
      <c r="AN26" s="210"/>
      <c r="AO26" s="210"/>
      <c r="AP26" s="210"/>
      <c r="AQ26" s="210"/>
      <c r="AR26" s="416"/>
      <c r="AT26" s="75"/>
      <c r="AU26" s="201"/>
      <c r="AV26" s="75"/>
      <c r="AW26" s="75"/>
      <c r="AX26" s="75"/>
      <c r="AY26" s="202"/>
      <c r="AZ26" s="75"/>
      <c r="BA26" s="75"/>
      <c r="BB26" s="75"/>
      <c r="BC26" s="75"/>
    </row>
    <row r="27" spans="1:55" ht="60" customHeight="1" thickBot="1" x14ac:dyDescent="0.25">
      <c r="A27" s="75"/>
      <c r="B27" s="187"/>
      <c r="C27" s="220"/>
      <c r="D27" s="221"/>
      <c r="E27" s="221"/>
      <c r="F27" s="221"/>
      <c r="G27" s="221"/>
      <c r="H27" s="221"/>
      <c r="I27" s="221"/>
      <c r="J27" s="221"/>
      <c r="K27" s="222"/>
      <c r="L27" s="90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T27" s="75"/>
      <c r="AU27" s="186"/>
      <c r="AV27" s="75"/>
      <c r="AW27" s="75"/>
      <c r="AX27" s="75"/>
      <c r="AY27" s="75"/>
      <c r="AZ27" s="75"/>
      <c r="BA27" s="75"/>
      <c r="BB27" s="75"/>
      <c r="BC27" s="75"/>
    </row>
    <row r="28" spans="1:55" ht="60" customHeight="1" x14ac:dyDescent="0.2">
      <c r="A28" s="75"/>
      <c r="B28" s="223" t="s">
        <v>60</v>
      </c>
      <c r="C28" s="224"/>
      <c r="D28" s="225"/>
      <c r="E28" s="226"/>
      <c r="F28" s="226"/>
      <c r="G28" s="226"/>
      <c r="H28" s="226"/>
      <c r="I28" s="226"/>
      <c r="J28" s="226"/>
      <c r="K28" s="227"/>
      <c r="L28" s="228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30"/>
      <c r="X28" s="230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29"/>
      <c r="AN28" s="229"/>
      <c r="AO28" s="229"/>
      <c r="AP28" s="229"/>
      <c r="AQ28" s="229"/>
      <c r="AR28" s="411"/>
      <c r="AT28" s="75"/>
      <c r="AU28" s="201"/>
      <c r="AV28" s="75"/>
      <c r="AW28" s="75"/>
      <c r="AX28" s="75"/>
      <c r="AY28" s="202"/>
      <c r="AZ28" s="75"/>
      <c r="BA28" s="75"/>
      <c r="BB28" s="75"/>
      <c r="BC28" s="75"/>
    </row>
    <row r="29" spans="1:55" ht="60" customHeight="1" x14ac:dyDescent="0.2">
      <c r="A29" s="75"/>
      <c r="B29" s="233"/>
      <c r="C29" s="233"/>
      <c r="D29" s="233"/>
      <c r="E29" s="175"/>
      <c r="F29" s="175"/>
      <c r="G29" s="175"/>
      <c r="H29" s="175"/>
      <c r="I29" s="175"/>
      <c r="J29" s="175"/>
      <c r="K29" s="227"/>
      <c r="L29" s="234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6"/>
      <c r="X29" s="236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5"/>
      <c r="AN29" s="235"/>
      <c r="AO29" s="235"/>
      <c r="AP29" s="235"/>
      <c r="AQ29" s="235"/>
      <c r="AR29" s="412"/>
      <c r="AT29" s="75"/>
      <c r="AU29" s="201"/>
      <c r="AV29" s="75"/>
      <c r="AW29" s="75"/>
      <c r="AX29" s="75"/>
      <c r="AY29" s="202"/>
      <c r="AZ29" s="75"/>
      <c r="BA29" s="75"/>
      <c r="BB29" s="75"/>
      <c r="BC29" s="75"/>
    </row>
    <row r="30" spans="1:55" ht="60" customHeight="1" x14ac:dyDescent="0.2">
      <c r="A30" s="75"/>
      <c r="B30" s="233"/>
      <c r="C30" s="233"/>
      <c r="D30" s="233"/>
      <c r="E30" s="175"/>
      <c r="F30" s="175"/>
      <c r="G30" s="175"/>
      <c r="H30" s="175"/>
      <c r="I30" s="175"/>
      <c r="J30" s="175"/>
      <c r="K30" s="227"/>
      <c r="L30" s="234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6"/>
      <c r="X30" s="236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5"/>
      <c r="AN30" s="235"/>
      <c r="AO30" s="235"/>
      <c r="AP30" s="235"/>
      <c r="AQ30" s="235"/>
      <c r="AR30" s="412"/>
      <c r="AT30" s="75"/>
      <c r="AU30" s="201"/>
      <c r="AV30" s="75"/>
      <c r="AW30" s="75"/>
      <c r="AX30" s="75"/>
      <c r="AY30" s="202"/>
      <c r="AZ30" s="75"/>
      <c r="BA30" s="75"/>
      <c r="BB30" s="75"/>
      <c r="BC30" s="75"/>
    </row>
    <row r="31" spans="1:55" ht="60" customHeight="1" x14ac:dyDescent="0.2">
      <c r="A31" s="75"/>
      <c r="B31" s="233"/>
      <c r="C31" s="233"/>
      <c r="D31" s="233"/>
      <c r="E31" s="175"/>
      <c r="F31" s="175"/>
      <c r="G31" s="175"/>
      <c r="H31" s="175"/>
      <c r="I31" s="175"/>
      <c r="J31" s="175"/>
      <c r="K31" s="227"/>
      <c r="L31" s="239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1"/>
      <c r="X31" s="241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40"/>
      <c r="AN31" s="240"/>
      <c r="AO31" s="240"/>
      <c r="AP31" s="240"/>
      <c r="AQ31" s="240"/>
      <c r="AR31" s="413"/>
      <c r="AT31" s="75"/>
      <c r="AU31" s="201"/>
      <c r="AV31" s="75"/>
      <c r="AW31" s="75"/>
      <c r="AX31" s="75"/>
      <c r="AY31" s="202"/>
      <c r="AZ31" s="75"/>
      <c r="BA31" s="75"/>
      <c r="BB31" s="75"/>
      <c r="BC31" s="75"/>
    </row>
    <row r="32" spans="1:55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9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1"/>
      <c r="X32" s="241"/>
      <c r="Y32" s="237"/>
      <c r="Z32" s="237"/>
      <c r="AA32" s="237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413"/>
      <c r="AT32" s="75"/>
      <c r="AU32" s="201"/>
      <c r="AV32" s="75"/>
      <c r="AW32" s="75"/>
      <c r="AX32" s="75"/>
      <c r="AY32" s="202"/>
      <c r="AZ32" s="75"/>
      <c r="BA32" s="75"/>
      <c r="BB32" s="75"/>
      <c r="BC32" s="75"/>
    </row>
    <row r="33" spans="1:57" ht="60" customHeight="1" thickBot="1" x14ac:dyDescent="0.25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43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5"/>
      <c r="X33" s="245"/>
      <c r="Y33" s="237"/>
      <c r="Z33" s="237"/>
      <c r="AA33" s="237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413"/>
      <c r="AT33" s="75"/>
      <c r="AU33" s="201"/>
      <c r="AV33" s="75"/>
      <c r="AW33" s="75"/>
      <c r="AX33" s="75"/>
      <c r="AY33" s="75"/>
      <c r="AZ33" s="75"/>
      <c r="BA33" s="75"/>
      <c r="BB33" s="75"/>
      <c r="BC33" s="75"/>
    </row>
    <row r="34" spans="1:57" ht="60" customHeight="1" thickBot="1" x14ac:dyDescent="0.25">
      <c r="A34" s="75"/>
      <c r="B34" s="187"/>
      <c r="C34" s="220"/>
      <c r="D34" s="221"/>
      <c r="E34" s="221"/>
      <c r="F34" s="221"/>
      <c r="G34" s="221"/>
      <c r="H34" s="221"/>
      <c r="I34" s="221"/>
      <c r="J34" s="221"/>
      <c r="K34" s="222"/>
      <c r="L34" s="90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T34" s="75"/>
      <c r="AU34" s="186"/>
      <c r="AV34" s="202"/>
      <c r="AW34" s="75"/>
      <c r="AX34" s="75"/>
      <c r="AY34" s="75"/>
      <c r="AZ34" s="75"/>
      <c r="BA34" s="75"/>
      <c r="BB34" s="75"/>
      <c r="BC34" s="75"/>
    </row>
    <row r="35" spans="1:57" ht="60" customHeight="1" thickBot="1" x14ac:dyDescent="0.25">
      <c r="A35" s="75"/>
      <c r="B35" s="155" t="s">
        <v>61</v>
      </c>
      <c r="C35" s="248"/>
      <c r="D35" s="249"/>
      <c r="E35" s="250"/>
      <c r="F35" s="250"/>
      <c r="G35" s="250"/>
      <c r="H35" s="250"/>
      <c r="I35" s="250"/>
      <c r="J35" s="250"/>
      <c r="K35" s="251"/>
      <c r="L35" s="252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4"/>
      <c r="X35" s="255"/>
      <c r="Y35" s="252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408"/>
      <c r="AT35" s="75"/>
      <c r="AU35" s="201"/>
      <c r="AV35" s="75"/>
      <c r="AW35" s="75"/>
      <c r="AX35" s="75"/>
      <c r="AY35" s="75"/>
      <c r="AZ35" s="75"/>
      <c r="BA35" s="75"/>
      <c r="BB35" s="75"/>
      <c r="BC35" s="75"/>
    </row>
    <row r="36" spans="1:57" ht="60" customHeight="1" thickBot="1" x14ac:dyDescent="0.25">
      <c r="A36" s="75"/>
      <c r="B36" s="166"/>
      <c r="C36" s="257"/>
      <c r="D36" s="258"/>
      <c r="E36" s="259"/>
      <c r="F36" s="259"/>
      <c r="G36" s="259"/>
      <c r="H36" s="259"/>
      <c r="I36" s="259"/>
      <c r="J36" s="259"/>
      <c r="K36" s="251"/>
      <c r="L36" s="260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2"/>
      <c r="X36" s="255"/>
      <c r="Y36" s="260"/>
      <c r="Z36" s="263"/>
      <c r="AA36" s="263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409"/>
      <c r="AT36" s="75"/>
      <c r="AU36" s="201"/>
      <c r="AV36" s="75"/>
      <c r="AW36" s="75"/>
      <c r="AX36" s="75"/>
      <c r="AY36" s="75"/>
      <c r="AZ36" s="75"/>
      <c r="BA36" s="75"/>
      <c r="BB36" s="75"/>
      <c r="BC36" s="75"/>
    </row>
    <row r="37" spans="1:57" ht="60" customHeight="1" thickBot="1" x14ac:dyDescent="0.25">
      <c r="A37" s="75"/>
      <c r="B37" s="166"/>
      <c r="C37" s="257"/>
      <c r="D37" s="258"/>
      <c r="E37" s="259"/>
      <c r="F37" s="259"/>
      <c r="G37" s="259"/>
      <c r="H37" s="259"/>
      <c r="I37" s="259"/>
      <c r="J37" s="259"/>
      <c r="K37" s="251"/>
      <c r="L37" s="260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2"/>
      <c r="X37" s="255"/>
      <c r="Y37" s="260"/>
      <c r="Z37" s="263"/>
      <c r="AA37" s="263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409"/>
      <c r="AT37" s="75"/>
      <c r="AU37" s="201"/>
      <c r="AV37" s="75"/>
      <c r="AW37" s="75"/>
      <c r="AX37" s="75"/>
      <c r="AY37" s="75"/>
      <c r="AZ37" s="75"/>
      <c r="BA37" s="75"/>
      <c r="BB37" s="75"/>
      <c r="BC37" s="75"/>
    </row>
    <row r="38" spans="1:57" ht="60" customHeight="1" thickBot="1" x14ac:dyDescent="0.25">
      <c r="A38" s="75"/>
      <c r="B38" s="174"/>
      <c r="C38" s="175"/>
      <c r="D38" s="175"/>
      <c r="E38" s="175"/>
      <c r="F38" s="175"/>
      <c r="G38" s="175"/>
      <c r="H38" s="175"/>
      <c r="I38" s="175"/>
      <c r="J38" s="175"/>
      <c r="K38" s="251"/>
      <c r="L38" s="265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55"/>
      <c r="Y38" s="260"/>
      <c r="Z38" s="263"/>
      <c r="AA38" s="263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409"/>
      <c r="AT38" s="75"/>
      <c r="AU38" s="201"/>
      <c r="AV38" s="75"/>
      <c r="AW38" s="75"/>
      <c r="AX38" s="75"/>
      <c r="AY38" s="75"/>
      <c r="AZ38" s="75"/>
      <c r="BA38" s="75"/>
      <c r="BB38" s="75"/>
      <c r="BC38" s="75"/>
    </row>
    <row r="39" spans="1:57" ht="60" customHeight="1" x14ac:dyDescent="0.2">
      <c r="A39" s="75"/>
      <c r="B39" s="174"/>
      <c r="C39" s="175"/>
      <c r="D39" s="175"/>
      <c r="E39" s="175"/>
      <c r="F39" s="175"/>
      <c r="G39" s="175"/>
      <c r="H39" s="175"/>
      <c r="I39" s="175"/>
      <c r="J39" s="175"/>
      <c r="K39" s="251"/>
      <c r="L39" s="265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7"/>
      <c r="X39" s="255"/>
      <c r="Y39" s="260"/>
      <c r="Z39" s="268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8"/>
      <c r="AN39" s="268"/>
      <c r="AO39" s="268"/>
      <c r="AP39" s="268"/>
      <c r="AQ39" s="268"/>
      <c r="AR39" s="409"/>
      <c r="AT39" s="75"/>
      <c r="AU39" s="201"/>
      <c r="AV39" s="75"/>
      <c r="AW39" s="75"/>
      <c r="AX39" s="75"/>
      <c r="AY39" s="75"/>
      <c r="AZ39" s="75"/>
      <c r="BA39" s="75"/>
      <c r="BB39" s="75"/>
      <c r="BC39" s="75"/>
    </row>
    <row r="40" spans="1:57" ht="60" customHeight="1" thickBot="1" x14ac:dyDescent="0.25">
      <c r="A40" s="75"/>
      <c r="B40" s="174"/>
      <c r="C40" s="175"/>
      <c r="D40" s="175"/>
      <c r="E40" s="175"/>
      <c r="F40" s="175"/>
      <c r="G40" s="175"/>
      <c r="H40" s="175"/>
      <c r="I40" s="175"/>
      <c r="J40" s="175"/>
      <c r="K40" s="251"/>
      <c r="L40" s="270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2"/>
      <c r="X40" s="273" t="s">
        <v>62</v>
      </c>
      <c r="Y40" s="274"/>
      <c r="Z40" s="275"/>
      <c r="AA40" s="275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446"/>
      <c r="AT40" s="75"/>
      <c r="AU40" s="201"/>
      <c r="AV40" s="75"/>
      <c r="AW40" s="75"/>
      <c r="AX40" s="75"/>
      <c r="AY40" s="75"/>
      <c r="AZ40" s="75"/>
      <c r="BA40" s="75"/>
      <c r="BB40" s="75"/>
      <c r="BC40" s="75"/>
    </row>
    <row r="41" spans="1:57" ht="60" customHeight="1" x14ac:dyDescent="0.2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281"/>
      <c r="M41" s="281"/>
      <c r="N41" s="281"/>
      <c r="O41" s="281"/>
      <c r="P41" s="281"/>
      <c r="Q41" s="281"/>
      <c r="R41" s="281"/>
      <c r="S41" s="281"/>
      <c r="T41" s="281"/>
      <c r="U41" s="281"/>
      <c r="V41" s="281"/>
      <c r="W41" s="281"/>
      <c r="X41" s="281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445"/>
      <c r="AS41" s="282"/>
      <c r="AT41" s="75"/>
      <c r="AU41" s="75"/>
      <c r="AV41" s="75"/>
      <c r="AW41" s="75"/>
      <c r="AX41" s="75"/>
      <c r="AY41" s="75"/>
      <c r="AZ41" s="75"/>
      <c r="BA41" s="75"/>
      <c r="BB41" s="75"/>
    </row>
    <row r="42" spans="1:57" ht="60" customHeight="1" x14ac:dyDescent="0.2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283"/>
      <c r="AO42" s="284"/>
      <c r="AP42" s="284"/>
      <c r="AQ42" s="284"/>
      <c r="AR42" s="284"/>
      <c r="AS42" s="152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</row>
    <row r="43" spans="1:57" ht="40" customHeight="1" x14ac:dyDescent="0.45">
      <c r="A43" s="75"/>
      <c r="B43" s="75"/>
      <c r="C43" s="283"/>
      <c r="D43" s="285"/>
      <c r="E43" s="285"/>
      <c r="F43" s="285"/>
      <c r="G43" s="285"/>
      <c r="H43" s="285"/>
      <c r="I43" s="283"/>
      <c r="J43" s="286"/>
      <c r="K43" s="287" t="s">
        <v>64</v>
      </c>
      <c r="L43" s="402" t="s">
        <v>29</v>
      </c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4"/>
      <c r="X43" s="405"/>
      <c r="Y43" s="406" t="s">
        <v>30</v>
      </c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406"/>
      <c r="AL43" s="406"/>
      <c r="AM43" s="406"/>
      <c r="AN43" s="406"/>
      <c r="AO43" s="406"/>
      <c r="AP43" s="406"/>
      <c r="AQ43" s="406"/>
      <c r="AR43" s="406"/>
      <c r="AS43" s="438"/>
      <c r="AT43" s="444"/>
      <c r="AU43" s="75"/>
      <c r="AV43" s="75"/>
      <c r="AW43" s="75"/>
      <c r="AX43" s="75"/>
      <c r="AY43" s="75"/>
      <c r="AZ43" s="75"/>
      <c r="BA43" s="75"/>
      <c r="BB43" s="75"/>
      <c r="BC43" s="75"/>
      <c r="BD43" s="75"/>
    </row>
    <row r="44" spans="1:57" ht="40" customHeight="1" x14ac:dyDescent="0.2">
      <c r="A44" s="75"/>
      <c r="B44" s="75"/>
      <c r="C44" s="2"/>
      <c r="D44" s="285"/>
      <c r="E44" s="285"/>
      <c r="F44" s="285"/>
      <c r="G44" s="285"/>
      <c r="H44" s="285"/>
      <c r="I44" s="2"/>
      <c r="J44" s="286"/>
      <c r="K44" s="291"/>
      <c r="L44" s="292" t="s">
        <v>31</v>
      </c>
      <c r="M44" s="292" t="s">
        <v>32</v>
      </c>
      <c r="N44" s="292" t="s">
        <v>33</v>
      </c>
      <c r="O44" s="292" t="s">
        <v>34</v>
      </c>
      <c r="P44" s="292" t="s">
        <v>35</v>
      </c>
      <c r="Q44" s="292" t="s">
        <v>36</v>
      </c>
      <c r="R44" s="292" t="s">
        <v>82</v>
      </c>
      <c r="S44" s="292" t="s">
        <v>83</v>
      </c>
      <c r="T44" s="292" t="s">
        <v>84</v>
      </c>
      <c r="U44" s="292" t="s">
        <v>86</v>
      </c>
      <c r="V44" s="293" t="s">
        <v>37</v>
      </c>
      <c r="W44" s="294" t="s">
        <v>38</v>
      </c>
      <c r="X44" s="98"/>
      <c r="Y44" s="295" t="s">
        <v>39</v>
      </c>
      <c r="Z44" s="296" t="s">
        <v>40</v>
      </c>
      <c r="AA44" s="296" t="s">
        <v>41</v>
      </c>
      <c r="AB44" s="296" t="s">
        <v>42</v>
      </c>
      <c r="AC44" s="296" t="s">
        <v>43</v>
      </c>
      <c r="AD44" s="296" t="s">
        <v>44</v>
      </c>
      <c r="AE44" s="296" t="s">
        <v>45</v>
      </c>
      <c r="AF44" s="296" t="s">
        <v>46</v>
      </c>
      <c r="AG44" s="296" t="s">
        <v>47</v>
      </c>
      <c r="AH44" s="296" t="s">
        <v>48</v>
      </c>
      <c r="AI44" s="296" t="s">
        <v>87</v>
      </c>
      <c r="AJ44" s="296" t="s">
        <v>88</v>
      </c>
      <c r="AK44" s="296" t="s">
        <v>89</v>
      </c>
      <c r="AL44" s="296" t="s">
        <v>90</v>
      </c>
      <c r="AM44" s="296" t="s">
        <v>91</v>
      </c>
      <c r="AN44" s="296" t="s">
        <v>92</v>
      </c>
      <c r="AO44" s="296" t="s">
        <v>93</v>
      </c>
      <c r="AP44" s="296" t="s">
        <v>94</v>
      </c>
      <c r="AQ44" s="296" t="s">
        <v>95</v>
      </c>
      <c r="AR44" s="296" t="s">
        <v>96</v>
      </c>
      <c r="AS44" s="424" t="s">
        <v>10</v>
      </c>
      <c r="AT44" s="75"/>
      <c r="AU44" s="75"/>
      <c r="AV44" s="75"/>
      <c r="AW44" s="75"/>
      <c r="AX44" s="75"/>
      <c r="AY44" s="75"/>
      <c r="AZ44" s="75"/>
    </row>
    <row r="45" spans="1:57" ht="40" customHeight="1" x14ac:dyDescent="0.2">
      <c r="A45" s="75"/>
      <c r="B45" s="75"/>
      <c r="C45" s="2"/>
      <c r="D45" s="285"/>
      <c r="E45" s="285"/>
      <c r="F45" s="285"/>
      <c r="G45" s="285"/>
      <c r="H45" s="285"/>
      <c r="I45" s="2"/>
      <c r="J45" s="286"/>
      <c r="K45" s="29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2"/>
      <c r="W45" s="301"/>
      <c r="X45" s="105"/>
      <c r="Y45" s="303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425"/>
      <c r="AT45" s="75"/>
      <c r="AU45" s="75"/>
      <c r="AV45" s="75"/>
      <c r="AW45" s="75"/>
      <c r="AX45" s="75"/>
      <c r="AY45" s="75"/>
      <c r="AZ45" s="75"/>
    </row>
    <row r="46" spans="1:57" ht="4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2"/>
      <c r="J46" s="286"/>
      <c r="K46" s="307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2"/>
      <c r="W46" s="301"/>
      <c r="X46" s="115"/>
      <c r="Y46" s="308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  <c r="AN46" s="309"/>
      <c r="AO46" s="309"/>
      <c r="AP46" s="309"/>
      <c r="AQ46" s="309"/>
      <c r="AR46" s="309"/>
      <c r="AS46" s="426"/>
      <c r="AT46" s="75"/>
      <c r="AU46" s="75"/>
      <c r="AV46" s="75"/>
      <c r="AW46" s="75"/>
      <c r="AX46" s="75"/>
      <c r="AY46" s="75"/>
      <c r="AZ46" s="75"/>
    </row>
    <row r="47" spans="1:57" ht="40" customHeight="1" thickBot="1" x14ac:dyDescent="0.5">
      <c r="A47" s="75"/>
      <c r="B47" s="75"/>
      <c r="C47" s="75"/>
      <c r="D47" s="75"/>
      <c r="E47" s="75"/>
      <c r="F47" s="75"/>
      <c r="G47" s="75"/>
      <c r="H47" s="75"/>
      <c r="I47" s="312"/>
      <c r="J47" s="312"/>
      <c r="K47" s="313" t="s">
        <v>66</v>
      </c>
      <c r="L47" s="314"/>
      <c r="M47" s="315"/>
      <c r="N47" s="315"/>
      <c r="O47" s="315"/>
      <c r="P47" s="315"/>
      <c r="Q47" s="315"/>
      <c r="R47" s="315"/>
      <c r="S47" s="315"/>
      <c r="T47" s="315"/>
      <c r="U47" s="315"/>
      <c r="V47" s="315"/>
      <c r="W47" s="316"/>
      <c r="X47" s="317">
        <v>41</v>
      </c>
      <c r="Y47" s="389">
        <v>38</v>
      </c>
      <c r="Z47" s="389">
        <v>26</v>
      </c>
      <c r="AA47" s="389">
        <v>35</v>
      </c>
      <c r="AB47" s="389">
        <v>35</v>
      </c>
      <c r="AC47" s="389">
        <v>40</v>
      </c>
      <c r="AD47" s="389">
        <v>30</v>
      </c>
      <c r="AE47" s="389"/>
      <c r="AF47" s="389"/>
      <c r="AG47" s="389"/>
      <c r="AH47" s="389"/>
      <c r="AI47" s="389"/>
      <c r="AJ47" s="389"/>
      <c r="AK47" s="389"/>
      <c r="AL47" s="389"/>
      <c r="AM47" s="389">
        <v>40</v>
      </c>
      <c r="AN47" s="389">
        <v>30</v>
      </c>
      <c r="AO47" s="389">
        <v>50</v>
      </c>
      <c r="AP47" s="389">
        <v>20</v>
      </c>
      <c r="AQ47" s="389">
        <v>30</v>
      </c>
      <c r="AR47" s="389">
        <v>40</v>
      </c>
      <c r="AS47" s="427">
        <f>SUM(Y47:AR47)</f>
        <v>414</v>
      </c>
      <c r="AT47" s="75"/>
      <c r="AU47" s="75"/>
      <c r="AV47" s="75"/>
      <c r="AW47" s="75"/>
      <c r="AX47" s="75"/>
      <c r="AY47" s="75"/>
      <c r="AZ47" s="75"/>
    </row>
    <row r="48" spans="1:57" ht="40" customHeight="1" thickBot="1" x14ac:dyDescent="0.5">
      <c r="A48" s="75"/>
      <c r="B48" s="75"/>
      <c r="C48" s="75"/>
      <c r="D48" s="75"/>
      <c r="E48" s="75"/>
      <c r="F48" s="75"/>
      <c r="G48" s="75"/>
      <c r="H48" s="75"/>
      <c r="I48" s="75"/>
      <c r="J48" s="312"/>
      <c r="K48" s="319" t="s">
        <v>67</v>
      </c>
      <c r="L48" s="320"/>
      <c r="M48" s="321"/>
      <c r="N48" s="321"/>
      <c r="O48" s="321"/>
      <c r="P48" s="321"/>
      <c r="Q48" s="321"/>
      <c r="R48" s="321"/>
      <c r="S48" s="321"/>
      <c r="T48" s="321"/>
      <c r="U48" s="321"/>
      <c r="V48" s="321"/>
      <c r="W48" s="322"/>
      <c r="X48" s="317" t="s">
        <v>62</v>
      </c>
      <c r="Y48" s="389">
        <v>12</v>
      </c>
      <c r="Z48" s="389">
        <v>12</v>
      </c>
      <c r="AA48" s="389">
        <v>12</v>
      </c>
      <c r="AB48" s="389">
        <v>12</v>
      </c>
      <c r="AC48" s="389"/>
      <c r="AD48" s="389"/>
      <c r="AE48" s="389"/>
      <c r="AF48" s="389"/>
      <c r="AG48" s="389"/>
      <c r="AH48" s="389"/>
      <c r="AI48" s="389"/>
      <c r="AJ48" s="389"/>
      <c r="AK48" s="389"/>
      <c r="AL48" s="389"/>
      <c r="AM48" s="389">
        <v>12</v>
      </c>
      <c r="AN48" s="389">
        <v>12</v>
      </c>
      <c r="AO48" s="389">
        <v>12</v>
      </c>
      <c r="AP48" s="389">
        <v>12</v>
      </c>
      <c r="AQ48" s="389">
        <v>12</v>
      </c>
      <c r="AR48" s="390">
        <v>12</v>
      </c>
      <c r="AS48" s="428">
        <f>SUM(Y48:AR48)</f>
        <v>120</v>
      </c>
      <c r="AT48" s="75"/>
      <c r="AU48" s="75"/>
      <c r="AV48" s="75"/>
      <c r="AW48" s="75"/>
      <c r="AX48" s="75"/>
      <c r="AY48" s="75"/>
      <c r="AZ48" s="75"/>
    </row>
    <row r="49" spans="1:56" ht="40" customHeight="1" thickBot="1" x14ac:dyDescent="0.5">
      <c r="A49" s="75"/>
      <c r="B49" s="75"/>
      <c r="C49" s="75"/>
      <c r="D49" s="75"/>
      <c r="E49" s="75"/>
      <c r="F49" s="75"/>
      <c r="G49" s="75"/>
      <c r="H49" s="75"/>
      <c r="I49" s="75"/>
      <c r="J49" s="312"/>
      <c r="K49" s="323" t="s">
        <v>68</v>
      </c>
      <c r="L49" s="324">
        <v>66</v>
      </c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6"/>
      <c r="X49" s="327"/>
      <c r="Y49" s="328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30"/>
      <c r="AS49" s="429">
        <f>L49+L50</f>
        <v>86</v>
      </c>
      <c r="AT49" s="75"/>
      <c r="AU49" s="75"/>
      <c r="AV49" s="75"/>
      <c r="AW49" s="75"/>
      <c r="AX49" s="75"/>
      <c r="AY49" s="75"/>
      <c r="AZ49" s="75"/>
    </row>
    <row r="50" spans="1:56" ht="40" customHeight="1" x14ac:dyDescent="0.2">
      <c r="A50" s="75"/>
      <c r="B50" s="75"/>
      <c r="C50" s="75"/>
      <c r="D50" s="75"/>
      <c r="E50" s="75"/>
      <c r="F50" s="75"/>
      <c r="G50" s="75"/>
      <c r="H50" s="75"/>
      <c r="I50" s="75"/>
      <c r="J50" s="312"/>
      <c r="K50" s="291"/>
      <c r="L50" s="430">
        <v>20</v>
      </c>
      <c r="M50" s="431"/>
      <c r="N50" s="431"/>
      <c r="O50" s="431"/>
      <c r="P50" s="431"/>
      <c r="Q50" s="431"/>
      <c r="R50" s="431"/>
      <c r="S50" s="431"/>
      <c r="T50" s="431"/>
      <c r="U50" s="431"/>
      <c r="V50" s="431"/>
      <c r="W50" s="431"/>
      <c r="X50" s="431"/>
      <c r="Y50" s="431"/>
      <c r="Z50" s="431"/>
      <c r="AA50" s="431"/>
      <c r="AB50" s="431"/>
      <c r="AC50" s="431"/>
      <c r="AD50" s="431"/>
      <c r="AE50" s="431"/>
      <c r="AF50" s="431"/>
      <c r="AG50" s="431"/>
      <c r="AH50" s="431"/>
      <c r="AI50" s="431"/>
      <c r="AJ50" s="431"/>
      <c r="AK50" s="431"/>
      <c r="AL50" s="431"/>
      <c r="AM50" s="431"/>
      <c r="AN50" s="431"/>
      <c r="AO50" s="431"/>
      <c r="AP50" s="431"/>
      <c r="AQ50" s="431"/>
      <c r="AR50" s="334"/>
      <c r="AS50" s="432"/>
      <c r="AT50" s="75"/>
      <c r="AU50" s="75"/>
      <c r="AV50" s="75"/>
      <c r="AW50" s="75"/>
      <c r="AX50" s="75"/>
      <c r="AY50" s="75"/>
      <c r="AZ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75"/>
      <c r="J51" s="312"/>
      <c r="K51" s="336"/>
      <c r="L51" s="337"/>
      <c r="M51" s="337"/>
      <c r="N51" s="337"/>
      <c r="O51" s="337"/>
      <c r="P51" s="337"/>
      <c r="Q51" s="337"/>
      <c r="R51" s="337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337"/>
      <c r="AN51" s="337"/>
      <c r="AO51" s="337"/>
      <c r="AP51" s="337"/>
      <c r="AQ51" s="337"/>
      <c r="AR51" s="338"/>
      <c r="AS51" s="432"/>
      <c r="AT51" s="75"/>
      <c r="AU51" s="75"/>
      <c r="AV51" s="75"/>
      <c r="AW51" s="75"/>
      <c r="AX51" s="75"/>
      <c r="AY51" s="75"/>
      <c r="AZ51" s="75"/>
    </row>
    <row r="52" spans="1:56" ht="40" customHeight="1" thickBot="1" x14ac:dyDescent="0.45">
      <c r="A52" s="75"/>
      <c r="B52" s="75"/>
      <c r="C52" s="75"/>
      <c r="D52" s="75"/>
      <c r="E52" s="75"/>
      <c r="F52" s="75"/>
      <c r="G52" s="75"/>
      <c r="H52" s="75"/>
      <c r="I52" s="75"/>
      <c r="J52" s="312"/>
      <c r="K52" s="339" t="s">
        <v>67</v>
      </c>
      <c r="L52" s="362">
        <v>0</v>
      </c>
      <c r="M52" s="363"/>
      <c r="N52" s="363"/>
      <c r="O52" s="363"/>
      <c r="P52" s="363"/>
      <c r="Q52" s="363"/>
      <c r="R52" s="363"/>
      <c r="S52" s="363"/>
      <c r="T52" s="363"/>
      <c r="U52" s="363"/>
      <c r="V52" s="363"/>
      <c r="W52" s="363"/>
      <c r="X52" s="363"/>
      <c r="Y52" s="363"/>
      <c r="Z52" s="363"/>
      <c r="AA52" s="363"/>
      <c r="AB52" s="363"/>
      <c r="AC52" s="363"/>
      <c r="AD52" s="363"/>
      <c r="AE52" s="363"/>
      <c r="AF52" s="363"/>
      <c r="AG52" s="363"/>
      <c r="AH52" s="363"/>
      <c r="AI52" s="363"/>
      <c r="AJ52" s="363"/>
      <c r="AK52" s="363"/>
      <c r="AL52" s="363"/>
      <c r="AM52" s="363"/>
      <c r="AN52" s="363"/>
      <c r="AO52" s="363"/>
      <c r="AP52" s="363"/>
      <c r="AQ52" s="363"/>
      <c r="AR52" s="363"/>
      <c r="AS52" s="433">
        <f>L52</f>
        <v>0</v>
      </c>
      <c r="AT52" s="75"/>
      <c r="AU52" s="75"/>
      <c r="AV52" s="75"/>
      <c r="AW52" s="75"/>
      <c r="AX52" s="75"/>
      <c r="AY52" s="75"/>
      <c r="AZ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40"/>
      <c r="L53" s="341" t="s">
        <v>72</v>
      </c>
      <c r="M53" s="342"/>
      <c r="N53" s="342"/>
      <c r="O53" s="342"/>
      <c r="P53" s="342"/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/>
      <c r="AO53" s="342"/>
      <c r="AP53" s="342"/>
      <c r="AQ53" s="342"/>
      <c r="AR53" s="343"/>
      <c r="AS53" s="434">
        <f>AS47+L49+L50</f>
        <v>500</v>
      </c>
      <c r="AT53" s="75"/>
      <c r="AU53" s="75"/>
      <c r="AV53" s="75"/>
      <c r="AW53" s="75"/>
      <c r="AX53" s="75"/>
      <c r="AY53" s="75"/>
      <c r="AZ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17"/>
      <c r="L54" s="341" t="s">
        <v>67</v>
      </c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342"/>
      <c r="AL54" s="342"/>
      <c r="AM54" s="342"/>
      <c r="AN54" s="342"/>
      <c r="AO54" s="342"/>
      <c r="AP54" s="342"/>
      <c r="AQ54" s="342"/>
      <c r="AR54" s="342"/>
      <c r="AS54" s="435">
        <f>SUM(AS52,AS48)</f>
        <v>120</v>
      </c>
      <c r="AT54" s="75"/>
      <c r="AU54" s="75"/>
      <c r="AV54" s="75"/>
      <c r="AW54" s="75"/>
      <c r="AX54" s="75"/>
      <c r="AY54" s="75"/>
      <c r="AZ54" s="75"/>
    </row>
    <row r="55" spans="1:56" ht="40" customHeight="1" x14ac:dyDescent="0.4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344" t="s">
        <v>70</v>
      </c>
      <c r="L55" s="380">
        <v>80</v>
      </c>
      <c r="M55" s="381"/>
      <c r="N55" s="381"/>
      <c r="O55" s="381"/>
      <c r="P55" s="381"/>
      <c r="Q55" s="381"/>
      <c r="R55" s="381"/>
      <c r="S55" s="381"/>
      <c r="T55" s="382"/>
      <c r="U55" s="345"/>
      <c r="V55" s="346"/>
      <c r="W55" s="346"/>
      <c r="X55" s="346"/>
      <c r="Y55" s="346"/>
      <c r="Z55" s="346"/>
      <c r="AA55" s="346"/>
      <c r="AB55" s="346"/>
      <c r="AC55" s="346"/>
      <c r="AD55" s="346"/>
      <c r="AE55" s="346"/>
      <c r="AF55" s="346"/>
      <c r="AG55" s="346"/>
      <c r="AH55" s="346"/>
      <c r="AI55" s="346"/>
      <c r="AJ55" s="346"/>
      <c r="AK55" s="346"/>
      <c r="AL55" s="346"/>
      <c r="AM55" s="346"/>
      <c r="AN55" s="346"/>
      <c r="AO55" s="346"/>
      <c r="AP55" s="346"/>
      <c r="AQ55" s="346"/>
      <c r="AR55" s="347"/>
      <c r="AS55" s="436">
        <f>L55</f>
        <v>80</v>
      </c>
      <c r="AT55" s="75"/>
      <c r="AU55" s="75"/>
      <c r="AV55" s="75"/>
      <c r="AW55" s="75"/>
      <c r="AX55" s="75"/>
      <c r="AY55" s="75"/>
      <c r="AZ55" s="75"/>
    </row>
    <row r="56" spans="1:56" ht="40" customHeight="1" x14ac:dyDescent="0.4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348"/>
      <c r="L56" s="349" t="s">
        <v>71</v>
      </c>
      <c r="M56" s="290"/>
      <c r="N56" s="290"/>
      <c r="O56" s="290"/>
      <c r="P56" s="290"/>
      <c r="Q56" s="290"/>
      <c r="R56" s="290"/>
      <c r="S56" s="290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350"/>
      <c r="AS56" s="437">
        <f>AS53+AS55</f>
        <v>580</v>
      </c>
      <c r="AT56" s="75"/>
      <c r="AU56" s="75"/>
      <c r="AV56" s="75"/>
      <c r="AW56" s="75"/>
      <c r="AX56" s="75"/>
      <c r="AY56" s="75"/>
      <c r="AZ56" s="75"/>
    </row>
    <row r="57" spans="1:56" ht="40" customHeight="1" x14ac:dyDescent="0.2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</row>
    <row r="58" spans="1:56" ht="15.75" customHeight="1" x14ac:dyDescent="0.2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</row>
    <row r="59" spans="1:56" ht="15.75" customHeight="1" x14ac:dyDescent="0.2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</row>
    <row r="60" spans="1:56" ht="15.75" customHeight="1" x14ac:dyDescent="0.2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</row>
    <row r="61" spans="1:56" ht="15.75" customHeight="1" x14ac:dyDescent="0.2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</row>
    <row r="62" spans="1:56" ht="15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</sheetData>
  <mergeCells count="137">
    <mergeCell ref="L55:T55"/>
    <mergeCell ref="U55:AR55"/>
    <mergeCell ref="L56:AR56"/>
    <mergeCell ref="Y43:AS43"/>
    <mergeCell ref="L52:AR52"/>
    <mergeCell ref="L53:AR53"/>
    <mergeCell ref="L54:AR54"/>
    <mergeCell ref="K49:K51"/>
    <mergeCell ref="L49:W49"/>
    <mergeCell ref="Y49:AR49"/>
    <mergeCell ref="AS49:AS51"/>
    <mergeCell ref="L50:AR51"/>
    <mergeCell ref="AQ44:AQ46"/>
    <mergeCell ref="AR44:AR46"/>
    <mergeCell ref="AS44:AS46"/>
    <mergeCell ref="L47:W48"/>
    <mergeCell ref="AK44:AK46"/>
    <mergeCell ref="AL44:AL46"/>
    <mergeCell ref="AM44:AM46"/>
    <mergeCell ref="AN44:AN46"/>
    <mergeCell ref="AO44:AO46"/>
    <mergeCell ref="AP44:AP46"/>
    <mergeCell ref="AE44:AE46"/>
    <mergeCell ref="AF44:AF46"/>
    <mergeCell ref="AG44:AG46"/>
    <mergeCell ref="AH44:AH46"/>
    <mergeCell ref="AI44:AI46"/>
    <mergeCell ref="AJ44:AJ46"/>
    <mergeCell ref="Y44:Y46"/>
    <mergeCell ref="Z44:Z46"/>
    <mergeCell ref="AA44:AA46"/>
    <mergeCell ref="AB44:AB46"/>
    <mergeCell ref="AC44:AC46"/>
    <mergeCell ref="AD44:AD46"/>
    <mergeCell ref="S44:S46"/>
    <mergeCell ref="T44:T46"/>
    <mergeCell ref="U44:U46"/>
    <mergeCell ref="V44:V46"/>
    <mergeCell ref="W44:W46"/>
    <mergeCell ref="X44:X46"/>
    <mergeCell ref="M44:M46"/>
    <mergeCell ref="N44:N46"/>
    <mergeCell ref="O44:O46"/>
    <mergeCell ref="P44:P46"/>
    <mergeCell ref="Q44:Q46"/>
    <mergeCell ref="R44:R46"/>
    <mergeCell ref="H35:H40"/>
    <mergeCell ref="I35:I40"/>
    <mergeCell ref="J35:J40"/>
    <mergeCell ref="AN42:AR42"/>
    <mergeCell ref="C43:C45"/>
    <mergeCell ref="I43:I46"/>
    <mergeCell ref="K43:K46"/>
    <mergeCell ref="L43:W43"/>
    <mergeCell ref="L44:L46"/>
    <mergeCell ref="B35:B40"/>
    <mergeCell ref="C35:C40"/>
    <mergeCell ref="D35:D40"/>
    <mergeCell ref="E35:E40"/>
    <mergeCell ref="F35:F40"/>
    <mergeCell ref="G35:G40"/>
    <mergeCell ref="J21:J26"/>
    <mergeCell ref="B28:B33"/>
    <mergeCell ref="C28:C33"/>
    <mergeCell ref="D28:D33"/>
    <mergeCell ref="E28:E33"/>
    <mergeCell ref="F28:F33"/>
    <mergeCell ref="G28:G33"/>
    <mergeCell ref="H28:H33"/>
    <mergeCell ref="I28:I33"/>
    <mergeCell ref="J28:J33"/>
    <mergeCell ref="I14:I19"/>
    <mergeCell ref="J14:J19"/>
    <mergeCell ref="B21:B26"/>
    <mergeCell ref="C21:C26"/>
    <mergeCell ref="D21:D26"/>
    <mergeCell ref="E21:E26"/>
    <mergeCell ref="F21:F26"/>
    <mergeCell ref="G21:G26"/>
    <mergeCell ref="H21:H26"/>
    <mergeCell ref="I21:I26"/>
    <mergeCell ref="H7:H12"/>
    <mergeCell ref="I7:I12"/>
    <mergeCell ref="J7:J12"/>
    <mergeCell ref="B14:B19"/>
    <mergeCell ref="C14:C19"/>
    <mergeCell ref="D14:D19"/>
    <mergeCell ref="E14:E19"/>
    <mergeCell ref="F14:F19"/>
    <mergeCell ref="G14:G19"/>
    <mergeCell ref="H14:H19"/>
    <mergeCell ref="B7:B12"/>
    <mergeCell ref="C7:C12"/>
    <mergeCell ref="D7:D12"/>
    <mergeCell ref="E7:E12"/>
    <mergeCell ref="F7:F12"/>
    <mergeCell ref="G7:G12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S53">
    <cfRule type="cellIs" dxfId="29" priority="35" operator="lessThan">
      <formula>#REF!</formula>
    </cfRule>
    <cfRule type="cellIs" dxfId="28" priority="36" operator="greaterThan">
      <formula>#REF!</formula>
    </cfRule>
  </conditionalFormatting>
  <conditionalFormatting sqref="AS56">
    <cfRule type="cellIs" dxfId="27" priority="37" operator="lessThan">
      <formula>#REF!</formula>
    </cfRule>
    <cfRule type="cellIs" dxfId="26" priority="38" operator="greaterThan">
      <formula>#REF!</formula>
    </cfRule>
  </conditionalFormatting>
  <conditionalFormatting sqref="AS55">
    <cfRule type="cellIs" dxfId="25" priority="39" operator="lessThan">
      <formula>#REF!</formula>
    </cfRule>
    <cfRule type="cellIs" dxfId="24" priority="40" operator="greaterThan">
      <formula>#REF!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A4402-D852-3840-968E-252350F426A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87EA-EB2B-A840-BAC2-295D0A1C7856}">
  <dimension ref="A1:BE1002"/>
  <sheetViews>
    <sheetView topLeftCell="H14" workbookViewId="0">
      <selection activeCell="AS56" sqref="L43:AS56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97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x14ac:dyDescent="0.2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125"/>
      <c r="AV11" s="75"/>
      <c r="AW11" s="75"/>
      <c r="AX11" s="75"/>
      <c r="AY11" s="75"/>
      <c r="AZ11" s="75"/>
      <c r="BA11" s="75"/>
      <c r="BB11" s="75"/>
      <c r="BC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422"/>
      <c r="AT12" s="75"/>
      <c r="AU12" s="125"/>
      <c r="AV12" s="75"/>
      <c r="AW12" s="75"/>
      <c r="AX12" s="75"/>
      <c r="AY12" s="75"/>
      <c r="AZ12" s="75"/>
      <c r="BA12" s="75"/>
      <c r="BB12" s="75"/>
      <c r="BC12" s="75"/>
    </row>
    <row r="13" spans="1:57" ht="60" customHeight="1" thickBot="1" x14ac:dyDescent="0.25">
      <c r="A13" s="149"/>
      <c r="B13" s="150"/>
      <c r="C13" s="151"/>
      <c r="D13" s="148"/>
      <c r="E13" s="148"/>
      <c r="F13" s="148"/>
      <c r="G13" s="148"/>
      <c r="H13" s="148"/>
      <c r="I13" s="148"/>
      <c r="J13" s="148"/>
      <c r="K13" s="148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T13" s="75"/>
      <c r="AU13" s="152"/>
      <c r="AV13" s="75"/>
      <c r="AW13" s="75"/>
      <c r="AX13" s="75"/>
      <c r="AY13" s="75"/>
      <c r="AZ13" s="75"/>
      <c r="BA13" s="75"/>
      <c r="BB13" s="75"/>
      <c r="BC13" s="75"/>
    </row>
    <row r="14" spans="1:57" ht="60" customHeight="1" x14ac:dyDescent="0.2">
      <c r="A14" s="75"/>
      <c r="B14" s="155" t="s">
        <v>57</v>
      </c>
      <c r="C14" s="156"/>
      <c r="D14" s="157"/>
      <c r="E14" s="158"/>
      <c r="F14" s="158"/>
      <c r="G14" s="158"/>
      <c r="H14" s="158"/>
      <c r="I14" s="158"/>
      <c r="J14" s="158"/>
      <c r="K14" s="159"/>
      <c r="L14" s="160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2"/>
      <c r="Y14" s="160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T14" s="75"/>
      <c r="AU14" s="125"/>
      <c r="AV14" s="75"/>
      <c r="AW14" s="75"/>
      <c r="AX14" s="75"/>
      <c r="AY14" s="165"/>
      <c r="AZ14" s="75"/>
      <c r="BA14" s="75"/>
      <c r="BB14" s="75"/>
      <c r="BC14" s="75"/>
    </row>
    <row r="15" spans="1:57" ht="60" customHeight="1" x14ac:dyDescent="0.2">
      <c r="A15" s="75"/>
      <c r="B15" s="166"/>
      <c r="C15" s="167"/>
      <c r="D15" s="168"/>
      <c r="E15" s="169"/>
      <c r="F15" s="169"/>
      <c r="G15" s="169"/>
      <c r="H15" s="169"/>
      <c r="I15" s="169"/>
      <c r="J15" s="169"/>
      <c r="K15" s="159"/>
      <c r="L15" s="170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2"/>
      <c r="X15" s="172"/>
      <c r="Y15" s="170"/>
      <c r="Z15" s="171"/>
      <c r="AA15" s="171"/>
      <c r="AB15" s="171"/>
      <c r="AC15" s="171"/>
      <c r="AD15" s="171"/>
      <c r="AE15" s="171"/>
      <c r="AF15" s="171"/>
      <c r="AG15" s="171"/>
      <c r="AH15" s="171"/>
      <c r="AI15" s="171"/>
      <c r="AJ15" s="171"/>
      <c r="AK15" s="171"/>
      <c r="AL15" s="171"/>
      <c r="AM15" s="171"/>
      <c r="AN15" s="171"/>
      <c r="AO15" s="171"/>
      <c r="AP15" s="171"/>
      <c r="AQ15" s="171"/>
      <c r="AR15" s="171"/>
      <c r="AT15" s="75"/>
      <c r="AU15" s="125"/>
      <c r="AV15" s="75"/>
      <c r="AW15" s="75"/>
      <c r="AX15" s="75"/>
      <c r="AY15" s="165"/>
      <c r="AZ15" s="75"/>
      <c r="BA15" s="75"/>
      <c r="BB15" s="75"/>
      <c r="BC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T16" s="75"/>
      <c r="AU16" s="125"/>
      <c r="AV16" s="75"/>
      <c r="AW16" s="75"/>
      <c r="AX16" s="75"/>
      <c r="AY16" s="165"/>
      <c r="AZ16" s="75"/>
      <c r="BA16" s="75"/>
      <c r="BB16" s="75"/>
      <c r="BC16" s="75"/>
    </row>
    <row r="17" spans="1:55" ht="60" customHeight="1" x14ac:dyDescent="0.2">
      <c r="A17" s="75"/>
      <c r="B17" s="174"/>
      <c r="C17" s="175"/>
      <c r="D17" s="175"/>
      <c r="E17" s="175"/>
      <c r="F17" s="175"/>
      <c r="G17" s="175"/>
      <c r="H17" s="175"/>
      <c r="I17" s="175"/>
      <c r="J17" s="175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T17" s="75"/>
      <c r="AU17" s="125"/>
      <c r="AV17" s="75"/>
      <c r="AW17" s="75"/>
      <c r="AX17" s="75"/>
      <c r="AY17" s="165"/>
      <c r="AZ17" s="75"/>
      <c r="BA17" s="75"/>
      <c r="BB17" s="75"/>
      <c r="BC17" s="75"/>
    </row>
    <row r="18" spans="1:55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T18" s="75"/>
      <c r="AU18" s="125"/>
      <c r="AV18" s="75"/>
      <c r="AW18" s="75"/>
      <c r="AX18" s="75"/>
      <c r="AY18" s="165"/>
      <c r="AZ18" s="75"/>
      <c r="BA18" s="75"/>
      <c r="BB18" s="75"/>
      <c r="BC18" s="75"/>
    </row>
    <row r="19" spans="1:55" ht="60" customHeight="1" thickBot="1" x14ac:dyDescent="0.25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6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  <c r="X19" s="178"/>
      <c r="Y19" s="176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T19" s="75"/>
      <c r="AU19" s="125"/>
      <c r="AV19" s="75"/>
      <c r="AW19" s="75"/>
      <c r="AX19" s="75"/>
      <c r="AY19" s="75"/>
      <c r="AZ19" s="75"/>
      <c r="BA19" s="75"/>
      <c r="BB19" s="75"/>
      <c r="BC19" s="75"/>
    </row>
    <row r="20" spans="1:55" ht="60" customHeight="1" thickBot="1" x14ac:dyDescent="0.4">
      <c r="A20" s="75"/>
      <c r="B20" s="187"/>
      <c r="C20" s="188"/>
      <c r="D20" s="189"/>
      <c r="E20" s="189"/>
      <c r="F20" s="189"/>
      <c r="G20" s="189"/>
      <c r="H20" s="189"/>
      <c r="I20" s="189"/>
      <c r="J20" s="189"/>
      <c r="K20" s="190"/>
      <c r="L20" s="90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T20" s="75"/>
      <c r="AU20" s="186"/>
      <c r="AV20" s="75"/>
      <c r="AW20" s="75"/>
      <c r="AX20" s="75"/>
      <c r="AY20" s="75"/>
      <c r="AZ20" s="75"/>
      <c r="BA20" s="75"/>
      <c r="BB20" s="75"/>
      <c r="BC20" s="75"/>
    </row>
    <row r="21" spans="1:55" ht="60" customHeight="1" x14ac:dyDescent="0.2">
      <c r="A21" s="75"/>
      <c r="B21" s="155" t="s">
        <v>59</v>
      </c>
      <c r="C21" s="192"/>
      <c r="D21" s="193"/>
      <c r="E21" s="194"/>
      <c r="F21" s="194"/>
      <c r="G21" s="194"/>
      <c r="H21" s="194"/>
      <c r="I21" s="194"/>
      <c r="J21" s="194"/>
      <c r="K21" s="195"/>
      <c r="L21" s="196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8"/>
      <c r="X21" s="198"/>
      <c r="Y21" s="199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414"/>
      <c r="AT21" s="75"/>
      <c r="AU21" s="201"/>
      <c r="AV21" s="75"/>
      <c r="AW21" s="75"/>
      <c r="AX21" s="75"/>
      <c r="AY21" s="202"/>
      <c r="AZ21" s="75"/>
      <c r="BA21" s="75"/>
      <c r="BB21" s="75"/>
      <c r="BC21" s="75"/>
    </row>
    <row r="22" spans="1:55" ht="60" customHeight="1" x14ac:dyDescent="0.2">
      <c r="A22" s="75"/>
      <c r="B22" s="174"/>
      <c r="C22" s="175"/>
      <c r="D22" s="175"/>
      <c r="E22" s="175"/>
      <c r="F22" s="175"/>
      <c r="G22" s="175"/>
      <c r="H22" s="175"/>
      <c r="I22" s="175"/>
      <c r="J22" s="175"/>
      <c r="K22" s="195"/>
      <c r="L22" s="203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5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4"/>
      <c r="AN22" s="204"/>
      <c r="AO22" s="204"/>
      <c r="AP22" s="204"/>
      <c r="AQ22" s="204"/>
      <c r="AR22" s="415"/>
      <c r="AT22" s="75"/>
      <c r="AU22" s="201"/>
      <c r="AV22" s="75"/>
      <c r="AW22" s="75"/>
      <c r="AX22" s="75"/>
      <c r="AY22" s="202"/>
      <c r="AZ22" s="75"/>
      <c r="BA22" s="75"/>
      <c r="BB22" s="75"/>
      <c r="BC22" s="75"/>
    </row>
    <row r="23" spans="1:55" ht="60" customHeight="1" x14ac:dyDescent="0.2">
      <c r="A23" s="75"/>
      <c r="B23" s="174"/>
      <c r="C23" s="175"/>
      <c r="D23" s="175"/>
      <c r="E23" s="175"/>
      <c r="F23" s="175"/>
      <c r="G23" s="175"/>
      <c r="H23" s="175"/>
      <c r="I23" s="175"/>
      <c r="J23" s="175"/>
      <c r="K23" s="195"/>
      <c r="L23" s="203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5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8"/>
      <c r="AN23" s="204"/>
      <c r="AO23" s="204"/>
      <c r="AP23" s="204"/>
      <c r="AQ23" s="204"/>
      <c r="AR23" s="415"/>
      <c r="AT23" s="75"/>
      <c r="AU23" s="201"/>
      <c r="AV23" s="75"/>
      <c r="AW23" s="75"/>
      <c r="AX23" s="75"/>
      <c r="AY23" s="202"/>
      <c r="AZ23" s="75"/>
      <c r="BA23" s="75"/>
      <c r="BB23" s="75"/>
      <c r="BC23" s="75"/>
    </row>
    <row r="24" spans="1:55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4"/>
      <c r="Z24" s="204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415"/>
      <c r="AT24" s="75"/>
      <c r="AU24" s="201"/>
      <c r="AV24" s="75"/>
      <c r="AW24" s="75"/>
      <c r="AX24" s="75"/>
      <c r="AY24" s="202"/>
      <c r="AZ24" s="75"/>
      <c r="BA24" s="75"/>
      <c r="BB24" s="75"/>
      <c r="BC24" s="75"/>
    </row>
    <row r="25" spans="1:55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9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1"/>
      <c r="X25" s="211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10"/>
      <c r="AN25" s="210"/>
      <c r="AO25" s="210"/>
      <c r="AP25" s="210"/>
      <c r="AQ25" s="210"/>
      <c r="AR25" s="416"/>
      <c r="AT25" s="75"/>
      <c r="AU25" s="201"/>
      <c r="AV25" s="75"/>
      <c r="AW25" s="75"/>
      <c r="AX25" s="75"/>
      <c r="AY25" s="202"/>
      <c r="AZ25" s="75"/>
      <c r="BA25" s="75"/>
      <c r="BB25" s="75"/>
      <c r="BC25" s="75"/>
    </row>
    <row r="26" spans="1:55" ht="60" customHeight="1" thickBot="1" x14ac:dyDescent="0.25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13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215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10"/>
      <c r="AN26" s="210"/>
      <c r="AO26" s="210"/>
      <c r="AP26" s="210"/>
      <c r="AQ26" s="210"/>
      <c r="AR26" s="416"/>
      <c r="AT26" s="75"/>
      <c r="AU26" s="201"/>
      <c r="AV26" s="75"/>
      <c r="AW26" s="75"/>
      <c r="AX26" s="75"/>
      <c r="AY26" s="202"/>
      <c r="AZ26" s="75"/>
      <c r="BA26" s="75"/>
      <c r="BB26" s="75"/>
      <c r="BC26" s="75"/>
    </row>
    <row r="27" spans="1:55" ht="60" customHeight="1" thickBot="1" x14ac:dyDescent="0.25">
      <c r="A27" s="75"/>
      <c r="B27" s="187"/>
      <c r="C27" s="220"/>
      <c r="D27" s="221"/>
      <c r="E27" s="221"/>
      <c r="F27" s="221"/>
      <c r="G27" s="221"/>
      <c r="H27" s="221"/>
      <c r="I27" s="221"/>
      <c r="J27" s="221"/>
      <c r="K27" s="222"/>
      <c r="L27" s="90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T27" s="75"/>
      <c r="AU27" s="186"/>
      <c r="AV27" s="75"/>
      <c r="AW27" s="75"/>
      <c r="AX27" s="75"/>
      <c r="AY27" s="75"/>
      <c r="AZ27" s="75"/>
      <c r="BA27" s="75"/>
      <c r="BB27" s="75"/>
      <c r="BC27" s="75"/>
    </row>
    <row r="28" spans="1:55" ht="60" customHeight="1" x14ac:dyDescent="0.2">
      <c r="A28" s="75"/>
      <c r="B28" s="223" t="s">
        <v>60</v>
      </c>
      <c r="C28" s="224"/>
      <c r="D28" s="225"/>
      <c r="E28" s="226"/>
      <c r="F28" s="226"/>
      <c r="G28" s="226"/>
      <c r="H28" s="226"/>
      <c r="I28" s="226"/>
      <c r="J28" s="226"/>
      <c r="K28" s="227"/>
      <c r="L28" s="228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30"/>
      <c r="X28" s="230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29"/>
      <c r="AN28" s="229"/>
      <c r="AO28" s="229"/>
      <c r="AP28" s="229"/>
      <c r="AQ28" s="229"/>
      <c r="AR28" s="411"/>
      <c r="AT28" s="75"/>
      <c r="AU28" s="201"/>
      <c r="AV28" s="75"/>
      <c r="AW28" s="75"/>
      <c r="AX28" s="75"/>
      <c r="AY28" s="202"/>
      <c r="AZ28" s="75"/>
      <c r="BA28" s="75"/>
      <c r="BB28" s="75"/>
      <c r="BC28" s="75"/>
    </row>
    <row r="29" spans="1:55" ht="60" customHeight="1" x14ac:dyDescent="0.2">
      <c r="A29" s="75"/>
      <c r="B29" s="233"/>
      <c r="C29" s="233"/>
      <c r="D29" s="233"/>
      <c r="E29" s="175"/>
      <c r="F29" s="175"/>
      <c r="G29" s="175"/>
      <c r="H29" s="175"/>
      <c r="I29" s="175"/>
      <c r="J29" s="175"/>
      <c r="K29" s="227"/>
      <c r="L29" s="234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6"/>
      <c r="X29" s="236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5"/>
      <c r="AN29" s="235"/>
      <c r="AO29" s="235"/>
      <c r="AP29" s="235"/>
      <c r="AQ29" s="235"/>
      <c r="AR29" s="412"/>
      <c r="AT29" s="75"/>
      <c r="AU29" s="201"/>
      <c r="AV29" s="75"/>
      <c r="AW29" s="75"/>
      <c r="AX29" s="75"/>
      <c r="AY29" s="202"/>
      <c r="AZ29" s="75"/>
      <c r="BA29" s="75"/>
      <c r="BB29" s="75"/>
      <c r="BC29" s="75"/>
    </row>
    <row r="30" spans="1:55" ht="60" customHeight="1" x14ac:dyDescent="0.2">
      <c r="A30" s="75"/>
      <c r="B30" s="233"/>
      <c r="C30" s="233"/>
      <c r="D30" s="233"/>
      <c r="E30" s="175"/>
      <c r="F30" s="175"/>
      <c r="G30" s="175"/>
      <c r="H30" s="175"/>
      <c r="I30" s="175"/>
      <c r="J30" s="175"/>
      <c r="K30" s="227"/>
      <c r="L30" s="234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6"/>
      <c r="X30" s="236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5"/>
      <c r="AN30" s="235"/>
      <c r="AO30" s="235"/>
      <c r="AP30" s="235"/>
      <c r="AQ30" s="235"/>
      <c r="AR30" s="412"/>
      <c r="AT30" s="75"/>
      <c r="AU30" s="201"/>
      <c r="AV30" s="75"/>
      <c r="AW30" s="75"/>
      <c r="AX30" s="75"/>
      <c r="AY30" s="202"/>
      <c r="AZ30" s="75"/>
      <c r="BA30" s="75"/>
      <c r="BB30" s="75"/>
      <c r="BC30" s="75"/>
    </row>
    <row r="31" spans="1:55" ht="60" customHeight="1" x14ac:dyDescent="0.2">
      <c r="A31" s="75"/>
      <c r="B31" s="233"/>
      <c r="C31" s="233"/>
      <c r="D31" s="233"/>
      <c r="E31" s="175"/>
      <c r="F31" s="175"/>
      <c r="G31" s="175"/>
      <c r="H31" s="175"/>
      <c r="I31" s="175"/>
      <c r="J31" s="175"/>
      <c r="K31" s="227"/>
      <c r="L31" s="239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1"/>
      <c r="X31" s="241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40"/>
      <c r="AN31" s="240"/>
      <c r="AO31" s="240"/>
      <c r="AP31" s="240"/>
      <c r="AQ31" s="240"/>
      <c r="AR31" s="413"/>
      <c r="AT31" s="75"/>
      <c r="AU31" s="201"/>
      <c r="AV31" s="75"/>
      <c r="AW31" s="75"/>
      <c r="AX31" s="75"/>
      <c r="AY31" s="202"/>
      <c r="AZ31" s="75"/>
      <c r="BA31" s="75"/>
      <c r="BB31" s="75"/>
      <c r="BC31" s="75"/>
    </row>
    <row r="32" spans="1:55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9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1"/>
      <c r="X32" s="241"/>
      <c r="Y32" s="237"/>
      <c r="Z32" s="237"/>
      <c r="AA32" s="237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413"/>
      <c r="AT32" s="75"/>
      <c r="AU32" s="201"/>
      <c r="AV32" s="75"/>
      <c r="AW32" s="75"/>
      <c r="AX32" s="75"/>
      <c r="AY32" s="202"/>
      <c r="AZ32" s="75"/>
      <c r="BA32" s="75"/>
      <c r="BB32" s="75"/>
      <c r="BC32" s="75"/>
    </row>
    <row r="33" spans="1:57" ht="60" customHeight="1" thickBot="1" x14ac:dyDescent="0.25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43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5"/>
      <c r="X33" s="245"/>
      <c r="Y33" s="237"/>
      <c r="Z33" s="237"/>
      <c r="AA33" s="237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413"/>
      <c r="AT33" s="75"/>
      <c r="AU33" s="201"/>
      <c r="AV33" s="75"/>
      <c r="AW33" s="75"/>
      <c r="AX33" s="75"/>
      <c r="AY33" s="75"/>
      <c r="AZ33" s="75"/>
      <c r="BA33" s="75"/>
      <c r="BB33" s="75"/>
      <c r="BC33" s="75"/>
    </row>
    <row r="34" spans="1:57" ht="60" customHeight="1" thickBot="1" x14ac:dyDescent="0.25">
      <c r="A34" s="75"/>
      <c r="B34" s="187"/>
      <c r="C34" s="220"/>
      <c r="D34" s="221"/>
      <c r="E34" s="221"/>
      <c r="F34" s="221"/>
      <c r="G34" s="221"/>
      <c r="H34" s="221"/>
      <c r="I34" s="221"/>
      <c r="J34" s="221"/>
      <c r="K34" s="222"/>
      <c r="L34" s="90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T34" s="75"/>
      <c r="AU34" s="186"/>
      <c r="AV34" s="202"/>
      <c r="AW34" s="75"/>
      <c r="AX34" s="75"/>
      <c r="AY34" s="75"/>
      <c r="AZ34" s="75"/>
      <c r="BA34" s="75"/>
      <c r="BB34" s="75"/>
      <c r="BC34" s="75"/>
    </row>
    <row r="35" spans="1:57" ht="60" customHeight="1" thickBot="1" x14ac:dyDescent="0.25">
      <c r="A35" s="75"/>
      <c r="B35" s="155" t="s">
        <v>61</v>
      </c>
      <c r="C35" s="248"/>
      <c r="D35" s="249"/>
      <c r="E35" s="250"/>
      <c r="F35" s="250"/>
      <c r="G35" s="250"/>
      <c r="H35" s="250"/>
      <c r="I35" s="250"/>
      <c r="J35" s="250"/>
      <c r="K35" s="251"/>
      <c r="L35" s="252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4"/>
      <c r="X35" s="255"/>
      <c r="Y35" s="252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408"/>
      <c r="AT35" s="75"/>
      <c r="AU35" s="201"/>
      <c r="AV35" s="75"/>
      <c r="AW35" s="75"/>
      <c r="AX35" s="75"/>
      <c r="AY35" s="75"/>
      <c r="AZ35" s="75"/>
      <c r="BA35" s="75"/>
      <c r="BB35" s="75"/>
      <c r="BC35" s="75"/>
    </row>
    <row r="36" spans="1:57" ht="60" customHeight="1" thickBot="1" x14ac:dyDescent="0.25">
      <c r="A36" s="75"/>
      <c r="B36" s="166"/>
      <c r="C36" s="257"/>
      <c r="D36" s="258"/>
      <c r="E36" s="259"/>
      <c r="F36" s="259"/>
      <c r="G36" s="259"/>
      <c r="H36" s="259"/>
      <c r="I36" s="259"/>
      <c r="J36" s="259"/>
      <c r="K36" s="251"/>
      <c r="L36" s="260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2"/>
      <c r="X36" s="255"/>
      <c r="Y36" s="260"/>
      <c r="Z36" s="263"/>
      <c r="AA36" s="263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409"/>
      <c r="AT36" s="75"/>
      <c r="AU36" s="201"/>
      <c r="AV36" s="75"/>
      <c r="AW36" s="75"/>
      <c r="AX36" s="75"/>
      <c r="AY36" s="75"/>
      <c r="AZ36" s="75"/>
      <c r="BA36" s="75"/>
      <c r="BB36" s="75"/>
      <c r="BC36" s="75"/>
    </row>
    <row r="37" spans="1:57" ht="60" customHeight="1" thickBot="1" x14ac:dyDescent="0.25">
      <c r="A37" s="75"/>
      <c r="B37" s="166"/>
      <c r="C37" s="257"/>
      <c r="D37" s="258"/>
      <c r="E37" s="259"/>
      <c r="F37" s="259"/>
      <c r="G37" s="259"/>
      <c r="H37" s="259"/>
      <c r="I37" s="259"/>
      <c r="J37" s="259"/>
      <c r="K37" s="251"/>
      <c r="L37" s="260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2"/>
      <c r="X37" s="255"/>
      <c r="Y37" s="260"/>
      <c r="Z37" s="263"/>
      <c r="AA37" s="263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409"/>
      <c r="AT37" s="75"/>
      <c r="AU37" s="201"/>
      <c r="AV37" s="75"/>
      <c r="AW37" s="75"/>
      <c r="AX37" s="75"/>
      <c r="AY37" s="75"/>
      <c r="AZ37" s="75"/>
      <c r="BA37" s="75"/>
      <c r="BB37" s="75"/>
      <c r="BC37" s="75"/>
    </row>
    <row r="38" spans="1:57" ht="60" customHeight="1" thickBot="1" x14ac:dyDescent="0.25">
      <c r="A38" s="75"/>
      <c r="B38" s="174"/>
      <c r="C38" s="175"/>
      <c r="D38" s="175"/>
      <c r="E38" s="175"/>
      <c r="F38" s="175"/>
      <c r="G38" s="175"/>
      <c r="H38" s="175"/>
      <c r="I38" s="175"/>
      <c r="J38" s="175"/>
      <c r="K38" s="251"/>
      <c r="L38" s="265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55"/>
      <c r="Y38" s="260"/>
      <c r="Z38" s="263"/>
      <c r="AA38" s="263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409"/>
      <c r="AT38" s="75"/>
      <c r="AU38" s="201"/>
      <c r="AV38" s="75"/>
      <c r="AW38" s="75"/>
      <c r="AX38" s="75"/>
      <c r="AY38" s="75"/>
      <c r="AZ38" s="75"/>
      <c r="BA38" s="75"/>
      <c r="BB38" s="75"/>
      <c r="BC38" s="75"/>
    </row>
    <row r="39" spans="1:57" ht="60" customHeight="1" x14ac:dyDescent="0.2">
      <c r="A39" s="75"/>
      <c r="B39" s="174"/>
      <c r="C39" s="175"/>
      <c r="D39" s="175"/>
      <c r="E39" s="175"/>
      <c r="F39" s="175"/>
      <c r="G39" s="175"/>
      <c r="H39" s="175"/>
      <c r="I39" s="175"/>
      <c r="J39" s="175"/>
      <c r="K39" s="251"/>
      <c r="L39" s="265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7"/>
      <c r="X39" s="255"/>
      <c r="Y39" s="260"/>
      <c r="Z39" s="268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8"/>
      <c r="AN39" s="268"/>
      <c r="AO39" s="268"/>
      <c r="AP39" s="268"/>
      <c r="AQ39" s="268"/>
      <c r="AR39" s="409"/>
      <c r="AT39" s="75"/>
      <c r="AU39" s="201"/>
      <c r="AV39" s="75"/>
      <c r="AW39" s="75"/>
      <c r="AX39" s="75"/>
      <c r="AY39" s="75"/>
      <c r="AZ39" s="75"/>
      <c r="BA39" s="75"/>
      <c r="BB39" s="75"/>
      <c r="BC39" s="75"/>
    </row>
    <row r="40" spans="1:57" ht="60" customHeight="1" thickBot="1" x14ac:dyDescent="0.25">
      <c r="A40" s="75"/>
      <c r="B40" s="174"/>
      <c r="C40" s="175"/>
      <c r="D40" s="175"/>
      <c r="E40" s="175"/>
      <c r="F40" s="175"/>
      <c r="G40" s="175"/>
      <c r="H40" s="175"/>
      <c r="I40" s="175"/>
      <c r="J40" s="175"/>
      <c r="K40" s="251"/>
      <c r="L40" s="270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2"/>
      <c r="X40" s="273" t="s">
        <v>62</v>
      </c>
      <c r="Y40" s="274"/>
      <c r="Z40" s="275"/>
      <c r="AA40" s="275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446"/>
      <c r="AT40" s="75"/>
      <c r="AU40" s="201"/>
      <c r="AV40" s="75"/>
      <c r="AW40" s="75"/>
      <c r="AX40" s="75"/>
      <c r="AY40" s="75"/>
      <c r="AZ40" s="75"/>
      <c r="BA40" s="75"/>
      <c r="BB40" s="75"/>
      <c r="BC40" s="75"/>
    </row>
    <row r="41" spans="1:57" ht="60" customHeight="1" x14ac:dyDescent="0.2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281"/>
      <c r="M41" s="281"/>
      <c r="N41" s="281"/>
      <c r="O41" s="281"/>
      <c r="P41" s="281"/>
      <c r="Q41" s="281"/>
      <c r="R41" s="281"/>
      <c r="S41" s="281"/>
      <c r="T41" s="281"/>
      <c r="U41" s="281"/>
      <c r="V41" s="281"/>
      <c r="W41" s="281"/>
      <c r="X41" s="281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445"/>
      <c r="AS41" s="282"/>
      <c r="AT41" s="75"/>
      <c r="AU41" s="75"/>
      <c r="AV41" s="75"/>
      <c r="AW41" s="75"/>
      <c r="AX41" s="75"/>
      <c r="AY41" s="75"/>
      <c r="AZ41" s="75"/>
      <c r="BA41" s="75"/>
      <c r="BB41" s="75"/>
    </row>
    <row r="42" spans="1:57" ht="60" customHeight="1" x14ac:dyDescent="0.2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283"/>
      <c r="AO42" s="284"/>
      <c r="AP42" s="284"/>
      <c r="AQ42" s="284"/>
      <c r="AR42" s="284"/>
      <c r="AS42" s="152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</row>
    <row r="43" spans="1:57" ht="40" customHeight="1" x14ac:dyDescent="0.45">
      <c r="A43" s="75"/>
      <c r="B43" s="75"/>
      <c r="C43" s="283"/>
      <c r="D43" s="285"/>
      <c r="E43" s="285"/>
      <c r="F43" s="285"/>
      <c r="G43" s="285"/>
      <c r="H43" s="285"/>
      <c r="I43" s="283"/>
      <c r="J43" s="286"/>
      <c r="K43" s="287" t="s">
        <v>64</v>
      </c>
      <c r="L43" s="402" t="s">
        <v>29</v>
      </c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4"/>
      <c r="X43" s="405"/>
      <c r="Y43" s="406" t="s">
        <v>30</v>
      </c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406"/>
      <c r="AL43" s="406"/>
      <c r="AM43" s="406"/>
      <c r="AN43" s="406"/>
      <c r="AO43" s="406"/>
      <c r="AP43" s="406"/>
      <c r="AQ43" s="406"/>
      <c r="AR43" s="406"/>
      <c r="AS43" s="438"/>
      <c r="AT43" s="75"/>
      <c r="AU43" s="75"/>
      <c r="AV43" s="75"/>
      <c r="AW43" s="75"/>
      <c r="AX43" s="75"/>
      <c r="AY43" s="75"/>
      <c r="AZ43" s="75"/>
    </row>
    <row r="44" spans="1:57" ht="40" customHeight="1" x14ac:dyDescent="0.2">
      <c r="A44" s="75"/>
      <c r="B44" s="75"/>
      <c r="C44" s="2"/>
      <c r="D44" s="285"/>
      <c r="E44" s="285"/>
      <c r="F44" s="285"/>
      <c r="G44" s="285"/>
      <c r="H44" s="285"/>
      <c r="I44" s="2"/>
      <c r="J44" s="286"/>
      <c r="K44" s="291"/>
      <c r="L44" s="292" t="s">
        <v>31</v>
      </c>
      <c r="M44" s="292" t="s">
        <v>32</v>
      </c>
      <c r="N44" s="292" t="s">
        <v>33</v>
      </c>
      <c r="O44" s="292" t="s">
        <v>34</v>
      </c>
      <c r="P44" s="292" t="s">
        <v>35</v>
      </c>
      <c r="Q44" s="292" t="s">
        <v>36</v>
      </c>
      <c r="R44" s="292" t="s">
        <v>82</v>
      </c>
      <c r="S44" s="292" t="s">
        <v>83</v>
      </c>
      <c r="T44" s="292" t="s">
        <v>84</v>
      </c>
      <c r="U44" s="292" t="s">
        <v>86</v>
      </c>
      <c r="V44" s="293" t="s">
        <v>37</v>
      </c>
      <c r="W44" s="294" t="s">
        <v>38</v>
      </c>
      <c r="X44" s="98"/>
      <c r="Y44" s="295" t="s">
        <v>39</v>
      </c>
      <c r="Z44" s="296" t="s">
        <v>40</v>
      </c>
      <c r="AA44" s="296" t="s">
        <v>41</v>
      </c>
      <c r="AB44" s="296" t="s">
        <v>42</v>
      </c>
      <c r="AC44" s="296" t="s">
        <v>43</v>
      </c>
      <c r="AD44" s="296" t="s">
        <v>44</v>
      </c>
      <c r="AE44" s="296" t="s">
        <v>45</v>
      </c>
      <c r="AF44" s="296" t="s">
        <v>46</v>
      </c>
      <c r="AG44" s="296" t="s">
        <v>47</v>
      </c>
      <c r="AH44" s="296" t="s">
        <v>48</v>
      </c>
      <c r="AI44" s="296" t="s">
        <v>87</v>
      </c>
      <c r="AJ44" s="296" t="s">
        <v>88</v>
      </c>
      <c r="AK44" s="296" t="s">
        <v>89</v>
      </c>
      <c r="AL44" s="296" t="s">
        <v>90</v>
      </c>
      <c r="AM44" s="296" t="s">
        <v>91</v>
      </c>
      <c r="AN44" s="296" t="s">
        <v>92</v>
      </c>
      <c r="AO44" s="296" t="s">
        <v>93</v>
      </c>
      <c r="AP44" s="296" t="s">
        <v>94</v>
      </c>
      <c r="AQ44" s="296" t="s">
        <v>95</v>
      </c>
      <c r="AR44" s="296" t="s">
        <v>96</v>
      </c>
      <c r="AS44" s="424" t="s">
        <v>10</v>
      </c>
      <c r="AT44" s="75"/>
      <c r="AU44" s="75"/>
      <c r="AV44" s="75"/>
      <c r="AW44" s="75"/>
      <c r="AX44" s="75"/>
      <c r="AY44" s="75"/>
      <c r="AZ44" s="75"/>
    </row>
    <row r="45" spans="1:57" ht="40" customHeight="1" x14ac:dyDescent="0.2">
      <c r="A45" s="75"/>
      <c r="B45" s="75"/>
      <c r="C45" s="2"/>
      <c r="D45" s="285"/>
      <c r="E45" s="285"/>
      <c r="F45" s="285"/>
      <c r="G45" s="285"/>
      <c r="H45" s="285"/>
      <c r="I45" s="2"/>
      <c r="J45" s="286"/>
      <c r="K45" s="29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2"/>
      <c r="W45" s="301"/>
      <c r="X45" s="105"/>
      <c r="Y45" s="303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425"/>
      <c r="AT45" s="75"/>
      <c r="AU45" s="75"/>
      <c r="AV45" s="75"/>
      <c r="AW45" s="75"/>
      <c r="AX45" s="75"/>
      <c r="AY45" s="75"/>
      <c r="AZ45" s="75"/>
    </row>
    <row r="46" spans="1:57" ht="4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2"/>
      <c r="J46" s="286"/>
      <c r="K46" s="307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2"/>
      <c r="W46" s="301"/>
      <c r="X46" s="115"/>
      <c r="Y46" s="308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  <c r="AN46" s="309"/>
      <c r="AO46" s="309"/>
      <c r="AP46" s="309"/>
      <c r="AQ46" s="309"/>
      <c r="AR46" s="309"/>
      <c r="AS46" s="426"/>
      <c r="AT46" s="75"/>
      <c r="AU46" s="75"/>
      <c r="AV46" s="75"/>
      <c r="AW46" s="75"/>
      <c r="AX46" s="75"/>
      <c r="AY46" s="75"/>
      <c r="AZ46" s="75"/>
    </row>
    <row r="47" spans="1:57" ht="40" customHeight="1" thickBot="1" x14ac:dyDescent="0.5">
      <c r="A47" s="75"/>
      <c r="B47" s="75"/>
      <c r="C47" s="75"/>
      <c r="D47" s="75"/>
      <c r="E47" s="75"/>
      <c r="F47" s="75"/>
      <c r="G47" s="75"/>
      <c r="H47" s="75"/>
      <c r="I47" s="312"/>
      <c r="J47" s="312"/>
      <c r="K47" s="313" t="s">
        <v>66</v>
      </c>
      <c r="L47" s="314"/>
      <c r="M47" s="315"/>
      <c r="N47" s="315"/>
      <c r="O47" s="315"/>
      <c r="P47" s="315"/>
      <c r="Q47" s="315"/>
      <c r="R47" s="315"/>
      <c r="S47" s="315"/>
      <c r="T47" s="315"/>
      <c r="U47" s="315"/>
      <c r="V47" s="315"/>
      <c r="W47" s="316"/>
      <c r="X47" s="317">
        <v>41</v>
      </c>
      <c r="Y47" s="389">
        <v>38</v>
      </c>
      <c r="Z47" s="389">
        <v>26</v>
      </c>
      <c r="AA47" s="389">
        <v>35</v>
      </c>
      <c r="AB47" s="389">
        <v>35</v>
      </c>
      <c r="AC47" s="389">
        <v>40</v>
      </c>
      <c r="AD47" s="389">
        <v>30</v>
      </c>
      <c r="AE47" s="389"/>
      <c r="AF47" s="389"/>
      <c r="AG47" s="389"/>
      <c r="AH47" s="389"/>
      <c r="AI47" s="389"/>
      <c r="AJ47" s="389"/>
      <c r="AK47" s="389"/>
      <c r="AL47" s="389"/>
      <c r="AM47" s="389">
        <v>40</v>
      </c>
      <c r="AN47" s="389">
        <v>30</v>
      </c>
      <c r="AO47" s="389">
        <v>50</v>
      </c>
      <c r="AP47" s="389">
        <v>20</v>
      </c>
      <c r="AQ47" s="389">
        <v>30</v>
      </c>
      <c r="AR47" s="389">
        <v>40</v>
      </c>
      <c r="AS47" s="427">
        <f>SUM(Y47:AR47)</f>
        <v>414</v>
      </c>
      <c r="AT47" s="75"/>
      <c r="AU47" s="75"/>
      <c r="AV47" s="75"/>
      <c r="AW47" s="75"/>
      <c r="AX47" s="75"/>
      <c r="AY47" s="75"/>
      <c r="AZ47" s="75"/>
    </row>
    <row r="48" spans="1:57" ht="40" customHeight="1" thickBot="1" x14ac:dyDescent="0.5">
      <c r="A48" s="75"/>
      <c r="B48" s="75"/>
      <c r="C48" s="75"/>
      <c r="D48" s="75"/>
      <c r="E48" s="75"/>
      <c r="F48" s="75"/>
      <c r="G48" s="75"/>
      <c r="H48" s="75"/>
      <c r="I48" s="75"/>
      <c r="J48" s="312"/>
      <c r="K48" s="319" t="s">
        <v>67</v>
      </c>
      <c r="L48" s="320"/>
      <c r="M48" s="321"/>
      <c r="N48" s="321"/>
      <c r="O48" s="321"/>
      <c r="P48" s="321"/>
      <c r="Q48" s="321"/>
      <c r="R48" s="321"/>
      <c r="S48" s="321"/>
      <c r="T48" s="321"/>
      <c r="U48" s="321"/>
      <c r="V48" s="321"/>
      <c r="W48" s="322"/>
      <c r="X48" s="317" t="s">
        <v>62</v>
      </c>
      <c r="Y48" s="389">
        <v>12</v>
      </c>
      <c r="Z48" s="389">
        <v>12</v>
      </c>
      <c r="AA48" s="389">
        <v>12</v>
      </c>
      <c r="AB48" s="389">
        <v>12</v>
      </c>
      <c r="AC48" s="389"/>
      <c r="AD48" s="389"/>
      <c r="AE48" s="389"/>
      <c r="AF48" s="389"/>
      <c r="AG48" s="389"/>
      <c r="AH48" s="389"/>
      <c r="AI48" s="389"/>
      <c r="AJ48" s="389"/>
      <c r="AK48" s="389"/>
      <c r="AL48" s="389"/>
      <c r="AM48" s="389">
        <v>12</v>
      </c>
      <c r="AN48" s="389">
        <v>12</v>
      </c>
      <c r="AO48" s="389">
        <v>12</v>
      </c>
      <c r="AP48" s="389">
        <v>12</v>
      </c>
      <c r="AQ48" s="389">
        <v>12</v>
      </c>
      <c r="AR48" s="390">
        <v>12</v>
      </c>
      <c r="AS48" s="428">
        <f>SUM(Y48:AR48)</f>
        <v>120</v>
      </c>
      <c r="AT48" s="75"/>
      <c r="AU48" s="75"/>
      <c r="AV48" s="75"/>
      <c r="AW48" s="75"/>
      <c r="AX48" s="75"/>
      <c r="AY48" s="75"/>
      <c r="AZ48" s="75"/>
    </row>
    <row r="49" spans="1:56" ht="40" customHeight="1" thickBot="1" x14ac:dyDescent="0.5">
      <c r="A49" s="75"/>
      <c r="B49" s="75"/>
      <c r="C49" s="75"/>
      <c r="D49" s="75"/>
      <c r="E49" s="75"/>
      <c r="F49" s="75"/>
      <c r="G49" s="75"/>
      <c r="H49" s="75"/>
      <c r="I49" s="75"/>
      <c r="J49" s="312"/>
      <c r="K49" s="323" t="s">
        <v>68</v>
      </c>
      <c r="L49" s="324">
        <v>66</v>
      </c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6"/>
      <c r="X49" s="327"/>
      <c r="Y49" s="328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30"/>
      <c r="AS49" s="429">
        <f>L49+L50</f>
        <v>86</v>
      </c>
      <c r="AT49" s="75"/>
      <c r="AU49" s="75"/>
      <c r="AV49" s="75"/>
      <c r="AW49" s="75"/>
      <c r="AX49" s="75"/>
      <c r="AY49" s="75"/>
      <c r="AZ49" s="75"/>
    </row>
    <row r="50" spans="1:56" ht="40" customHeight="1" x14ac:dyDescent="0.2">
      <c r="A50" s="75"/>
      <c r="B50" s="75"/>
      <c r="C50" s="75"/>
      <c r="D50" s="75"/>
      <c r="E50" s="75"/>
      <c r="F50" s="75"/>
      <c r="G50" s="75"/>
      <c r="H50" s="75"/>
      <c r="I50" s="75"/>
      <c r="J50" s="312"/>
      <c r="K50" s="291"/>
      <c r="L50" s="430">
        <v>20</v>
      </c>
      <c r="M50" s="431"/>
      <c r="N50" s="431"/>
      <c r="O50" s="431"/>
      <c r="P50" s="431"/>
      <c r="Q50" s="431"/>
      <c r="R50" s="431"/>
      <c r="S50" s="431"/>
      <c r="T50" s="431"/>
      <c r="U50" s="431"/>
      <c r="V50" s="431"/>
      <c r="W50" s="431"/>
      <c r="X50" s="431"/>
      <c r="Y50" s="431"/>
      <c r="Z50" s="431"/>
      <c r="AA50" s="431"/>
      <c r="AB50" s="431"/>
      <c r="AC50" s="431"/>
      <c r="AD50" s="431"/>
      <c r="AE50" s="431"/>
      <c r="AF50" s="431"/>
      <c r="AG50" s="431"/>
      <c r="AH50" s="431"/>
      <c r="AI50" s="431"/>
      <c r="AJ50" s="431"/>
      <c r="AK50" s="431"/>
      <c r="AL50" s="431"/>
      <c r="AM50" s="431"/>
      <c r="AN50" s="431"/>
      <c r="AO50" s="431"/>
      <c r="AP50" s="431"/>
      <c r="AQ50" s="431"/>
      <c r="AR50" s="334"/>
      <c r="AS50" s="432"/>
      <c r="AT50" s="75"/>
      <c r="AU50" s="75"/>
      <c r="AV50" s="75"/>
      <c r="AW50" s="75"/>
      <c r="AX50" s="75"/>
      <c r="AY50" s="75"/>
      <c r="AZ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75"/>
      <c r="J51" s="312"/>
      <c r="K51" s="336"/>
      <c r="L51" s="337"/>
      <c r="M51" s="337"/>
      <c r="N51" s="337"/>
      <c r="O51" s="337"/>
      <c r="P51" s="337"/>
      <c r="Q51" s="337"/>
      <c r="R51" s="337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337"/>
      <c r="AN51" s="337"/>
      <c r="AO51" s="337"/>
      <c r="AP51" s="337"/>
      <c r="AQ51" s="337"/>
      <c r="AR51" s="338"/>
      <c r="AS51" s="432"/>
      <c r="AT51" s="75"/>
      <c r="AU51" s="75"/>
      <c r="AV51" s="75"/>
      <c r="AW51" s="75"/>
      <c r="AX51" s="75"/>
      <c r="AY51" s="75"/>
      <c r="AZ51" s="75"/>
    </row>
    <row r="52" spans="1:56" ht="40" customHeight="1" thickBot="1" x14ac:dyDescent="0.45">
      <c r="A52" s="75"/>
      <c r="B52" s="75"/>
      <c r="C52" s="75"/>
      <c r="D52" s="75"/>
      <c r="E52" s="75"/>
      <c r="F52" s="75"/>
      <c r="G52" s="75"/>
      <c r="H52" s="75"/>
      <c r="I52" s="75"/>
      <c r="J52" s="312"/>
      <c r="K52" s="339" t="s">
        <v>67</v>
      </c>
      <c r="L52" s="362">
        <v>0</v>
      </c>
      <c r="M52" s="363"/>
      <c r="N52" s="363"/>
      <c r="O52" s="363"/>
      <c r="P52" s="363"/>
      <c r="Q52" s="363"/>
      <c r="R52" s="363"/>
      <c r="S52" s="363"/>
      <c r="T52" s="363"/>
      <c r="U52" s="363"/>
      <c r="V52" s="363"/>
      <c r="W52" s="363"/>
      <c r="X52" s="363"/>
      <c r="Y52" s="363"/>
      <c r="Z52" s="363"/>
      <c r="AA52" s="363"/>
      <c r="AB52" s="363"/>
      <c r="AC52" s="363"/>
      <c r="AD52" s="363"/>
      <c r="AE52" s="363"/>
      <c r="AF52" s="363"/>
      <c r="AG52" s="363"/>
      <c r="AH52" s="363"/>
      <c r="AI52" s="363"/>
      <c r="AJ52" s="363"/>
      <c r="AK52" s="363"/>
      <c r="AL52" s="363"/>
      <c r="AM52" s="363"/>
      <c r="AN52" s="363"/>
      <c r="AO52" s="363"/>
      <c r="AP52" s="363"/>
      <c r="AQ52" s="363"/>
      <c r="AR52" s="363"/>
      <c r="AS52" s="433">
        <f>L52</f>
        <v>0</v>
      </c>
      <c r="AT52" s="75"/>
      <c r="AU52" s="75"/>
      <c r="AV52" s="75"/>
      <c r="AW52" s="75"/>
      <c r="AX52" s="75"/>
      <c r="AY52" s="75"/>
      <c r="AZ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40"/>
      <c r="L53" s="341" t="s">
        <v>72</v>
      </c>
      <c r="M53" s="342"/>
      <c r="N53" s="342"/>
      <c r="O53" s="342"/>
      <c r="P53" s="342"/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/>
      <c r="AO53" s="342"/>
      <c r="AP53" s="342"/>
      <c r="AQ53" s="342"/>
      <c r="AR53" s="343"/>
      <c r="AS53" s="434">
        <f>AS47+L49+L50</f>
        <v>500</v>
      </c>
      <c r="AT53" s="75"/>
      <c r="AU53" s="75"/>
      <c r="AV53" s="75"/>
      <c r="AW53" s="75"/>
      <c r="AX53" s="75"/>
      <c r="AY53" s="75"/>
      <c r="AZ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17"/>
      <c r="L54" s="341" t="s">
        <v>67</v>
      </c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342"/>
      <c r="AL54" s="342"/>
      <c r="AM54" s="342"/>
      <c r="AN54" s="342"/>
      <c r="AO54" s="342"/>
      <c r="AP54" s="342"/>
      <c r="AQ54" s="342"/>
      <c r="AR54" s="342"/>
      <c r="AS54" s="435">
        <f>SUM(AS52,AS48)</f>
        <v>120</v>
      </c>
      <c r="AT54" s="75"/>
      <c r="AU54" s="75"/>
      <c r="AV54" s="75"/>
      <c r="AW54" s="75"/>
      <c r="AX54" s="75"/>
      <c r="AY54" s="75"/>
      <c r="AZ54" s="75"/>
    </row>
    <row r="55" spans="1:56" ht="40" customHeight="1" x14ac:dyDescent="0.4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344" t="s">
        <v>70</v>
      </c>
      <c r="L55" s="380">
        <v>80</v>
      </c>
      <c r="M55" s="381"/>
      <c r="N55" s="381"/>
      <c r="O55" s="381"/>
      <c r="P55" s="381"/>
      <c r="Q55" s="381"/>
      <c r="R55" s="381"/>
      <c r="S55" s="381"/>
      <c r="T55" s="382"/>
      <c r="U55" s="345"/>
      <c r="V55" s="346"/>
      <c r="W55" s="346"/>
      <c r="X55" s="346"/>
      <c r="Y55" s="346"/>
      <c r="Z55" s="346"/>
      <c r="AA55" s="346"/>
      <c r="AB55" s="346"/>
      <c r="AC55" s="346"/>
      <c r="AD55" s="346"/>
      <c r="AE55" s="346"/>
      <c r="AF55" s="346"/>
      <c r="AG55" s="346"/>
      <c r="AH55" s="346"/>
      <c r="AI55" s="346"/>
      <c r="AJ55" s="346"/>
      <c r="AK55" s="346"/>
      <c r="AL55" s="346"/>
      <c r="AM55" s="346"/>
      <c r="AN55" s="346"/>
      <c r="AO55" s="346"/>
      <c r="AP55" s="346"/>
      <c r="AQ55" s="346"/>
      <c r="AR55" s="347"/>
      <c r="AS55" s="436">
        <f>L55</f>
        <v>80</v>
      </c>
      <c r="AT55" s="75"/>
      <c r="AU55" s="75"/>
      <c r="AV55" s="75"/>
      <c r="AW55" s="75"/>
      <c r="AX55" s="75"/>
      <c r="AY55" s="75"/>
      <c r="AZ55" s="75"/>
    </row>
    <row r="56" spans="1:56" ht="40" customHeight="1" x14ac:dyDescent="0.4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348"/>
      <c r="L56" s="349" t="s">
        <v>71</v>
      </c>
      <c r="M56" s="290"/>
      <c r="N56" s="290"/>
      <c r="O56" s="290"/>
      <c r="P56" s="290"/>
      <c r="Q56" s="290"/>
      <c r="R56" s="290"/>
      <c r="S56" s="290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350"/>
      <c r="AS56" s="437">
        <f>AS53+AS55</f>
        <v>580</v>
      </c>
      <c r="AT56" s="75"/>
      <c r="AU56" s="75"/>
      <c r="AV56" s="75"/>
      <c r="AW56" s="75"/>
      <c r="AX56" s="75"/>
      <c r="AY56" s="75"/>
      <c r="AZ56" s="75"/>
    </row>
    <row r="57" spans="1:56" ht="40" customHeight="1" x14ac:dyDescent="0.2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</row>
    <row r="58" spans="1:56" ht="15.75" customHeight="1" x14ac:dyDescent="0.2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</row>
    <row r="59" spans="1:56" ht="15.75" customHeight="1" x14ac:dyDescent="0.2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</row>
    <row r="60" spans="1:56" ht="15.75" customHeight="1" x14ac:dyDescent="0.2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</row>
    <row r="61" spans="1:56" ht="15.75" customHeight="1" x14ac:dyDescent="0.2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</row>
    <row r="62" spans="1:56" ht="15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</sheetData>
  <mergeCells count="137">
    <mergeCell ref="L55:T55"/>
    <mergeCell ref="U55:AR55"/>
    <mergeCell ref="L56:AR56"/>
    <mergeCell ref="Y43:AS43"/>
    <mergeCell ref="L52:AR52"/>
    <mergeCell ref="L53:AR53"/>
    <mergeCell ref="L54:AR54"/>
    <mergeCell ref="K49:K51"/>
    <mergeCell ref="L49:W49"/>
    <mergeCell ref="Y49:AR49"/>
    <mergeCell ref="AS49:AS51"/>
    <mergeCell ref="L50:AR51"/>
    <mergeCell ref="AQ44:AQ46"/>
    <mergeCell ref="AR44:AR46"/>
    <mergeCell ref="AS44:AS46"/>
    <mergeCell ref="L47:W48"/>
    <mergeCell ref="AK44:AK46"/>
    <mergeCell ref="AL44:AL46"/>
    <mergeCell ref="AM44:AM46"/>
    <mergeCell ref="AN44:AN46"/>
    <mergeCell ref="AO44:AO46"/>
    <mergeCell ref="AP44:AP46"/>
    <mergeCell ref="AE44:AE46"/>
    <mergeCell ref="AF44:AF46"/>
    <mergeCell ref="AG44:AG46"/>
    <mergeCell ref="AH44:AH46"/>
    <mergeCell ref="AI44:AI46"/>
    <mergeCell ref="AJ44:AJ46"/>
    <mergeCell ref="Y44:Y46"/>
    <mergeCell ref="Z44:Z46"/>
    <mergeCell ref="AA44:AA46"/>
    <mergeCell ref="AB44:AB46"/>
    <mergeCell ref="AC44:AC46"/>
    <mergeCell ref="AD44:AD46"/>
    <mergeCell ref="S44:S46"/>
    <mergeCell ref="T44:T46"/>
    <mergeCell ref="U44:U46"/>
    <mergeCell ref="V44:V46"/>
    <mergeCell ref="W44:W46"/>
    <mergeCell ref="X44:X46"/>
    <mergeCell ref="M44:M46"/>
    <mergeCell ref="N44:N46"/>
    <mergeCell ref="O44:O46"/>
    <mergeCell ref="P44:P46"/>
    <mergeCell ref="Q44:Q46"/>
    <mergeCell ref="R44:R46"/>
    <mergeCell ref="H35:H40"/>
    <mergeCell ref="I35:I40"/>
    <mergeCell ref="J35:J40"/>
    <mergeCell ref="AN42:AR42"/>
    <mergeCell ref="C43:C45"/>
    <mergeCell ref="I43:I46"/>
    <mergeCell ref="K43:K46"/>
    <mergeCell ref="L43:W43"/>
    <mergeCell ref="L44:L46"/>
    <mergeCell ref="B35:B40"/>
    <mergeCell ref="C35:C40"/>
    <mergeCell ref="D35:D40"/>
    <mergeCell ref="E35:E40"/>
    <mergeCell ref="F35:F40"/>
    <mergeCell ref="G35:G40"/>
    <mergeCell ref="J21:J26"/>
    <mergeCell ref="B28:B33"/>
    <mergeCell ref="C28:C33"/>
    <mergeCell ref="D28:D33"/>
    <mergeCell ref="E28:E33"/>
    <mergeCell ref="F28:F33"/>
    <mergeCell ref="G28:G33"/>
    <mergeCell ref="H28:H33"/>
    <mergeCell ref="I28:I33"/>
    <mergeCell ref="J28:J33"/>
    <mergeCell ref="I14:I19"/>
    <mergeCell ref="J14:J19"/>
    <mergeCell ref="B21:B26"/>
    <mergeCell ref="C21:C26"/>
    <mergeCell ref="D21:D26"/>
    <mergeCell ref="E21:E26"/>
    <mergeCell ref="F21:F26"/>
    <mergeCell ref="G21:G26"/>
    <mergeCell ref="H21:H26"/>
    <mergeCell ref="I21:I26"/>
    <mergeCell ref="H7:H12"/>
    <mergeCell ref="I7:I12"/>
    <mergeCell ref="J7:J12"/>
    <mergeCell ref="B14:B19"/>
    <mergeCell ref="C14:C19"/>
    <mergeCell ref="D14:D19"/>
    <mergeCell ref="E14:E19"/>
    <mergeCell ref="F14:F19"/>
    <mergeCell ref="G14:G19"/>
    <mergeCell ref="H14:H19"/>
    <mergeCell ref="B7:B12"/>
    <mergeCell ref="C7:C12"/>
    <mergeCell ref="D7:D12"/>
    <mergeCell ref="E7:E12"/>
    <mergeCell ref="F7:F12"/>
    <mergeCell ref="G7:G12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S53">
    <cfRule type="cellIs" dxfId="23" priority="41" operator="lessThan">
      <formula>#REF!</formula>
    </cfRule>
    <cfRule type="cellIs" dxfId="22" priority="42" operator="greaterThan">
      <formula>#REF!</formula>
    </cfRule>
  </conditionalFormatting>
  <conditionalFormatting sqref="AS56">
    <cfRule type="cellIs" dxfId="21" priority="43" operator="lessThan">
      <formula>#REF!</formula>
    </cfRule>
    <cfRule type="cellIs" dxfId="20" priority="44" operator="greaterThan">
      <formula>#REF!</formula>
    </cfRule>
  </conditionalFormatting>
  <conditionalFormatting sqref="AS55">
    <cfRule type="cellIs" dxfId="19" priority="45" operator="lessThan">
      <formula>#REF!</formula>
    </cfRule>
    <cfRule type="cellIs" dxfId="18" priority="46" operator="greaterThan">
      <formula>#REF!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D3DAF-A5C8-DF4F-A20A-F46673B3F828}">
  <dimension ref="A1:BE1002"/>
  <sheetViews>
    <sheetView topLeftCell="K17" workbookViewId="0">
      <selection activeCell="AQ41" sqref="AQ41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98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4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4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4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3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x14ac:dyDescent="0.2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3"/>
      <c r="AS11" s="75"/>
      <c r="AT11" s="75"/>
      <c r="AU11" s="125"/>
      <c r="AV11" s="75"/>
      <c r="AW11" s="75"/>
      <c r="AX11" s="75"/>
      <c r="AY11" s="75"/>
      <c r="AZ11" s="75"/>
      <c r="BA11" s="75"/>
      <c r="BB11" s="75"/>
      <c r="BC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422"/>
      <c r="AT12" s="75"/>
      <c r="AU12" s="125"/>
      <c r="AV12" s="75"/>
      <c r="AW12" s="75"/>
      <c r="AX12" s="75"/>
      <c r="AY12" s="75"/>
      <c r="AZ12" s="75"/>
      <c r="BA12" s="75"/>
      <c r="BB12" s="75"/>
      <c r="BC12" s="75"/>
    </row>
    <row r="13" spans="1:57" ht="60" customHeight="1" thickBot="1" x14ac:dyDescent="0.25">
      <c r="A13" s="149"/>
      <c r="B13" s="150"/>
      <c r="C13" s="151"/>
      <c r="D13" s="148"/>
      <c r="E13" s="148"/>
      <c r="F13" s="148"/>
      <c r="G13" s="148"/>
      <c r="H13" s="148"/>
      <c r="I13" s="148"/>
      <c r="J13" s="148"/>
      <c r="K13" s="148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T13" s="75"/>
      <c r="AU13" s="152"/>
      <c r="AV13" s="75"/>
      <c r="AW13" s="75"/>
      <c r="AX13" s="75"/>
      <c r="AY13" s="75"/>
      <c r="AZ13" s="75"/>
      <c r="BA13" s="75"/>
      <c r="BB13" s="75"/>
      <c r="BC13" s="75"/>
    </row>
    <row r="14" spans="1:57" ht="60" customHeight="1" x14ac:dyDescent="0.2">
      <c r="A14" s="75"/>
      <c r="B14" s="155" t="s">
        <v>57</v>
      </c>
      <c r="C14" s="156"/>
      <c r="D14" s="157"/>
      <c r="E14" s="158"/>
      <c r="F14" s="158"/>
      <c r="G14" s="158"/>
      <c r="H14" s="158"/>
      <c r="I14" s="158"/>
      <c r="J14" s="158"/>
      <c r="K14" s="159"/>
      <c r="L14" s="160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2"/>
      <c r="Y14" s="160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T14" s="75"/>
      <c r="AU14" s="125"/>
      <c r="AV14" s="75"/>
      <c r="AW14" s="75"/>
      <c r="AX14" s="75"/>
      <c r="AY14" s="165"/>
      <c r="AZ14" s="75"/>
      <c r="BA14" s="75"/>
      <c r="BB14" s="75"/>
      <c r="BC14" s="75"/>
    </row>
    <row r="15" spans="1:57" ht="60" customHeight="1" x14ac:dyDescent="0.2">
      <c r="A15" s="75"/>
      <c r="B15" s="166"/>
      <c r="C15" s="167"/>
      <c r="D15" s="168"/>
      <c r="E15" s="169"/>
      <c r="F15" s="169"/>
      <c r="G15" s="169"/>
      <c r="H15" s="169"/>
      <c r="I15" s="169"/>
      <c r="J15" s="169"/>
      <c r="K15" s="159"/>
      <c r="L15" s="170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2"/>
      <c r="X15" s="172"/>
      <c r="Y15" s="170"/>
      <c r="Z15" s="171"/>
      <c r="AA15" s="171"/>
      <c r="AB15" s="171"/>
      <c r="AC15" s="171"/>
      <c r="AD15" s="171"/>
      <c r="AE15" s="171"/>
      <c r="AF15" s="171"/>
      <c r="AG15" s="171"/>
      <c r="AH15" s="171"/>
      <c r="AI15" s="171"/>
      <c r="AJ15" s="171"/>
      <c r="AK15" s="171"/>
      <c r="AL15" s="171"/>
      <c r="AM15" s="171"/>
      <c r="AN15" s="171"/>
      <c r="AO15" s="171"/>
      <c r="AP15" s="171"/>
      <c r="AQ15" s="171"/>
      <c r="AR15" s="171"/>
      <c r="AT15" s="75"/>
      <c r="AU15" s="125"/>
      <c r="AV15" s="75"/>
      <c r="AW15" s="75"/>
      <c r="AX15" s="75"/>
      <c r="AY15" s="165"/>
      <c r="AZ15" s="75"/>
      <c r="BA15" s="75"/>
      <c r="BB15" s="75"/>
      <c r="BC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T16" s="75"/>
      <c r="AU16" s="125"/>
      <c r="AV16" s="75"/>
      <c r="AW16" s="75"/>
      <c r="AX16" s="75"/>
      <c r="AY16" s="165"/>
      <c r="AZ16" s="75"/>
      <c r="BA16" s="75"/>
      <c r="BB16" s="75"/>
      <c r="BC16" s="75"/>
    </row>
    <row r="17" spans="1:55" ht="60" customHeight="1" x14ac:dyDescent="0.2">
      <c r="A17" s="75"/>
      <c r="B17" s="174"/>
      <c r="C17" s="175"/>
      <c r="D17" s="175"/>
      <c r="E17" s="175"/>
      <c r="F17" s="175"/>
      <c r="G17" s="175"/>
      <c r="H17" s="175"/>
      <c r="I17" s="175"/>
      <c r="J17" s="175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T17" s="75"/>
      <c r="AU17" s="125"/>
      <c r="AV17" s="75"/>
      <c r="AW17" s="75"/>
      <c r="AX17" s="75"/>
      <c r="AY17" s="165"/>
      <c r="AZ17" s="75"/>
      <c r="BA17" s="75"/>
      <c r="BB17" s="75"/>
      <c r="BC17" s="75"/>
    </row>
    <row r="18" spans="1:55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T18" s="75"/>
      <c r="AU18" s="125"/>
      <c r="AV18" s="75"/>
      <c r="AW18" s="75"/>
      <c r="AX18" s="75"/>
      <c r="AY18" s="165"/>
      <c r="AZ18" s="75"/>
      <c r="BA18" s="75"/>
      <c r="BB18" s="75"/>
      <c r="BC18" s="75"/>
    </row>
    <row r="19" spans="1:55" ht="60" customHeight="1" thickBot="1" x14ac:dyDescent="0.25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6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  <c r="X19" s="178"/>
      <c r="Y19" s="176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T19" s="75"/>
      <c r="AU19" s="125"/>
      <c r="AV19" s="75"/>
      <c r="AW19" s="75"/>
      <c r="AX19" s="75"/>
      <c r="AY19" s="75"/>
      <c r="AZ19" s="75"/>
      <c r="BA19" s="75"/>
      <c r="BB19" s="75"/>
      <c r="BC19" s="75"/>
    </row>
    <row r="20" spans="1:55" ht="60" customHeight="1" thickBot="1" x14ac:dyDescent="0.4">
      <c r="A20" s="75"/>
      <c r="B20" s="187"/>
      <c r="C20" s="188"/>
      <c r="D20" s="189"/>
      <c r="E20" s="189"/>
      <c r="F20" s="189"/>
      <c r="G20" s="189"/>
      <c r="H20" s="189"/>
      <c r="I20" s="189"/>
      <c r="J20" s="189"/>
      <c r="K20" s="190"/>
      <c r="L20" s="90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T20" s="75"/>
      <c r="AU20" s="186"/>
      <c r="AV20" s="75"/>
      <c r="AW20" s="75"/>
      <c r="AX20" s="75"/>
      <c r="AY20" s="75"/>
      <c r="AZ20" s="75"/>
      <c r="BA20" s="75"/>
      <c r="BB20" s="75"/>
      <c r="BC20" s="75"/>
    </row>
    <row r="21" spans="1:55" ht="60" customHeight="1" x14ac:dyDescent="0.2">
      <c r="A21" s="75"/>
      <c r="B21" s="155" t="s">
        <v>59</v>
      </c>
      <c r="C21" s="192"/>
      <c r="D21" s="193"/>
      <c r="E21" s="194"/>
      <c r="F21" s="194"/>
      <c r="G21" s="194"/>
      <c r="H21" s="194"/>
      <c r="I21" s="194"/>
      <c r="J21" s="194"/>
      <c r="K21" s="195"/>
      <c r="L21" s="196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8"/>
      <c r="X21" s="198"/>
      <c r="Y21" s="199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T21" s="75"/>
      <c r="AU21" s="201"/>
      <c r="AV21" s="75"/>
      <c r="AW21" s="75"/>
      <c r="AX21" s="75"/>
      <c r="AY21" s="202"/>
      <c r="AZ21" s="75"/>
      <c r="BA21" s="75"/>
      <c r="BB21" s="75"/>
      <c r="BC21" s="75"/>
    </row>
    <row r="22" spans="1:55" ht="60" customHeight="1" x14ac:dyDescent="0.2">
      <c r="A22" s="75"/>
      <c r="B22" s="174"/>
      <c r="C22" s="175"/>
      <c r="D22" s="175"/>
      <c r="E22" s="175"/>
      <c r="F22" s="175"/>
      <c r="G22" s="175"/>
      <c r="H22" s="175"/>
      <c r="I22" s="175"/>
      <c r="J22" s="175"/>
      <c r="K22" s="195"/>
      <c r="L22" s="203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5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4"/>
      <c r="AN22" s="204"/>
      <c r="AO22" s="204"/>
      <c r="AP22" s="204"/>
      <c r="AQ22" s="204"/>
      <c r="AR22" s="204"/>
      <c r="AT22" s="75"/>
      <c r="AU22" s="201"/>
      <c r="AV22" s="75"/>
      <c r="AW22" s="75"/>
      <c r="AX22" s="75"/>
      <c r="AY22" s="202"/>
      <c r="AZ22" s="75"/>
      <c r="BA22" s="75"/>
      <c r="BB22" s="75"/>
      <c r="BC22" s="75"/>
    </row>
    <row r="23" spans="1:55" ht="60" customHeight="1" x14ac:dyDescent="0.2">
      <c r="A23" s="75"/>
      <c r="B23" s="174"/>
      <c r="C23" s="175"/>
      <c r="D23" s="175"/>
      <c r="E23" s="175"/>
      <c r="F23" s="175"/>
      <c r="G23" s="175"/>
      <c r="H23" s="175"/>
      <c r="I23" s="175"/>
      <c r="J23" s="175"/>
      <c r="K23" s="195"/>
      <c r="L23" s="203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5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8"/>
      <c r="AN23" s="204"/>
      <c r="AO23" s="204"/>
      <c r="AP23" s="204"/>
      <c r="AQ23" s="204"/>
      <c r="AR23" s="204"/>
      <c r="AT23" s="75"/>
      <c r="AU23" s="201"/>
      <c r="AV23" s="75"/>
      <c r="AW23" s="75"/>
      <c r="AX23" s="75"/>
      <c r="AY23" s="202"/>
      <c r="AZ23" s="75"/>
      <c r="BA23" s="75"/>
      <c r="BB23" s="75"/>
      <c r="BC23" s="75"/>
    </row>
    <row r="24" spans="1:55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4"/>
      <c r="Z24" s="204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4"/>
      <c r="AT24" s="75"/>
      <c r="AU24" s="201"/>
      <c r="AV24" s="75"/>
      <c r="AW24" s="75"/>
      <c r="AX24" s="75"/>
      <c r="AY24" s="202"/>
      <c r="AZ24" s="75"/>
      <c r="BA24" s="75"/>
      <c r="BB24" s="75"/>
      <c r="BC24" s="75"/>
    </row>
    <row r="25" spans="1:55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9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1"/>
      <c r="X25" s="211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10"/>
      <c r="AN25" s="210"/>
      <c r="AO25" s="210"/>
      <c r="AP25" s="210"/>
      <c r="AQ25" s="210"/>
      <c r="AR25" s="210"/>
      <c r="AT25" s="75"/>
      <c r="AU25" s="201"/>
      <c r="AV25" s="75"/>
      <c r="AW25" s="75"/>
      <c r="AX25" s="75"/>
      <c r="AY25" s="202"/>
      <c r="AZ25" s="75"/>
      <c r="BA25" s="75"/>
      <c r="BB25" s="75"/>
      <c r="BC25" s="75"/>
    </row>
    <row r="26" spans="1:55" ht="60" customHeight="1" thickBot="1" x14ac:dyDescent="0.25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13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215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10"/>
      <c r="AN26" s="210"/>
      <c r="AO26" s="210"/>
      <c r="AP26" s="210"/>
      <c r="AQ26" s="210"/>
      <c r="AR26" s="210"/>
      <c r="AT26" s="75"/>
      <c r="AU26" s="201"/>
      <c r="AV26" s="75"/>
      <c r="AW26" s="75"/>
      <c r="AX26" s="75"/>
      <c r="AY26" s="202"/>
      <c r="AZ26" s="75"/>
      <c r="BA26" s="75"/>
      <c r="BB26" s="75"/>
      <c r="BC26" s="75"/>
    </row>
    <row r="27" spans="1:55" ht="60" customHeight="1" thickBot="1" x14ac:dyDescent="0.25">
      <c r="A27" s="75"/>
      <c r="B27" s="187"/>
      <c r="C27" s="220"/>
      <c r="D27" s="221"/>
      <c r="E27" s="221"/>
      <c r="F27" s="221"/>
      <c r="G27" s="221"/>
      <c r="H27" s="221"/>
      <c r="I27" s="221"/>
      <c r="J27" s="221"/>
      <c r="K27" s="222"/>
      <c r="L27" s="90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T27" s="75"/>
      <c r="AU27" s="186"/>
      <c r="AV27" s="75"/>
      <c r="AW27" s="75"/>
      <c r="AX27" s="75"/>
      <c r="AY27" s="75"/>
      <c r="AZ27" s="75"/>
      <c r="BA27" s="75"/>
      <c r="BB27" s="75"/>
      <c r="BC27" s="75"/>
    </row>
    <row r="28" spans="1:55" ht="60" customHeight="1" x14ac:dyDescent="0.2">
      <c r="A28" s="75"/>
      <c r="B28" s="223" t="s">
        <v>60</v>
      </c>
      <c r="C28" s="224"/>
      <c r="D28" s="225"/>
      <c r="E28" s="226"/>
      <c r="F28" s="226"/>
      <c r="G28" s="226"/>
      <c r="H28" s="226"/>
      <c r="I28" s="226"/>
      <c r="J28" s="226"/>
      <c r="K28" s="227"/>
      <c r="L28" s="228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30"/>
      <c r="X28" s="230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29"/>
      <c r="AN28" s="229"/>
      <c r="AO28" s="229"/>
      <c r="AP28" s="229"/>
      <c r="AQ28" s="229"/>
      <c r="AR28" s="229"/>
      <c r="AT28" s="75"/>
      <c r="AU28" s="201"/>
      <c r="AV28" s="75"/>
      <c r="AW28" s="75"/>
      <c r="AX28" s="75"/>
      <c r="AY28" s="202"/>
      <c r="AZ28" s="75"/>
      <c r="BA28" s="75"/>
      <c r="BB28" s="75"/>
      <c r="BC28" s="75"/>
    </row>
    <row r="29" spans="1:55" ht="60" customHeight="1" x14ac:dyDescent="0.2">
      <c r="A29" s="75"/>
      <c r="B29" s="233"/>
      <c r="C29" s="233"/>
      <c r="D29" s="233"/>
      <c r="E29" s="175"/>
      <c r="F29" s="175"/>
      <c r="G29" s="175"/>
      <c r="H29" s="175"/>
      <c r="I29" s="175"/>
      <c r="J29" s="175"/>
      <c r="K29" s="227"/>
      <c r="L29" s="234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6"/>
      <c r="X29" s="236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5"/>
      <c r="AN29" s="235"/>
      <c r="AO29" s="235"/>
      <c r="AP29" s="235"/>
      <c r="AQ29" s="235"/>
      <c r="AR29" s="235"/>
      <c r="AT29" s="75"/>
      <c r="AU29" s="201"/>
      <c r="AV29" s="75"/>
      <c r="AW29" s="75"/>
      <c r="AX29" s="75"/>
      <c r="AY29" s="202"/>
      <c r="AZ29" s="75"/>
      <c r="BA29" s="75"/>
      <c r="BB29" s="75"/>
      <c r="BC29" s="75"/>
    </row>
    <row r="30" spans="1:55" ht="60" customHeight="1" x14ac:dyDescent="0.2">
      <c r="A30" s="75"/>
      <c r="B30" s="233"/>
      <c r="C30" s="233"/>
      <c r="D30" s="233"/>
      <c r="E30" s="175"/>
      <c r="F30" s="175"/>
      <c r="G30" s="175"/>
      <c r="H30" s="175"/>
      <c r="I30" s="175"/>
      <c r="J30" s="175"/>
      <c r="K30" s="227"/>
      <c r="L30" s="234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6"/>
      <c r="X30" s="236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5"/>
      <c r="AN30" s="235"/>
      <c r="AO30" s="235"/>
      <c r="AP30" s="235"/>
      <c r="AQ30" s="235"/>
      <c r="AR30" s="235"/>
      <c r="AT30" s="75"/>
      <c r="AU30" s="201"/>
      <c r="AV30" s="75"/>
      <c r="AW30" s="75"/>
      <c r="AX30" s="75"/>
      <c r="AY30" s="202"/>
      <c r="AZ30" s="75"/>
      <c r="BA30" s="75"/>
      <c r="BB30" s="75"/>
      <c r="BC30" s="75"/>
    </row>
    <row r="31" spans="1:55" ht="60" customHeight="1" x14ac:dyDescent="0.2">
      <c r="A31" s="75"/>
      <c r="B31" s="233"/>
      <c r="C31" s="233"/>
      <c r="D31" s="233"/>
      <c r="E31" s="175"/>
      <c r="F31" s="175"/>
      <c r="G31" s="175"/>
      <c r="H31" s="175"/>
      <c r="I31" s="175"/>
      <c r="J31" s="175"/>
      <c r="K31" s="227"/>
      <c r="L31" s="239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1"/>
      <c r="X31" s="241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40"/>
      <c r="AN31" s="240"/>
      <c r="AO31" s="240"/>
      <c r="AP31" s="240"/>
      <c r="AQ31" s="240"/>
      <c r="AR31" s="240"/>
      <c r="AT31" s="75"/>
      <c r="AU31" s="201"/>
      <c r="AV31" s="75"/>
      <c r="AW31" s="75"/>
      <c r="AX31" s="75"/>
      <c r="AY31" s="202"/>
      <c r="AZ31" s="75"/>
      <c r="BA31" s="75"/>
      <c r="BB31" s="75"/>
      <c r="BC31" s="75"/>
    </row>
    <row r="32" spans="1:55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9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1"/>
      <c r="X32" s="241"/>
      <c r="Y32" s="237"/>
      <c r="Z32" s="237"/>
      <c r="AA32" s="237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240"/>
      <c r="AT32" s="75"/>
      <c r="AU32" s="201"/>
      <c r="AV32" s="75"/>
      <c r="AW32" s="75"/>
      <c r="AX32" s="75"/>
      <c r="AY32" s="202"/>
      <c r="AZ32" s="75"/>
      <c r="BA32" s="75"/>
      <c r="BB32" s="75"/>
      <c r="BC32" s="75"/>
    </row>
    <row r="33" spans="1:56" ht="60" customHeight="1" thickBot="1" x14ac:dyDescent="0.25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43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5"/>
      <c r="X33" s="245"/>
      <c r="Y33" s="237"/>
      <c r="Z33" s="237"/>
      <c r="AA33" s="237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240"/>
      <c r="AT33" s="75"/>
      <c r="AU33" s="201"/>
      <c r="AV33" s="75"/>
      <c r="AW33" s="75"/>
      <c r="AX33" s="75"/>
      <c r="AY33" s="75"/>
      <c r="AZ33" s="75"/>
      <c r="BA33" s="75"/>
      <c r="BB33" s="75"/>
      <c r="BC33" s="75"/>
    </row>
    <row r="34" spans="1:56" ht="60" customHeight="1" thickBot="1" x14ac:dyDescent="0.25">
      <c r="A34" s="75"/>
      <c r="B34" s="187"/>
      <c r="C34" s="220"/>
      <c r="D34" s="221"/>
      <c r="E34" s="221"/>
      <c r="F34" s="221"/>
      <c r="G34" s="221"/>
      <c r="H34" s="221"/>
      <c r="I34" s="221"/>
      <c r="J34" s="221"/>
      <c r="K34" s="222"/>
      <c r="L34" s="90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T34" s="75"/>
      <c r="AU34" s="186"/>
      <c r="AV34" s="202"/>
      <c r="AW34" s="75"/>
      <c r="AX34" s="75"/>
      <c r="AY34" s="75"/>
      <c r="AZ34" s="75"/>
      <c r="BA34" s="75"/>
      <c r="BB34" s="75"/>
      <c r="BC34" s="75"/>
    </row>
    <row r="35" spans="1:56" ht="60" customHeight="1" thickBot="1" x14ac:dyDescent="0.25">
      <c r="A35" s="75"/>
      <c r="B35" s="155" t="s">
        <v>61</v>
      </c>
      <c r="C35" s="248"/>
      <c r="D35" s="249"/>
      <c r="E35" s="250"/>
      <c r="F35" s="250"/>
      <c r="G35" s="250"/>
      <c r="H35" s="250"/>
      <c r="I35" s="250"/>
      <c r="J35" s="250"/>
      <c r="K35" s="251"/>
      <c r="L35" s="252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4"/>
      <c r="X35" s="255"/>
      <c r="Y35" s="252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253"/>
      <c r="AT35" s="75"/>
      <c r="AU35" s="201"/>
      <c r="AV35" s="75"/>
      <c r="AW35" s="75"/>
      <c r="AX35" s="75"/>
      <c r="AY35" s="75"/>
      <c r="AZ35" s="75"/>
      <c r="BA35" s="75"/>
      <c r="BB35" s="75"/>
      <c r="BC35" s="75"/>
    </row>
    <row r="36" spans="1:56" ht="60" customHeight="1" thickBot="1" x14ac:dyDescent="0.25">
      <c r="A36" s="75"/>
      <c r="B36" s="166"/>
      <c r="C36" s="257"/>
      <c r="D36" s="258"/>
      <c r="E36" s="259"/>
      <c r="F36" s="259"/>
      <c r="G36" s="259"/>
      <c r="H36" s="259"/>
      <c r="I36" s="259"/>
      <c r="J36" s="259"/>
      <c r="K36" s="251"/>
      <c r="L36" s="260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2"/>
      <c r="X36" s="255"/>
      <c r="Y36" s="260"/>
      <c r="Z36" s="263"/>
      <c r="AA36" s="263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261"/>
      <c r="AT36" s="75"/>
      <c r="AU36" s="201"/>
      <c r="AV36" s="75"/>
      <c r="AW36" s="75"/>
      <c r="AX36" s="75"/>
      <c r="AY36" s="75"/>
      <c r="AZ36" s="75"/>
      <c r="BA36" s="75"/>
      <c r="BB36" s="75"/>
      <c r="BC36" s="75"/>
    </row>
    <row r="37" spans="1:56" ht="60" customHeight="1" thickBot="1" x14ac:dyDescent="0.25">
      <c r="A37" s="75"/>
      <c r="B37" s="166"/>
      <c r="C37" s="257"/>
      <c r="D37" s="258"/>
      <c r="E37" s="259"/>
      <c r="F37" s="259"/>
      <c r="G37" s="259"/>
      <c r="H37" s="259"/>
      <c r="I37" s="259"/>
      <c r="J37" s="259"/>
      <c r="K37" s="251"/>
      <c r="L37" s="260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2"/>
      <c r="X37" s="255"/>
      <c r="Y37" s="260"/>
      <c r="Z37" s="263"/>
      <c r="AA37" s="263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261"/>
      <c r="AT37" s="75"/>
      <c r="AU37" s="201"/>
      <c r="AV37" s="75"/>
      <c r="AW37" s="75"/>
      <c r="AX37" s="75"/>
      <c r="AY37" s="75"/>
      <c r="AZ37" s="75"/>
      <c r="BA37" s="75"/>
      <c r="BB37" s="75"/>
      <c r="BC37" s="75"/>
    </row>
    <row r="38" spans="1:56" ht="60" customHeight="1" thickBot="1" x14ac:dyDescent="0.25">
      <c r="A38" s="75"/>
      <c r="B38" s="174"/>
      <c r="C38" s="175"/>
      <c r="D38" s="175"/>
      <c r="E38" s="175"/>
      <c r="F38" s="175"/>
      <c r="G38" s="175"/>
      <c r="H38" s="175"/>
      <c r="I38" s="175"/>
      <c r="J38" s="175"/>
      <c r="K38" s="251"/>
      <c r="L38" s="265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55"/>
      <c r="Y38" s="260"/>
      <c r="Z38" s="263"/>
      <c r="AA38" s="263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261"/>
      <c r="AT38" s="75"/>
      <c r="AU38" s="201"/>
      <c r="AV38" s="75"/>
      <c r="AW38" s="75"/>
      <c r="AX38" s="75"/>
      <c r="AY38" s="75"/>
      <c r="AZ38" s="75"/>
      <c r="BA38" s="75"/>
      <c r="BB38" s="75"/>
      <c r="BC38" s="75"/>
    </row>
    <row r="39" spans="1:56" ht="60" customHeight="1" x14ac:dyDescent="0.2">
      <c r="A39" s="75"/>
      <c r="B39" s="174"/>
      <c r="C39" s="175"/>
      <c r="D39" s="175"/>
      <c r="E39" s="175"/>
      <c r="F39" s="175"/>
      <c r="G39" s="175"/>
      <c r="H39" s="175"/>
      <c r="I39" s="175"/>
      <c r="J39" s="175"/>
      <c r="K39" s="251"/>
      <c r="L39" s="265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7"/>
      <c r="X39" s="255"/>
      <c r="Y39" s="260"/>
      <c r="Z39" s="268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8"/>
      <c r="AN39" s="268"/>
      <c r="AO39" s="268"/>
      <c r="AP39" s="268"/>
      <c r="AQ39" s="268"/>
      <c r="AR39" s="268"/>
      <c r="AT39" s="75"/>
      <c r="AU39" s="201"/>
      <c r="AV39" s="75"/>
      <c r="AW39" s="75"/>
      <c r="AX39" s="75"/>
      <c r="AY39" s="75"/>
      <c r="AZ39" s="75"/>
      <c r="BA39" s="75"/>
      <c r="BB39" s="75"/>
      <c r="BC39" s="75"/>
    </row>
    <row r="40" spans="1:56" ht="60" customHeight="1" thickBot="1" x14ac:dyDescent="0.25">
      <c r="A40" s="75"/>
      <c r="B40" s="174"/>
      <c r="C40" s="175"/>
      <c r="D40" s="175"/>
      <c r="E40" s="175"/>
      <c r="F40" s="175"/>
      <c r="G40" s="175"/>
      <c r="H40" s="175"/>
      <c r="I40" s="175"/>
      <c r="J40" s="175"/>
      <c r="K40" s="251"/>
      <c r="L40" s="270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2"/>
      <c r="X40" s="273" t="s">
        <v>62</v>
      </c>
      <c r="Y40" s="274"/>
      <c r="Z40" s="275"/>
      <c r="AA40" s="275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276"/>
      <c r="AT40" s="75"/>
      <c r="AU40" s="201"/>
      <c r="AV40" s="75"/>
      <c r="AW40" s="75"/>
      <c r="AX40" s="75"/>
      <c r="AY40" s="75"/>
      <c r="AZ40" s="75"/>
      <c r="BA40" s="75"/>
      <c r="BB40" s="75"/>
      <c r="BC40" s="75"/>
    </row>
    <row r="41" spans="1:56" ht="60" customHeight="1" x14ac:dyDescent="0.2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281"/>
      <c r="M41" s="281"/>
      <c r="N41" s="281"/>
      <c r="O41" s="281"/>
      <c r="P41" s="281"/>
      <c r="Q41" s="281"/>
      <c r="R41" s="281"/>
      <c r="S41" s="281"/>
      <c r="T41" s="281"/>
      <c r="U41" s="281"/>
      <c r="V41" s="281"/>
      <c r="W41" s="281"/>
      <c r="X41" s="281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445"/>
      <c r="AS41" s="447"/>
      <c r="AT41" s="448"/>
      <c r="AU41" s="282"/>
      <c r="AV41" s="75"/>
      <c r="AW41" s="75"/>
      <c r="AX41" s="75"/>
      <c r="AY41" s="75"/>
      <c r="AZ41" s="75"/>
      <c r="BA41" s="75"/>
      <c r="BB41" s="75"/>
      <c r="BC41" s="75"/>
      <c r="BD41" s="75"/>
    </row>
    <row r="42" spans="1:56" ht="60" customHeight="1" x14ac:dyDescent="0.2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283"/>
      <c r="AO42" s="284"/>
      <c r="AP42" s="284"/>
      <c r="AQ42" s="284"/>
      <c r="AR42" s="284"/>
      <c r="AS42" s="152"/>
      <c r="AT42" s="75"/>
      <c r="AU42" s="75"/>
      <c r="AV42" s="75"/>
      <c r="AW42" s="75"/>
      <c r="AX42" s="75"/>
      <c r="AY42" s="75"/>
      <c r="AZ42" s="75"/>
      <c r="BA42" s="75"/>
    </row>
    <row r="43" spans="1:56" ht="40" customHeight="1" x14ac:dyDescent="0.45">
      <c r="A43" s="75"/>
      <c r="B43" s="75"/>
      <c r="C43" s="283"/>
      <c r="D43" s="285"/>
      <c r="E43" s="285"/>
      <c r="F43" s="285"/>
      <c r="G43" s="285"/>
      <c r="H43" s="285"/>
      <c r="I43" s="283"/>
      <c r="J43" s="286"/>
      <c r="K43" s="287" t="s">
        <v>64</v>
      </c>
      <c r="L43" s="402" t="s">
        <v>29</v>
      </c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4"/>
      <c r="X43" s="405"/>
      <c r="Y43" s="406" t="s">
        <v>30</v>
      </c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406"/>
      <c r="AL43" s="406"/>
      <c r="AM43" s="406"/>
      <c r="AN43" s="406"/>
      <c r="AO43" s="406"/>
      <c r="AP43" s="406"/>
      <c r="AQ43" s="406"/>
      <c r="AR43" s="406"/>
      <c r="AS43" s="438"/>
      <c r="AT43" s="75"/>
      <c r="AU43" s="75"/>
      <c r="AV43" s="75"/>
      <c r="AW43" s="75"/>
      <c r="AX43" s="75"/>
      <c r="AY43" s="75"/>
      <c r="AZ43" s="75"/>
    </row>
    <row r="44" spans="1:56" ht="40" customHeight="1" x14ac:dyDescent="0.2">
      <c r="A44" s="75"/>
      <c r="B44" s="75"/>
      <c r="C44" s="2"/>
      <c r="D44" s="285"/>
      <c r="E44" s="285"/>
      <c r="F44" s="285"/>
      <c r="G44" s="285"/>
      <c r="H44" s="285"/>
      <c r="I44" s="2"/>
      <c r="J44" s="286"/>
      <c r="K44" s="291"/>
      <c r="L44" s="292" t="s">
        <v>31</v>
      </c>
      <c r="M44" s="292" t="s">
        <v>32</v>
      </c>
      <c r="N44" s="292" t="s">
        <v>33</v>
      </c>
      <c r="O44" s="292" t="s">
        <v>34</v>
      </c>
      <c r="P44" s="292" t="s">
        <v>35</v>
      </c>
      <c r="Q44" s="292" t="s">
        <v>36</v>
      </c>
      <c r="R44" s="292" t="s">
        <v>82</v>
      </c>
      <c r="S44" s="292" t="s">
        <v>83</v>
      </c>
      <c r="T44" s="292" t="s">
        <v>84</v>
      </c>
      <c r="U44" s="292" t="s">
        <v>86</v>
      </c>
      <c r="V44" s="293" t="s">
        <v>37</v>
      </c>
      <c r="W44" s="294" t="s">
        <v>38</v>
      </c>
      <c r="X44" s="98"/>
      <c r="Y44" s="295" t="s">
        <v>39</v>
      </c>
      <c r="Z44" s="296" t="s">
        <v>40</v>
      </c>
      <c r="AA44" s="296" t="s">
        <v>41</v>
      </c>
      <c r="AB44" s="296" t="s">
        <v>42</v>
      </c>
      <c r="AC44" s="296" t="s">
        <v>43</v>
      </c>
      <c r="AD44" s="296" t="s">
        <v>44</v>
      </c>
      <c r="AE44" s="296" t="s">
        <v>45</v>
      </c>
      <c r="AF44" s="296" t="s">
        <v>46</v>
      </c>
      <c r="AG44" s="296" t="s">
        <v>47</v>
      </c>
      <c r="AH44" s="296" t="s">
        <v>48</v>
      </c>
      <c r="AI44" s="296" t="s">
        <v>87</v>
      </c>
      <c r="AJ44" s="296" t="s">
        <v>88</v>
      </c>
      <c r="AK44" s="296" t="s">
        <v>89</v>
      </c>
      <c r="AL44" s="296" t="s">
        <v>90</v>
      </c>
      <c r="AM44" s="296" t="s">
        <v>91</v>
      </c>
      <c r="AN44" s="296" t="s">
        <v>92</v>
      </c>
      <c r="AO44" s="296" t="s">
        <v>93</v>
      </c>
      <c r="AP44" s="296" t="s">
        <v>94</v>
      </c>
      <c r="AQ44" s="296" t="s">
        <v>95</v>
      </c>
      <c r="AR44" s="296" t="s">
        <v>96</v>
      </c>
      <c r="AS44" s="424" t="s">
        <v>10</v>
      </c>
      <c r="AT44" s="75"/>
      <c r="AU44" s="75"/>
      <c r="AV44" s="75"/>
      <c r="AW44" s="75"/>
      <c r="AX44" s="75"/>
      <c r="AY44" s="75"/>
      <c r="AZ44" s="75"/>
    </row>
    <row r="45" spans="1:56" ht="40" customHeight="1" x14ac:dyDescent="0.2">
      <c r="A45" s="75"/>
      <c r="B45" s="75"/>
      <c r="C45" s="2"/>
      <c r="D45" s="285"/>
      <c r="E45" s="285"/>
      <c r="F45" s="285"/>
      <c r="G45" s="285"/>
      <c r="H45" s="285"/>
      <c r="I45" s="2"/>
      <c r="J45" s="286"/>
      <c r="K45" s="29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2"/>
      <c r="W45" s="301"/>
      <c r="X45" s="105"/>
      <c r="Y45" s="303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425"/>
      <c r="AT45" s="75"/>
      <c r="AU45" s="75"/>
      <c r="AV45" s="75"/>
      <c r="AW45" s="75"/>
      <c r="AX45" s="75"/>
      <c r="AY45" s="75"/>
      <c r="AZ45" s="75"/>
    </row>
    <row r="46" spans="1:56" ht="40" customHeight="1" thickBot="1" x14ac:dyDescent="0.25">
      <c r="A46" s="75"/>
      <c r="B46" s="75"/>
      <c r="C46" s="75"/>
      <c r="D46" s="75"/>
      <c r="E46" s="75"/>
      <c r="F46" s="75"/>
      <c r="G46" s="75"/>
      <c r="H46" s="75"/>
      <c r="I46" s="2"/>
      <c r="J46" s="286"/>
      <c r="K46" s="307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2"/>
      <c r="W46" s="301"/>
      <c r="X46" s="115"/>
      <c r="Y46" s="308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  <c r="AN46" s="309"/>
      <c r="AO46" s="309"/>
      <c r="AP46" s="309"/>
      <c r="AQ46" s="309"/>
      <c r="AR46" s="309"/>
      <c r="AS46" s="426"/>
      <c r="AT46" s="75"/>
      <c r="AU46" s="75"/>
      <c r="AV46" s="75"/>
      <c r="AW46" s="75"/>
      <c r="AX46" s="75"/>
      <c r="AY46" s="75"/>
      <c r="AZ46" s="75"/>
    </row>
    <row r="47" spans="1:56" ht="40" customHeight="1" thickBot="1" x14ac:dyDescent="0.5">
      <c r="A47" s="75"/>
      <c r="B47" s="75"/>
      <c r="C47" s="75"/>
      <c r="D47" s="75"/>
      <c r="E47" s="75"/>
      <c r="F47" s="75"/>
      <c r="G47" s="75"/>
      <c r="H47" s="75"/>
      <c r="I47" s="312"/>
      <c r="J47" s="312"/>
      <c r="K47" s="313" t="s">
        <v>66</v>
      </c>
      <c r="L47" s="314"/>
      <c r="M47" s="315"/>
      <c r="N47" s="315"/>
      <c r="O47" s="315"/>
      <c r="P47" s="315"/>
      <c r="Q47" s="315"/>
      <c r="R47" s="315"/>
      <c r="S47" s="315"/>
      <c r="T47" s="315"/>
      <c r="U47" s="315"/>
      <c r="V47" s="315"/>
      <c r="W47" s="316"/>
      <c r="X47" s="317">
        <v>41</v>
      </c>
      <c r="Y47" s="389">
        <v>38</v>
      </c>
      <c r="Z47" s="389">
        <v>26</v>
      </c>
      <c r="AA47" s="389">
        <v>35</v>
      </c>
      <c r="AB47" s="389">
        <v>35</v>
      </c>
      <c r="AC47" s="389">
        <v>40</v>
      </c>
      <c r="AD47" s="389">
        <v>30</v>
      </c>
      <c r="AE47" s="389"/>
      <c r="AF47" s="389"/>
      <c r="AG47" s="389"/>
      <c r="AH47" s="389"/>
      <c r="AI47" s="389"/>
      <c r="AJ47" s="389"/>
      <c r="AK47" s="389"/>
      <c r="AL47" s="389"/>
      <c r="AM47" s="389">
        <v>40</v>
      </c>
      <c r="AN47" s="389">
        <v>30</v>
      </c>
      <c r="AO47" s="389">
        <v>50</v>
      </c>
      <c r="AP47" s="389">
        <v>20</v>
      </c>
      <c r="AQ47" s="389">
        <v>30</v>
      </c>
      <c r="AR47" s="389">
        <v>40</v>
      </c>
      <c r="AS47" s="427">
        <f>SUM(Y47:AR47)</f>
        <v>414</v>
      </c>
      <c r="AT47" s="75"/>
      <c r="AU47" s="75"/>
      <c r="AV47" s="75"/>
      <c r="AW47" s="75"/>
      <c r="AX47" s="75"/>
      <c r="AY47" s="75"/>
      <c r="AZ47" s="75"/>
    </row>
    <row r="48" spans="1:56" ht="40" customHeight="1" thickBot="1" x14ac:dyDescent="0.5">
      <c r="A48" s="75"/>
      <c r="B48" s="75"/>
      <c r="C48" s="75"/>
      <c r="D48" s="75"/>
      <c r="E48" s="75"/>
      <c r="F48" s="75"/>
      <c r="G48" s="75"/>
      <c r="H48" s="75"/>
      <c r="I48" s="75"/>
      <c r="J48" s="312"/>
      <c r="K48" s="319" t="s">
        <v>67</v>
      </c>
      <c r="L48" s="320"/>
      <c r="M48" s="321"/>
      <c r="N48" s="321"/>
      <c r="O48" s="321"/>
      <c r="P48" s="321"/>
      <c r="Q48" s="321"/>
      <c r="R48" s="321"/>
      <c r="S48" s="321"/>
      <c r="T48" s="321"/>
      <c r="U48" s="321"/>
      <c r="V48" s="321"/>
      <c r="W48" s="322"/>
      <c r="X48" s="317" t="s">
        <v>62</v>
      </c>
      <c r="Y48" s="389">
        <v>12</v>
      </c>
      <c r="Z48" s="389">
        <v>12</v>
      </c>
      <c r="AA48" s="389">
        <v>12</v>
      </c>
      <c r="AB48" s="389">
        <v>12</v>
      </c>
      <c r="AC48" s="389"/>
      <c r="AD48" s="389"/>
      <c r="AE48" s="389"/>
      <c r="AF48" s="389"/>
      <c r="AG48" s="389"/>
      <c r="AH48" s="389"/>
      <c r="AI48" s="389"/>
      <c r="AJ48" s="389"/>
      <c r="AK48" s="389"/>
      <c r="AL48" s="389"/>
      <c r="AM48" s="389">
        <v>12</v>
      </c>
      <c r="AN48" s="389">
        <v>12</v>
      </c>
      <c r="AO48" s="389">
        <v>12</v>
      </c>
      <c r="AP48" s="389">
        <v>12</v>
      </c>
      <c r="AQ48" s="389">
        <v>12</v>
      </c>
      <c r="AR48" s="390">
        <v>12</v>
      </c>
      <c r="AS48" s="428">
        <f>SUM(Y48:AR48)</f>
        <v>120</v>
      </c>
      <c r="AT48" s="75"/>
      <c r="AU48" s="75"/>
      <c r="AV48" s="75"/>
      <c r="AW48" s="75"/>
      <c r="AX48" s="75"/>
      <c r="AY48" s="75"/>
      <c r="AZ48" s="75"/>
    </row>
    <row r="49" spans="1:56" ht="40" customHeight="1" thickBot="1" x14ac:dyDescent="0.5">
      <c r="A49" s="75"/>
      <c r="B49" s="75"/>
      <c r="C49" s="75"/>
      <c r="D49" s="75"/>
      <c r="E49" s="75"/>
      <c r="F49" s="75"/>
      <c r="G49" s="75"/>
      <c r="H49" s="75"/>
      <c r="I49" s="75"/>
      <c r="J49" s="312"/>
      <c r="K49" s="323" t="s">
        <v>68</v>
      </c>
      <c r="L49" s="324">
        <v>66</v>
      </c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6"/>
      <c r="X49" s="327"/>
      <c r="Y49" s="328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30"/>
      <c r="AS49" s="429">
        <f>L49+L50</f>
        <v>86</v>
      </c>
      <c r="AT49" s="75"/>
      <c r="AU49" s="75"/>
      <c r="AV49" s="75"/>
      <c r="AW49" s="75"/>
      <c r="AX49" s="75"/>
      <c r="AY49" s="75"/>
      <c r="AZ49" s="75"/>
    </row>
    <row r="50" spans="1:56" ht="40" customHeight="1" x14ac:dyDescent="0.2">
      <c r="A50" s="75"/>
      <c r="B50" s="75"/>
      <c r="C50" s="75"/>
      <c r="D50" s="75"/>
      <c r="E50" s="75"/>
      <c r="F50" s="75"/>
      <c r="G50" s="75"/>
      <c r="H50" s="75"/>
      <c r="I50" s="75"/>
      <c r="J50" s="312"/>
      <c r="K50" s="291"/>
      <c r="L50" s="430">
        <v>20</v>
      </c>
      <c r="M50" s="431"/>
      <c r="N50" s="431"/>
      <c r="O50" s="431"/>
      <c r="P50" s="431"/>
      <c r="Q50" s="431"/>
      <c r="R50" s="431"/>
      <c r="S50" s="431"/>
      <c r="T50" s="431"/>
      <c r="U50" s="431"/>
      <c r="V50" s="431"/>
      <c r="W50" s="431"/>
      <c r="X50" s="431"/>
      <c r="Y50" s="431"/>
      <c r="Z50" s="431"/>
      <c r="AA50" s="431"/>
      <c r="AB50" s="431"/>
      <c r="AC50" s="431"/>
      <c r="AD50" s="431"/>
      <c r="AE50" s="431"/>
      <c r="AF50" s="431"/>
      <c r="AG50" s="431"/>
      <c r="AH50" s="431"/>
      <c r="AI50" s="431"/>
      <c r="AJ50" s="431"/>
      <c r="AK50" s="431"/>
      <c r="AL50" s="431"/>
      <c r="AM50" s="431"/>
      <c r="AN50" s="431"/>
      <c r="AO50" s="431"/>
      <c r="AP50" s="431"/>
      <c r="AQ50" s="431"/>
      <c r="AR50" s="334"/>
      <c r="AS50" s="432"/>
      <c r="AT50" s="75"/>
      <c r="AU50" s="75"/>
      <c r="AV50" s="75"/>
      <c r="AW50" s="75"/>
      <c r="AX50" s="75"/>
      <c r="AY50" s="75"/>
      <c r="AZ50" s="75"/>
    </row>
    <row r="51" spans="1:56" ht="40" customHeight="1" thickBot="1" x14ac:dyDescent="0.25">
      <c r="A51" s="75"/>
      <c r="B51" s="75"/>
      <c r="C51" s="75"/>
      <c r="D51" s="75"/>
      <c r="E51" s="75"/>
      <c r="F51" s="75"/>
      <c r="G51" s="75"/>
      <c r="H51" s="75"/>
      <c r="I51" s="75"/>
      <c r="J51" s="312"/>
      <c r="K51" s="336"/>
      <c r="L51" s="337"/>
      <c r="M51" s="337"/>
      <c r="N51" s="337"/>
      <c r="O51" s="337"/>
      <c r="P51" s="337"/>
      <c r="Q51" s="337"/>
      <c r="R51" s="337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337"/>
      <c r="AN51" s="337"/>
      <c r="AO51" s="337"/>
      <c r="AP51" s="337"/>
      <c r="AQ51" s="337"/>
      <c r="AR51" s="338"/>
      <c r="AS51" s="432"/>
      <c r="AT51" s="75"/>
      <c r="AU51" s="75"/>
      <c r="AV51" s="75"/>
      <c r="AW51" s="75"/>
      <c r="AX51" s="75"/>
      <c r="AY51" s="75"/>
      <c r="AZ51" s="75"/>
    </row>
    <row r="52" spans="1:56" ht="40" customHeight="1" thickBot="1" x14ac:dyDescent="0.45">
      <c r="A52" s="75"/>
      <c r="B52" s="75"/>
      <c r="C52" s="75"/>
      <c r="D52" s="75"/>
      <c r="E52" s="75"/>
      <c r="F52" s="75"/>
      <c r="G52" s="75"/>
      <c r="H52" s="75"/>
      <c r="I52" s="75"/>
      <c r="J52" s="312"/>
      <c r="K52" s="339" t="s">
        <v>67</v>
      </c>
      <c r="L52" s="362">
        <v>0</v>
      </c>
      <c r="M52" s="363"/>
      <c r="N52" s="363"/>
      <c r="O52" s="363"/>
      <c r="P52" s="363"/>
      <c r="Q52" s="363"/>
      <c r="R52" s="363"/>
      <c r="S52" s="363"/>
      <c r="T52" s="363"/>
      <c r="U52" s="363"/>
      <c r="V52" s="363"/>
      <c r="W52" s="363"/>
      <c r="X52" s="363"/>
      <c r="Y52" s="363"/>
      <c r="Z52" s="363"/>
      <c r="AA52" s="363"/>
      <c r="AB52" s="363"/>
      <c r="AC52" s="363"/>
      <c r="AD52" s="363"/>
      <c r="AE52" s="363"/>
      <c r="AF52" s="363"/>
      <c r="AG52" s="363"/>
      <c r="AH52" s="363"/>
      <c r="AI52" s="363"/>
      <c r="AJ52" s="363"/>
      <c r="AK52" s="363"/>
      <c r="AL52" s="363"/>
      <c r="AM52" s="363"/>
      <c r="AN52" s="363"/>
      <c r="AO52" s="363"/>
      <c r="AP52" s="363"/>
      <c r="AQ52" s="363"/>
      <c r="AR52" s="363"/>
      <c r="AS52" s="433">
        <f>L52</f>
        <v>0</v>
      </c>
      <c r="AT52" s="75"/>
      <c r="AU52" s="75"/>
      <c r="AV52" s="75"/>
      <c r="AW52" s="75"/>
      <c r="AX52" s="75"/>
      <c r="AY52" s="75"/>
      <c r="AZ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40"/>
      <c r="L53" s="341" t="s">
        <v>72</v>
      </c>
      <c r="M53" s="342"/>
      <c r="N53" s="342"/>
      <c r="O53" s="342"/>
      <c r="P53" s="342"/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/>
      <c r="AO53" s="342"/>
      <c r="AP53" s="342"/>
      <c r="AQ53" s="342"/>
      <c r="AR53" s="343"/>
      <c r="AS53" s="434">
        <f>AS47+L49+L50</f>
        <v>500</v>
      </c>
      <c r="AT53" s="75"/>
      <c r="AU53" s="75"/>
      <c r="AV53" s="75"/>
      <c r="AW53" s="75"/>
      <c r="AX53" s="75"/>
      <c r="AY53" s="75"/>
      <c r="AZ53" s="75"/>
    </row>
    <row r="54" spans="1:56" ht="40" customHeight="1" thickBot="1" x14ac:dyDescent="0.5">
      <c r="A54" s="75"/>
      <c r="B54" s="75"/>
      <c r="C54" s="75"/>
      <c r="D54" s="75"/>
      <c r="E54" s="75"/>
      <c r="F54" s="75"/>
      <c r="G54" s="75"/>
      <c r="H54" s="75"/>
      <c r="I54" s="75"/>
      <c r="J54" s="312"/>
      <c r="K54" s="317"/>
      <c r="L54" s="341" t="s">
        <v>67</v>
      </c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342"/>
      <c r="AL54" s="342"/>
      <c r="AM54" s="342"/>
      <c r="AN54" s="342"/>
      <c r="AO54" s="342"/>
      <c r="AP54" s="342"/>
      <c r="AQ54" s="342"/>
      <c r="AR54" s="342"/>
      <c r="AS54" s="435">
        <f>SUM(AS52,AS48)</f>
        <v>120</v>
      </c>
      <c r="AT54" s="75"/>
      <c r="AU54" s="75"/>
      <c r="AV54" s="75"/>
      <c r="AW54" s="75"/>
      <c r="AX54" s="75"/>
      <c r="AY54" s="75"/>
      <c r="AZ54" s="75"/>
    </row>
    <row r="55" spans="1:56" ht="40" customHeight="1" x14ac:dyDescent="0.4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344" t="s">
        <v>70</v>
      </c>
      <c r="L55" s="380">
        <v>80</v>
      </c>
      <c r="M55" s="381"/>
      <c r="N55" s="381"/>
      <c r="O55" s="381"/>
      <c r="P55" s="381"/>
      <c r="Q55" s="381"/>
      <c r="R55" s="381"/>
      <c r="S55" s="381"/>
      <c r="T55" s="382"/>
      <c r="U55" s="345"/>
      <c r="V55" s="346"/>
      <c r="W55" s="346"/>
      <c r="X55" s="346"/>
      <c r="Y55" s="346"/>
      <c r="Z55" s="346"/>
      <c r="AA55" s="346"/>
      <c r="AB55" s="346"/>
      <c r="AC55" s="346"/>
      <c r="AD55" s="346"/>
      <c r="AE55" s="346"/>
      <c r="AF55" s="346"/>
      <c r="AG55" s="346"/>
      <c r="AH55" s="346"/>
      <c r="AI55" s="346"/>
      <c r="AJ55" s="346"/>
      <c r="AK55" s="346"/>
      <c r="AL55" s="346"/>
      <c r="AM55" s="346"/>
      <c r="AN55" s="346"/>
      <c r="AO55" s="346"/>
      <c r="AP55" s="346"/>
      <c r="AQ55" s="346"/>
      <c r="AR55" s="347"/>
      <c r="AS55" s="436">
        <f>L55</f>
        <v>80</v>
      </c>
      <c r="AT55" s="75"/>
      <c r="AU55" s="75"/>
      <c r="AV55" s="75"/>
      <c r="AW55" s="75"/>
      <c r="AX55" s="75"/>
      <c r="AY55" s="75"/>
      <c r="AZ55" s="75"/>
    </row>
    <row r="56" spans="1:56" ht="40" customHeight="1" x14ac:dyDescent="0.4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348"/>
      <c r="L56" s="349" t="s">
        <v>71</v>
      </c>
      <c r="M56" s="290"/>
      <c r="N56" s="290"/>
      <c r="O56" s="290"/>
      <c r="P56" s="290"/>
      <c r="Q56" s="290"/>
      <c r="R56" s="290"/>
      <c r="S56" s="290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350"/>
      <c r="AS56" s="437">
        <f>AS53+AS55</f>
        <v>580</v>
      </c>
      <c r="AT56" s="75"/>
      <c r="AU56" s="75"/>
      <c r="AV56" s="75"/>
      <c r="AW56" s="75"/>
      <c r="AX56" s="75"/>
      <c r="AY56" s="75"/>
      <c r="AZ56" s="75"/>
    </row>
    <row r="57" spans="1:56" ht="40" customHeight="1" x14ac:dyDescent="0.2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</row>
    <row r="58" spans="1:56" ht="15.75" customHeight="1" x14ac:dyDescent="0.2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</row>
    <row r="59" spans="1:56" ht="15.75" customHeight="1" x14ac:dyDescent="0.2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</row>
    <row r="60" spans="1:56" ht="15.75" customHeight="1" x14ac:dyDescent="0.2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</row>
    <row r="61" spans="1:56" ht="15.75" customHeight="1" x14ac:dyDescent="0.2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</row>
    <row r="62" spans="1:56" ht="15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  <row r="1002" spans="1:56" ht="15.75" customHeight="1" x14ac:dyDescent="0.2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</row>
  </sheetData>
  <mergeCells count="137">
    <mergeCell ref="L55:T55"/>
    <mergeCell ref="U55:AR55"/>
    <mergeCell ref="L56:AR56"/>
    <mergeCell ref="Y43:AS43"/>
    <mergeCell ref="L52:AR52"/>
    <mergeCell ref="L53:AR53"/>
    <mergeCell ref="L54:AR54"/>
    <mergeCell ref="K49:K51"/>
    <mergeCell ref="L49:W49"/>
    <mergeCell ref="Y49:AR49"/>
    <mergeCell ref="AS49:AS51"/>
    <mergeCell ref="L50:AR51"/>
    <mergeCell ref="AQ44:AQ46"/>
    <mergeCell ref="AR44:AR46"/>
    <mergeCell ref="AS44:AS46"/>
    <mergeCell ref="L47:W48"/>
    <mergeCell ref="AK44:AK46"/>
    <mergeCell ref="AL44:AL46"/>
    <mergeCell ref="AM44:AM46"/>
    <mergeCell ref="AN44:AN46"/>
    <mergeCell ref="AO44:AO46"/>
    <mergeCell ref="AP44:AP46"/>
    <mergeCell ref="AE44:AE46"/>
    <mergeCell ref="AF44:AF46"/>
    <mergeCell ref="AG44:AG46"/>
    <mergeCell ref="AH44:AH46"/>
    <mergeCell ref="AI44:AI46"/>
    <mergeCell ref="AJ44:AJ46"/>
    <mergeCell ref="Y44:Y46"/>
    <mergeCell ref="Z44:Z46"/>
    <mergeCell ref="AA44:AA46"/>
    <mergeCell ref="AB44:AB46"/>
    <mergeCell ref="AC44:AC46"/>
    <mergeCell ref="AD44:AD46"/>
    <mergeCell ref="S44:S46"/>
    <mergeCell ref="T44:T46"/>
    <mergeCell ref="U44:U46"/>
    <mergeCell ref="V44:V46"/>
    <mergeCell ref="W44:W46"/>
    <mergeCell ref="X44:X46"/>
    <mergeCell ref="M44:M46"/>
    <mergeCell ref="N44:N46"/>
    <mergeCell ref="O44:O46"/>
    <mergeCell ref="P44:P46"/>
    <mergeCell ref="Q44:Q46"/>
    <mergeCell ref="R44:R46"/>
    <mergeCell ref="H35:H40"/>
    <mergeCell ref="I35:I40"/>
    <mergeCell ref="J35:J40"/>
    <mergeCell ref="AN42:AR42"/>
    <mergeCell ref="C43:C45"/>
    <mergeCell ref="I43:I46"/>
    <mergeCell ref="K43:K46"/>
    <mergeCell ref="L43:W43"/>
    <mergeCell ref="L44:L46"/>
    <mergeCell ref="B35:B40"/>
    <mergeCell ref="C35:C40"/>
    <mergeCell ref="D35:D40"/>
    <mergeCell ref="E35:E40"/>
    <mergeCell ref="F35:F40"/>
    <mergeCell ref="G35:G40"/>
    <mergeCell ref="J21:J26"/>
    <mergeCell ref="B28:B33"/>
    <mergeCell ref="C28:C33"/>
    <mergeCell ref="D28:D33"/>
    <mergeCell ref="E28:E33"/>
    <mergeCell ref="F28:F33"/>
    <mergeCell ref="G28:G33"/>
    <mergeCell ref="H28:H33"/>
    <mergeCell ref="I28:I33"/>
    <mergeCell ref="J28:J33"/>
    <mergeCell ref="I14:I19"/>
    <mergeCell ref="J14:J19"/>
    <mergeCell ref="B21:B26"/>
    <mergeCell ref="C21:C26"/>
    <mergeCell ref="D21:D26"/>
    <mergeCell ref="E21:E26"/>
    <mergeCell ref="F21:F26"/>
    <mergeCell ref="G21:G26"/>
    <mergeCell ref="H21:H26"/>
    <mergeCell ref="I21:I26"/>
    <mergeCell ref="H7:H12"/>
    <mergeCell ref="I7:I12"/>
    <mergeCell ref="J7:J12"/>
    <mergeCell ref="B14:B19"/>
    <mergeCell ref="C14:C19"/>
    <mergeCell ref="D14:D19"/>
    <mergeCell ref="E14:E19"/>
    <mergeCell ref="F14:F19"/>
    <mergeCell ref="G14:G19"/>
    <mergeCell ref="H14:H19"/>
    <mergeCell ref="B7:B12"/>
    <mergeCell ref="C7:C12"/>
    <mergeCell ref="D7:D12"/>
    <mergeCell ref="E7:E12"/>
    <mergeCell ref="F7:F12"/>
    <mergeCell ref="G7:G12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S53">
    <cfRule type="cellIs" dxfId="17" priority="47" operator="lessThan">
      <formula>#REF!</formula>
    </cfRule>
    <cfRule type="cellIs" dxfId="16" priority="48" operator="greaterThan">
      <formula>#REF!</formula>
    </cfRule>
  </conditionalFormatting>
  <conditionalFormatting sqref="AS56">
    <cfRule type="cellIs" dxfId="15" priority="49" operator="lessThan">
      <formula>#REF!</formula>
    </cfRule>
    <cfRule type="cellIs" dxfId="14" priority="50" operator="greaterThan">
      <formula>#REF!</formula>
    </cfRule>
  </conditionalFormatting>
  <conditionalFormatting sqref="AS55">
    <cfRule type="cellIs" dxfId="13" priority="51" operator="lessThan">
      <formula>#REF!</formula>
    </cfRule>
    <cfRule type="cellIs" dxfId="12" priority="52" operator="greaterThan">
      <formula>#REF!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FDEAE-C411-0A49-97FB-F9B9045066A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50BA-05D1-D34D-8BF9-9CCD25AE3752}">
  <dimension ref="A1:BE1001"/>
  <sheetViews>
    <sheetView topLeftCell="K13" workbookViewId="0">
      <selection activeCell="L49" sqref="L49:AR50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48" width="12.83203125" customWidth="1"/>
    <col min="49" max="49" width="16" customWidth="1"/>
    <col min="50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99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75"/>
      <c r="AT10" s="75"/>
      <c r="AU10" s="75"/>
      <c r="AV10" s="75"/>
      <c r="AW10" s="125"/>
      <c r="AX10" s="75"/>
      <c r="AY10" s="75"/>
      <c r="AZ10" s="75"/>
      <c r="BA10" s="75"/>
      <c r="BB10" s="75"/>
      <c r="BC10" s="75"/>
      <c r="BD10" s="75"/>
      <c r="BE10" s="75"/>
    </row>
    <row r="11" spans="1:57" ht="60" customHeight="1" x14ac:dyDescent="0.2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75"/>
      <c r="AT11" s="75"/>
      <c r="AU11" s="125"/>
      <c r="AV11" s="75"/>
      <c r="AW11" s="75"/>
      <c r="AX11" s="75"/>
      <c r="AY11" s="75"/>
      <c r="AZ11" s="75"/>
      <c r="BA11" s="75"/>
      <c r="BB11" s="75"/>
      <c r="BC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T12" s="75"/>
      <c r="AU12" s="125"/>
      <c r="AV12" s="75"/>
      <c r="AW12" s="75"/>
      <c r="AX12" s="75"/>
      <c r="AY12" s="75"/>
      <c r="AZ12" s="75"/>
      <c r="BA12" s="75"/>
      <c r="BB12" s="75"/>
      <c r="BC12" s="75"/>
    </row>
    <row r="13" spans="1:57" ht="60" customHeight="1" thickBot="1" x14ac:dyDescent="0.25">
      <c r="A13" s="149"/>
      <c r="B13" s="150"/>
      <c r="C13" s="151"/>
      <c r="D13" s="148"/>
      <c r="E13" s="148"/>
      <c r="F13" s="148"/>
      <c r="G13" s="148"/>
      <c r="H13" s="148"/>
      <c r="I13" s="148"/>
      <c r="J13" s="148"/>
      <c r="K13" s="148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T13" s="75"/>
      <c r="AU13" s="152"/>
      <c r="AV13" s="75"/>
      <c r="AW13" s="75"/>
      <c r="AX13" s="75"/>
      <c r="AY13" s="75"/>
      <c r="AZ13" s="75"/>
      <c r="BA13" s="75"/>
      <c r="BB13" s="75"/>
      <c r="BC13" s="75"/>
    </row>
    <row r="14" spans="1:57" ht="60" customHeight="1" x14ac:dyDescent="0.2">
      <c r="A14" s="75"/>
      <c r="B14" s="155" t="s">
        <v>57</v>
      </c>
      <c r="C14" s="156"/>
      <c r="D14" s="157"/>
      <c r="E14" s="158"/>
      <c r="F14" s="158"/>
      <c r="G14" s="158"/>
      <c r="H14" s="158"/>
      <c r="I14" s="158"/>
      <c r="J14" s="158"/>
      <c r="K14" s="159"/>
      <c r="L14" s="160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2"/>
      <c r="Y14" s="160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T14" s="75"/>
      <c r="AU14" s="125"/>
      <c r="AV14" s="75"/>
      <c r="AW14" s="75"/>
      <c r="AX14" s="75"/>
      <c r="AY14" s="165"/>
      <c r="AZ14" s="75"/>
      <c r="BA14" s="75"/>
      <c r="BB14" s="75"/>
      <c r="BC14" s="75"/>
    </row>
    <row r="15" spans="1:57" ht="60" customHeight="1" x14ac:dyDescent="0.2">
      <c r="A15" s="75"/>
      <c r="B15" s="166"/>
      <c r="C15" s="167"/>
      <c r="D15" s="168"/>
      <c r="E15" s="169"/>
      <c r="F15" s="169"/>
      <c r="G15" s="169"/>
      <c r="H15" s="169"/>
      <c r="I15" s="169"/>
      <c r="J15" s="169"/>
      <c r="K15" s="159"/>
      <c r="L15" s="170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2"/>
      <c r="X15" s="172"/>
      <c r="Y15" s="170"/>
      <c r="Z15" s="171"/>
      <c r="AA15" s="171"/>
      <c r="AB15" s="171"/>
      <c r="AC15" s="171"/>
      <c r="AD15" s="171"/>
      <c r="AE15" s="171"/>
      <c r="AF15" s="171"/>
      <c r="AG15" s="171"/>
      <c r="AH15" s="171"/>
      <c r="AI15" s="171"/>
      <c r="AJ15" s="171"/>
      <c r="AK15" s="171"/>
      <c r="AL15" s="171"/>
      <c r="AM15" s="171"/>
      <c r="AN15" s="171"/>
      <c r="AO15" s="171"/>
      <c r="AP15" s="171"/>
      <c r="AQ15" s="171"/>
      <c r="AR15" s="171"/>
      <c r="AT15" s="75"/>
      <c r="AU15" s="125"/>
      <c r="AV15" s="75"/>
      <c r="AW15" s="75"/>
      <c r="AX15" s="75"/>
      <c r="AY15" s="165"/>
      <c r="AZ15" s="75"/>
      <c r="BA15" s="75"/>
      <c r="BB15" s="75"/>
      <c r="BC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T16" s="75"/>
      <c r="AU16" s="125"/>
      <c r="AV16" s="75"/>
      <c r="AW16" s="75"/>
      <c r="AX16" s="75"/>
      <c r="AY16" s="165"/>
      <c r="AZ16" s="75"/>
      <c r="BA16" s="75"/>
      <c r="BB16" s="75"/>
      <c r="BC16" s="75"/>
    </row>
    <row r="17" spans="1:55" ht="60" customHeight="1" x14ac:dyDescent="0.2">
      <c r="A17" s="75"/>
      <c r="B17" s="174"/>
      <c r="C17" s="175"/>
      <c r="D17" s="175"/>
      <c r="E17" s="175"/>
      <c r="F17" s="175"/>
      <c r="G17" s="175"/>
      <c r="H17" s="175"/>
      <c r="I17" s="175"/>
      <c r="J17" s="175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T17" s="75"/>
      <c r="AU17" s="125"/>
      <c r="AV17" s="75"/>
      <c r="AW17" s="75"/>
      <c r="AX17" s="75"/>
      <c r="AY17" s="165"/>
      <c r="AZ17" s="75"/>
      <c r="BA17" s="75"/>
      <c r="BB17" s="75"/>
      <c r="BC17" s="75"/>
    </row>
    <row r="18" spans="1:55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T18" s="75"/>
      <c r="AU18" s="125"/>
      <c r="AV18" s="75"/>
      <c r="AW18" s="75"/>
      <c r="AX18" s="75"/>
      <c r="AY18" s="165"/>
      <c r="AZ18" s="75"/>
      <c r="BA18" s="75"/>
      <c r="BB18" s="75"/>
      <c r="BC18" s="75"/>
    </row>
    <row r="19" spans="1:55" ht="60" customHeight="1" thickBot="1" x14ac:dyDescent="0.25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6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  <c r="X19" s="178"/>
      <c r="Y19" s="176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T19" s="75"/>
      <c r="AU19" s="125"/>
      <c r="AV19" s="75"/>
      <c r="AW19" s="75"/>
      <c r="AX19" s="75"/>
      <c r="AY19" s="75"/>
      <c r="AZ19" s="75"/>
      <c r="BA19" s="75"/>
      <c r="BB19" s="75"/>
      <c r="BC19" s="75"/>
    </row>
    <row r="20" spans="1:55" ht="60" customHeight="1" thickBot="1" x14ac:dyDescent="0.4">
      <c r="A20" s="75"/>
      <c r="B20" s="187"/>
      <c r="C20" s="188"/>
      <c r="D20" s="189"/>
      <c r="E20" s="189"/>
      <c r="F20" s="189"/>
      <c r="G20" s="189"/>
      <c r="H20" s="189"/>
      <c r="I20" s="189"/>
      <c r="J20" s="189"/>
      <c r="K20" s="190"/>
      <c r="L20" s="90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T20" s="75"/>
      <c r="AU20" s="186"/>
      <c r="AV20" s="75"/>
      <c r="AW20" s="75"/>
      <c r="AX20" s="75"/>
      <c r="AY20" s="75"/>
      <c r="AZ20" s="75"/>
      <c r="BA20" s="75"/>
      <c r="BB20" s="75"/>
      <c r="BC20" s="75"/>
    </row>
    <row r="21" spans="1:55" ht="60" customHeight="1" x14ac:dyDescent="0.2">
      <c r="A21" s="75"/>
      <c r="B21" s="155" t="s">
        <v>59</v>
      </c>
      <c r="C21" s="192"/>
      <c r="D21" s="193"/>
      <c r="E21" s="194"/>
      <c r="F21" s="194"/>
      <c r="G21" s="194"/>
      <c r="H21" s="194"/>
      <c r="I21" s="194"/>
      <c r="J21" s="194"/>
      <c r="K21" s="195"/>
      <c r="L21" s="196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8"/>
      <c r="X21" s="198"/>
      <c r="Y21" s="199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T21" s="75"/>
      <c r="AU21" s="201"/>
      <c r="AV21" s="75"/>
      <c r="AW21" s="75"/>
      <c r="AX21" s="75"/>
      <c r="AY21" s="202"/>
      <c r="AZ21" s="75"/>
      <c r="BA21" s="75"/>
      <c r="BB21" s="75"/>
      <c r="BC21" s="75"/>
    </row>
    <row r="22" spans="1:55" ht="60" customHeight="1" x14ac:dyDescent="0.2">
      <c r="A22" s="75"/>
      <c r="B22" s="174"/>
      <c r="C22" s="175"/>
      <c r="D22" s="175"/>
      <c r="E22" s="175"/>
      <c r="F22" s="175"/>
      <c r="G22" s="175"/>
      <c r="H22" s="175"/>
      <c r="I22" s="175"/>
      <c r="J22" s="175"/>
      <c r="K22" s="195"/>
      <c r="L22" s="203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5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4"/>
      <c r="AN22" s="204"/>
      <c r="AO22" s="204"/>
      <c r="AP22" s="204"/>
      <c r="AQ22" s="204"/>
      <c r="AR22" s="204"/>
      <c r="AT22" s="75"/>
      <c r="AU22" s="201"/>
      <c r="AV22" s="75"/>
      <c r="AW22" s="75"/>
      <c r="AX22" s="75"/>
      <c r="AY22" s="202"/>
      <c r="AZ22" s="75"/>
      <c r="BA22" s="75"/>
      <c r="BB22" s="75"/>
      <c r="BC22" s="75"/>
    </row>
    <row r="23" spans="1:55" ht="60" customHeight="1" x14ac:dyDescent="0.2">
      <c r="A23" s="75"/>
      <c r="B23" s="174"/>
      <c r="C23" s="175"/>
      <c r="D23" s="175"/>
      <c r="E23" s="175"/>
      <c r="F23" s="175"/>
      <c r="G23" s="175"/>
      <c r="H23" s="175"/>
      <c r="I23" s="175"/>
      <c r="J23" s="175"/>
      <c r="K23" s="195"/>
      <c r="L23" s="203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5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8"/>
      <c r="AN23" s="204"/>
      <c r="AO23" s="204"/>
      <c r="AP23" s="204"/>
      <c r="AQ23" s="204"/>
      <c r="AR23" s="204"/>
      <c r="AT23" s="75"/>
      <c r="AU23" s="201"/>
      <c r="AV23" s="75"/>
      <c r="AW23" s="75"/>
      <c r="AX23" s="75"/>
      <c r="AY23" s="202"/>
      <c r="AZ23" s="75"/>
      <c r="BA23" s="75"/>
      <c r="BB23" s="75"/>
      <c r="BC23" s="75"/>
    </row>
    <row r="24" spans="1:55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4"/>
      <c r="Z24" s="204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4"/>
      <c r="AT24" s="75"/>
      <c r="AU24" s="201"/>
      <c r="AV24" s="75"/>
      <c r="AW24" s="75"/>
      <c r="AX24" s="75"/>
      <c r="AY24" s="202"/>
      <c r="AZ24" s="75"/>
      <c r="BA24" s="75"/>
      <c r="BB24" s="75"/>
      <c r="BC24" s="75"/>
    </row>
    <row r="25" spans="1:55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9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1"/>
      <c r="X25" s="211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10"/>
      <c r="AN25" s="210"/>
      <c r="AO25" s="210"/>
      <c r="AP25" s="210"/>
      <c r="AQ25" s="210"/>
      <c r="AR25" s="210"/>
      <c r="AT25" s="75"/>
      <c r="AU25" s="201"/>
      <c r="AV25" s="75"/>
      <c r="AW25" s="75"/>
      <c r="AX25" s="75"/>
      <c r="AY25" s="202"/>
      <c r="AZ25" s="75"/>
      <c r="BA25" s="75"/>
      <c r="BB25" s="75"/>
      <c r="BC25" s="75"/>
    </row>
    <row r="26" spans="1:55" ht="60" customHeight="1" thickBot="1" x14ac:dyDescent="0.25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13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215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10"/>
      <c r="AN26" s="210"/>
      <c r="AO26" s="210"/>
      <c r="AP26" s="210"/>
      <c r="AQ26" s="210"/>
      <c r="AR26" s="210"/>
      <c r="AT26" s="75"/>
      <c r="AU26" s="201"/>
      <c r="AV26" s="75"/>
      <c r="AW26" s="75"/>
      <c r="AX26" s="75"/>
      <c r="AY26" s="202"/>
      <c r="AZ26" s="75"/>
      <c r="BA26" s="75"/>
      <c r="BB26" s="75"/>
      <c r="BC26" s="75"/>
    </row>
    <row r="27" spans="1:55" ht="60" customHeight="1" thickBot="1" x14ac:dyDescent="0.25">
      <c r="A27" s="75"/>
      <c r="B27" s="187"/>
      <c r="C27" s="220"/>
      <c r="D27" s="221"/>
      <c r="E27" s="221"/>
      <c r="F27" s="221"/>
      <c r="G27" s="221"/>
      <c r="H27" s="221"/>
      <c r="I27" s="221"/>
      <c r="J27" s="221"/>
      <c r="K27" s="222"/>
      <c r="L27" s="90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T27" s="75"/>
      <c r="AU27" s="186"/>
      <c r="AV27" s="75"/>
      <c r="AW27" s="75"/>
      <c r="AX27" s="75"/>
      <c r="AY27" s="75"/>
      <c r="AZ27" s="75"/>
      <c r="BA27" s="75"/>
      <c r="BB27" s="75"/>
      <c r="BC27" s="75"/>
    </row>
    <row r="28" spans="1:55" ht="60" customHeight="1" x14ac:dyDescent="0.2">
      <c r="A28" s="75"/>
      <c r="B28" s="223" t="s">
        <v>60</v>
      </c>
      <c r="C28" s="224"/>
      <c r="D28" s="225"/>
      <c r="E28" s="226"/>
      <c r="F28" s="226"/>
      <c r="G28" s="226"/>
      <c r="H28" s="226"/>
      <c r="I28" s="226"/>
      <c r="J28" s="226"/>
      <c r="K28" s="227"/>
      <c r="L28" s="228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30"/>
      <c r="X28" s="230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29"/>
      <c r="AN28" s="229"/>
      <c r="AO28" s="229"/>
      <c r="AP28" s="229"/>
      <c r="AQ28" s="229"/>
      <c r="AR28" s="229"/>
      <c r="AT28" s="75"/>
      <c r="AU28" s="201"/>
      <c r="AV28" s="75"/>
      <c r="AW28" s="75"/>
      <c r="AX28" s="75"/>
      <c r="AY28" s="202"/>
      <c r="AZ28" s="75"/>
      <c r="BA28" s="75"/>
      <c r="BB28" s="75"/>
      <c r="BC28" s="75"/>
    </row>
    <row r="29" spans="1:55" ht="60" customHeight="1" x14ac:dyDescent="0.2">
      <c r="A29" s="75"/>
      <c r="B29" s="233"/>
      <c r="C29" s="233"/>
      <c r="D29" s="233"/>
      <c r="E29" s="175"/>
      <c r="F29" s="175"/>
      <c r="G29" s="175"/>
      <c r="H29" s="175"/>
      <c r="I29" s="175"/>
      <c r="J29" s="175"/>
      <c r="K29" s="227"/>
      <c r="L29" s="234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6"/>
      <c r="X29" s="236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5"/>
      <c r="AN29" s="235"/>
      <c r="AO29" s="235"/>
      <c r="AP29" s="235"/>
      <c r="AQ29" s="235"/>
      <c r="AR29" s="235"/>
      <c r="AT29" s="75"/>
      <c r="AU29" s="201"/>
      <c r="AV29" s="75"/>
      <c r="AW29" s="75"/>
      <c r="AX29" s="75"/>
      <c r="AY29" s="202"/>
      <c r="AZ29" s="75"/>
      <c r="BA29" s="75"/>
      <c r="BB29" s="75"/>
      <c r="BC29" s="75"/>
    </row>
    <row r="30" spans="1:55" ht="60" customHeight="1" x14ac:dyDescent="0.2">
      <c r="A30" s="75"/>
      <c r="B30" s="233"/>
      <c r="C30" s="233"/>
      <c r="D30" s="233"/>
      <c r="E30" s="175"/>
      <c r="F30" s="175"/>
      <c r="G30" s="175"/>
      <c r="H30" s="175"/>
      <c r="I30" s="175"/>
      <c r="J30" s="175"/>
      <c r="K30" s="227"/>
      <c r="L30" s="234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6"/>
      <c r="X30" s="236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5"/>
      <c r="AN30" s="235"/>
      <c r="AO30" s="235"/>
      <c r="AP30" s="235"/>
      <c r="AQ30" s="235"/>
      <c r="AR30" s="235"/>
      <c r="AT30" s="75"/>
      <c r="AU30" s="201"/>
      <c r="AV30" s="75"/>
      <c r="AW30" s="75"/>
      <c r="AX30" s="75"/>
      <c r="AY30" s="202"/>
      <c r="AZ30" s="75"/>
      <c r="BA30" s="75"/>
      <c r="BB30" s="75"/>
      <c r="BC30" s="75"/>
    </row>
    <row r="31" spans="1:55" ht="60" customHeight="1" x14ac:dyDescent="0.2">
      <c r="A31" s="75"/>
      <c r="B31" s="233"/>
      <c r="C31" s="233"/>
      <c r="D31" s="233"/>
      <c r="E31" s="175"/>
      <c r="F31" s="175"/>
      <c r="G31" s="175"/>
      <c r="H31" s="175"/>
      <c r="I31" s="175"/>
      <c r="J31" s="175"/>
      <c r="K31" s="227"/>
      <c r="L31" s="239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1"/>
      <c r="X31" s="241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40"/>
      <c r="AN31" s="240"/>
      <c r="AO31" s="240"/>
      <c r="AP31" s="240"/>
      <c r="AQ31" s="240"/>
      <c r="AR31" s="240"/>
      <c r="AT31" s="75"/>
      <c r="AU31" s="201"/>
      <c r="AV31" s="75"/>
      <c r="AW31" s="75"/>
      <c r="AX31" s="75"/>
      <c r="AY31" s="202"/>
      <c r="AZ31" s="75"/>
      <c r="BA31" s="75"/>
      <c r="BB31" s="75"/>
      <c r="BC31" s="75"/>
    </row>
    <row r="32" spans="1:55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9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1"/>
      <c r="X32" s="241"/>
      <c r="Y32" s="237"/>
      <c r="Z32" s="237"/>
      <c r="AA32" s="237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240"/>
      <c r="AT32" s="75"/>
      <c r="AU32" s="201"/>
      <c r="AV32" s="75"/>
      <c r="AW32" s="75"/>
      <c r="AX32" s="75"/>
      <c r="AY32" s="202"/>
      <c r="AZ32" s="75"/>
      <c r="BA32" s="75"/>
      <c r="BB32" s="75"/>
      <c r="BC32" s="75"/>
    </row>
    <row r="33" spans="1:55" ht="60" customHeight="1" thickBot="1" x14ac:dyDescent="0.25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43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5"/>
      <c r="X33" s="245"/>
      <c r="Y33" s="237"/>
      <c r="Z33" s="237"/>
      <c r="AA33" s="237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240"/>
      <c r="AT33" s="75"/>
      <c r="AU33" s="201"/>
      <c r="AV33" s="75"/>
      <c r="AW33" s="75"/>
      <c r="AX33" s="75"/>
      <c r="AY33" s="75"/>
      <c r="AZ33" s="75"/>
      <c r="BA33" s="75"/>
      <c r="BB33" s="75"/>
      <c r="BC33" s="75"/>
    </row>
    <row r="34" spans="1:55" ht="60" customHeight="1" thickBot="1" x14ac:dyDescent="0.25">
      <c r="A34" s="75"/>
      <c r="B34" s="187"/>
      <c r="C34" s="220"/>
      <c r="D34" s="221"/>
      <c r="E34" s="221"/>
      <c r="F34" s="221"/>
      <c r="G34" s="221"/>
      <c r="H34" s="221"/>
      <c r="I34" s="221"/>
      <c r="J34" s="221"/>
      <c r="K34" s="222"/>
      <c r="L34" s="90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T34" s="75"/>
      <c r="AU34" s="186"/>
      <c r="AV34" s="202"/>
      <c r="AW34" s="75"/>
      <c r="AX34" s="75"/>
      <c r="AY34" s="75"/>
      <c r="AZ34" s="75"/>
      <c r="BA34" s="75"/>
      <c r="BB34" s="75"/>
      <c r="BC34" s="75"/>
    </row>
    <row r="35" spans="1:55" ht="60" customHeight="1" thickBot="1" x14ac:dyDescent="0.25">
      <c r="A35" s="75"/>
      <c r="B35" s="155" t="s">
        <v>61</v>
      </c>
      <c r="C35" s="248"/>
      <c r="D35" s="249"/>
      <c r="E35" s="250"/>
      <c r="F35" s="250"/>
      <c r="G35" s="250"/>
      <c r="H35" s="250"/>
      <c r="I35" s="250"/>
      <c r="J35" s="250"/>
      <c r="K35" s="251"/>
      <c r="L35" s="252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4"/>
      <c r="X35" s="255"/>
      <c r="Y35" s="252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253"/>
      <c r="AT35" s="75"/>
      <c r="AU35" s="201"/>
      <c r="AV35" s="75"/>
      <c r="AW35" s="75"/>
      <c r="AX35" s="75"/>
      <c r="AY35" s="75"/>
      <c r="AZ35" s="75"/>
      <c r="BA35" s="75"/>
      <c r="BB35" s="75"/>
      <c r="BC35" s="75"/>
    </row>
    <row r="36" spans="1:55" ht="60" customHeight="1" thickBot="1" x14ac:dyDescent="0.25">
      <c r="A36" s="75"/>
      <c r="B36" s="166"/>
      <c r="C36" s="257"/>
      <c r="D36" s="258"/>
      <c r="E36" s="259"/>
      <c r="F36" s="259"/>
      <c r="G36" s="259"/>
      <c r="H36" s="259"/>
      <c r="I36" s="259"/>
      <c r="J36" s="259"/>
      <c r="K36" s="251"/>
      <c r="L36" s="260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2"/>
      <c r="X36" s="255"/>
      <c r="Y36" s="260"/>
      <c r="Z36" s="263"/>
      <c r="AA36" s="263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261"/>
      <c r="AT36" s="75"/>
      <c r="AU36" s="201"/>
      <c r="AV36" s="75"/>
      <c r="AW36" s="75"/>
      <c r="AX36" s="75"/>
      <c r="AY36" s="75"/>
      <c r="AZ36" s="75"/>
      <c r="BA36" s="75"/>
      <c r="BB36" s="75"/>
      <c r="BC36" s="75"/>
    </row>
    <row r="37" spans="1:55" ht="60" customHeight="1" thickBot="1" x14ac:dyDescent="0.25">
      <c r="A37" s="75"/>
      <c r="B37" s="166"/>
      <c r="C37" s="257"/>
      <c r="D37" s="258"/>
      <c r="E37" s="259"/>
      <c r="F37" s="259"/>
      <c r="G37" s="259"/>
      <c r="H37" s="259"/>
      <c r="I37" s="259"/>
      <c r="J37" s="259"/>
      <c r="K37" s="251"/>
      <c r="L37" s="260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2"/>
      <c r="X37" s="255"/>
      <c r="Y37" s="260"/>
      <c r="Z37" s="263"/>
      <c r="AA37" s="263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261"/>
      <c r="AT37" s="75"/>
      <c r="AU37" s="201"/>
      <c r="AV37" s="75"/>
      <c r="AW37" s="75"/>
      <c r="AX37" s="75"/>
      <c r="AY37" s="75"/>
      <c r="AZ37" s="75"/>
      <c r="BA37" s="75"/>
      <c r="BB37" s="75"/>
      <c r="BC37" s="75"/>
    </row>
    <row r="38" spans="1:55" ht="60" customHeight="1" thickBot="1" x14ac:dyDescent="0.25">
      <c r="A38" s="75"/>
      <c r="B38" s="174"/>
      <c r="C38" s="175"/>
      <c r="D38" s="175"/>
      <c r="E38" s="175"/>
      <c r="F38" s="175"/>
      <c r="G38" s="175"/>
      <c r="H38" s="175"/>
      <c r="I38" s="175"/>
      <c r="J38" s="175"/>
      <c r="K38" s="251"/>
      <c r="L38" s="265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55"/>
      <c r="Y38" s="260"/>
      <c r="Z38" s="263"/>
      <c r="AA38" s="263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261"/>
      <c r="AT38" s="75"/>
      <c r="AU38" s="201"/>
      <c r="AV38" s="75"/>
      <c r="AW38" s="75"/>
      <c r="AX38" s="75"/>
      <c r="AY38" s="75"/>
      <c r="AZ38" s="75"/>
      <c r="BA38" s="75"/>
      <c r="BB38" s="75"/>
      <c r="BC38" s="75"/>
    </row>
    <row r="39" spans="1:55" ht="60" customHeight="1" x14ac:dyDescent="0.2">
      <c r="A39" s="75"/>
      <c r="B39" s="174"/>
      <c r="C39" s="175"/>
      <c r="D39" s="175"/>
      <c r="E39" s="175"/>
      <c r="F39" s="175"/>
      <c r="G39" s="175"/>
      <c r="H39" s="175"/>
      <c r="I39" s="175"/>
      <c r="J39" s="175"/>
      <c r="K39" s="251"/>
      <c r="L39" s="265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7"/>
      <c r="X39" s="255"/>
      <c r="Y39" s="260"/>
      <c r="Z39" s="268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8"/>
      <c r="AN39" s="268"/>
      <c r="AO39" s="268"/>
      <c r="AP39" s="268"/>
      <c r="AQ39" s="268"/>
      <c r="AR39" s="268"/>
      <c r="AT39" s="75"/>
      <c r="AU39" s="201"/>
      <c r="AV39" s="75"/>
      <c r="AW39" s="75"/>
      <c r="AX39" s="75"/>
      <c r="AY39" s="75"/>
      <c r="AZ39" s="75"/>
      <c r="BA39" s="75"/>
      <c r="BB39" s="75"/>
      <c r="BC39" s="75"/>
    </row>
    <row r="40" spans="1:55" ht="60" customHeight="1" thickBot="1" x14ac:dyDescent="0.25">
      <c r="A40" s="75"/>
      <c r="B40" s="174"/>
      <c r="C40" s="175"/>
      <c r="D40" s="175"/>
      <c r="E40" s="175"/>
      <c r="F40" s="175"/>
      <c r="G40" s="175"/>
      <c r="H40" s="175"/>
      <c r="I40" s="175"/>
      <c r="J40" s="175"/>
      <c r="K40" s="251"/>
      <c r="L40" s="270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2"/>
      <c r="X40" s="273" t="s">
        <v>62</v>
      </c>
      <c r="Y40" s="274"/>
      <c r="Z40" s="275"/>
      <c r="AA40" s="275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276"/>
      <c r="AT40" s="75"/>
      <c r="AU40" s="201"/>
      <c r="AV40" s="75"/>
      <c r="AW40" s="75"/>
      <c r="AX40" s="75"/>
      <c r="AY40" s="75"/>
      <c r="AZ40" s="75"/>
      <c r="BA40" s="75"/>
      <c r="BB40" s="75"/>
      <c r="BC40" s="75"/>
    </row>
    <row r="41" spans="1:55" ht="60" customHeight="1" x14ac:dyDescent="0.2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283"/>
      <c r="AO41" s="284"/>
      <c r="AP41" s="284"/>
      <c r="AQ41" s="284"/>
      <c r="AR41" s="284"/>
      <c r="AS41" s="152"/>
      <c r="AT41" s="75"/>
      <c r="AU41" s="75"/>
      <c r="AV41" s="75"/>
      <c r="AW41" s="75"/>
      <c r="AX41" s="75"/>
      <c r="AY41" s="75"/>
      <c r="AZ41" s="75"/>
      <c r="BA41" s="75"/>
    </row>
    <row r="42" spans="1:55" ht="40" customHeight="1" x14ac:dyDescent="0.45">
      <c r="A42" s="75"/>
      <c r="B42" s="75"/>
      <c r="C42" s="283"/>
      <c r="D42" s="285"/>
      <c r="E42" s="285"/>
      <c r="F42" s="285"/>
      <c r="G42" s="285"/>
      <c r="H42" s="285"/>
      <c r="I42" s="283"/>
      <c r="J42" s="286"/>
      <c r="K42" s="287" t="s">
        <v>64</v>
      </c>
      <c r="L42" s="402" t="s">
        <v>29</v>
      </c>
      <c r="M42" s="403"/>
      <c r="N42" s="403"/>
      <c r="O42" s="403"/>
      <c r="P42" s="403"/>
      <c r="Q42" s="403"/>
      <c r="R42" s="403"/>
      <c r="S42" s="403"/>
      <c r="T42" s="403"/>
      <c r="U42" s="403"/>
      <c r="V42" s="403"/>
      <c r="W42" s="404"/>
      <c r="X42" s="405"/>
      <c r="Y42" s="406" t="s">
        <v>30</v>
      </c>
      <c r="Z42" s="406"/>
      <c r="AA42" s="406"/>
      <c r="AB42" s="406"/>
      <c r="AC42" s="406"/>
      <c r="AD42" s="406"/>
      <c r="AE42" s="406"/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38"/>
      <c r="AT42" s="75"/>
      <c r="AU42" s="75"/>
      <c r="AV42" s="75"/>
      <c r="AW42" s="75"/>
      <c r="AX42" s="75"/>
      <c r="AY42" s="75"/>
      <c r="AZ42" s="75"/>
    </row>
    <row r="43" spans="1:55" ht="40" customHeight="1" x14ac:dyDescent="0.2">
      <c r="A43" s="75"/>
      <c r="B43" s="75"/>
      <c r="C43" s="2"/>
      <c r="D43" s="285"/>
      <c r="E43" s="285"/>
      <c r="F43" s="285"/>
      <c r="G43" s="285"/>
      <c r="H43" s="285"/>
      <c r="I43" s="2"/>
      <c r="J43" s="286"/>
      <c r="K43" s="291"/>
      <c r="L43" s="292" t="s">
        <v>31</v>
      </c>
      <c r="M43" s="292" t="s">
        <v>32</v>
      </c>
      <c r="N43" s="292" t="s">
        <v>33</v>
      </c>
      <c r="O43" s="292" t="s">
        <v>34</v>
      </c>
      <c r="P43" s="292" t="s">
        <v>35</v>
      </c>
      <c r="Q43" s="292" t="s">
        <v>36</v>
      </c>
      <c r="R43" s="292" t="s">
        <v>82</v>
      </c>
      <c r="S43" s="292" t="s">
        <v>83</v>
      </c>
      <c r="T43" s="292" t="s">
        <v>84</v>
      </c>
      <c r="U43" s="292" t="s">
        <v>86</v>
      </c>
      <c r="V43" s="293" t="s">
        <v>37</v>
      </c>
      <c r="W43" s="294" t="s">
        <v>38</v>
      </c>
      <c r="X43" s="98"/>
      <c r="Y43" s="295" t="s">
        <v>39</v>
      </c>
      <c r="Z43" s="296" t="s">
        <v>40</v>
      </c>
      <c r="AA43" s="296" t="s">
        <v>41</v>
      </c>
      <c r="AB43" s="296" t="s">
        <v>42</v>
      </c>
      <c r="AC43" s="296" t="s">
        <v>43</v>
      </c>
      <c r="AD43" s="296" t="s">
        <v>44</v>
      </c>
      <c r="AE43" s="296" t="s">
        <v>45</v>
      </c>
      <c r="AF43" s="296" t="s">
        <v>46</v>
      </c>
      <c r="AG43" s="296" t="s">
        <v>47</v>
      </c>
      <c r="AH43" s="296" t="s">
        <v>48</v>
      </c>
      <c r="AI43" s="296" t="s">
        <v>87</v>
      </c>
      <c r="AJ43" s="296" t="s">
        <v>88</v>
      </c>
      <c r="AK43" s="296" t="s">
        <v>89</v>
      </c>
      <c r="AL43" s="296" t="s">
        <v>90</v>
      </c>
      <c r="AM43" s="296" t="s">
        <v>91</v>
      </c>
      <c r="AN43" s="296" t="s">
        <v>92</v>
      </c>
      <c r="AO43" s="296" t="s">
        <v>93</v>
      </c>
      <c r="AP43" s="296" t="s">
        <v>94</v>
      </c>
      <c r="AQ43" s="296" t="s">
        <v>95</v>
      </c>
      <c r="AR43" s="296" t="s">
        <v>96</v>
      </c>
      <c r="AS43" s="424" t="s">
        <v>10</v>
      </c>
      <c r="AT43" s="75"/>
      <c r="AU43" s="75"/>
      <c r="AV43" s="75"/>
      <c r="AW43" s="75"/>
      <c r="AX43" s="75"/>
      <c r="AY43" s="75"/>
      <c r="AZ43" s="75"/>
    </row>
    <row r="44" spans="1:55" ht="40" customHeight="1" x14ac:dyDescent="0.2">
      <c r="A44" s="75"/>
      <c r="B44" s="75"/>
      <c r="C44" s="2"/>
      <c r="D44" s="285"/>
      <c r="E44" s="285"/>
      <c r="F44" s="285"/>
      <c r="G44" s="285"/>
      <c r="H44" s="285"/>
      <c r="I44" s="2"/>
      <c r="J44" s="286"/>
      <c r="K44" s="29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2"/>
      <c r="W44" s="301"/>
      <c r="X44" s="105"/>
      <c r="Y44" s="303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425"/>
      <c r="AT44" s="75"/>
      <c r="AU44" s="75"/>
      <c r="AV44" s="75"/>
      <c r="AW44" s="75"/>
      <c r="AX44" s="75"/>
      <c r="AY44" s="75"/>
      <c r="AZ44" s="75"/>
    </row>
    <row r="45" spans="1:55" ht="40" customHeight="1" thickBot="1" x14ac:dyDescent="0.25">
      <c r="A45" s="75"/>
      <c r="B45" s="75"/>
      <c r="C45" s="75"/>
      <c r="D45" s="75"/>
      <c r="E45" s="75"/>
      <c r="F45" s="75"/>
      <c r="G45" s="75"/>
      <c r="H45" s="75"/>
      <c r="I45" s="2"/>
      <c r="J45" s="286"/>
      <c r="K45" s="307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2"/>
      <c r="W45" s="301"/>
      <c r="X45" s="115"/>
      <c r="Y45" s="308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  <c r="AN45" s="309"/>
      <c r="AO45" s="309"/>
      <c r="AP45" s="309"/>
      <c r="AQ45" s="309"/>
      <c r="AR45" s="309"/>
      <c r="AS45" s="426"/>
      <c r="AT45" s="75"/>
      <c r="AU45" s="75"/>
      <c r="AV45" s="75"/>
      <c r="AW45" s="75"/>
      <c r="AX45" s="75"/>
      <c r="AY45" s="75"/>
      <c r="AZ45" s="75"/>
    </row>
    <row r="46" spans="1:55" ht="40" customHeight="1" thickBot="1" x14ac:dyDescent="0.5">
      <c r="A46" s="75"/>
      <c r="B46" s="75"/>
      <c r="C46" s="75"/>
      <c r="D46" s="75"/>
      <c r="E46" s="75"/>
      <c r="F46" s="75"/>
      <c r="G46" s="75"/>
      <c r="H46" s="75"/>
      <c r="I46" s="312"/>
      <c r="J46" s="312"/>
      <c r="K46" s="313" t="s">
        <v>66</v>
      </c>
      <c r="L46" s="314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6"/>
      <c r="X46" s="317">
        <v>41</v>
      </c>
      <c r="Y46" s="389">
        <v>38</v>
      </c>
      <c r="Z46" s="389">
        <v>26</v>
      </c>
      <c r="AA46" s="389">
        <v>35</v>
      </c>
      <c r="AB46" s="389">
        <v>35</v>
      </c>
      <c r="AC46" s="389">
        <v>40</v>
      </c>
      <c r="AD46" s="389">
        <v>30</v>
      </c>
      <c r="AE46" s="389"/>
      <c r="AF46" s="389"/>
      <c r="AG46" s="389"/>
      <c r="AH46" s="389"/>
      <c r="AI46" s="389"/>
      <c r="AJ46" s="389"/>
      <c r="AK46" s="389"/>
      <c r="AL46" s="389"/>
      <c r="AM46" s="389">
        <v>40</v>
      </c>
      <c r="AN46" s="389">
        <v>30</v>
      </c>
      <c r="AO46" s="389">
        <v>50</v>
      </c>
      <c r="AP46" s="389">
        <v>20</v>
      </c>
      <c r="AQ46" s="389">
        <v>30</v>
      </c>
      <c r="AR46" s="389">
        <v>40</v>
      </c>
      <c r="AS46" s="427">
        <f>SUM(Y46:AR46)</f>
        <v>414</v>
      </c>
      <c r="AT46" s="75"/>
      <c r="AU46" s="75"/>
      <c r="AV46" s="75"/>
      <c r="AW46" s="75"/>
      <c r="AX46" s="75"/>
      <c r="AY46" s="75"/>
      <c r="AZ46" s="75"/>
    </row>
    <row r="47" spans="1:55" ht="40" customHeight="1" thickBot="1" x14ac:dyDescent="0.5">
      <c r="A47" s="75"/>
      <c r="B47" s="75"/>
      <c r="C47" s="75"/>
      <c r="D47" s="75"/>
      <c r="E47" s="75"/>
      <c r="F47" s="75"/>
      <c r="G47" s="75"/>
      <c r="H47" s="75"/>
      <c r="I47" s="75"/>
      <c r="J47" s="312"/>
      <c r="K47" s="319" t="s">
        <v>67</v>
      </c>
      <c r="L47" s="320"/>
      <c r="M47" s="321"/>
      <c r="N47" s="321"/>
      <c r="O47" s="321"/>
      <c r="P47" s="321"/>
      <c r="Q47" s="321"/>
      <c r="R47" s="321"/>
      <c r="S47" s="321"/>
      <c r="T47" s="321"/>
      <c r="U47" s="321"/>
      <c r="V47" s="321"/>
      <c r="W47" s="322"/>
      <c r="X47" s="317" t="s">
        <v>62</v>
      </c>
      <c r="Y47" s="389">
        <v>12</v>
      </c>
      <c r="Z47" s="389">
        <v>12</v>
      </c>
      <c r="AA47" s="389">
        <v>12</v>
      </c>
      <c r="AB47" s="389">
        <v>12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>
        <v>12</v>
      </c>
      <c r="AN47" s="389">
        <v>12</v>
      </c>
      <c r="AO47" s="389">
        <v>12</v>
      </c>
      <c r="AP47" s="389">
        <v>12</v>
      </c>
      <c r="AQ47" s="389">
        <v>12</v>
      </c>
      <c r="AR47" s="390">
        <v>12</v>
      </c>
      <c r="AS47" s="428">
        <f>SUM(Y47:AR47)</f>
        <v>120</v>
      </c>
      <c r="AT47" s="75"/>
      <c r="AU47" s="75"/>
      <c r="AV47" s="75"/>
      <c r="AW47" s="75"/>
      <c r="AX47" s="75"/>
      <c r="AY47" s="75"/>
      <c r="AZ47" s="75"/>
    </row>
    <row r="48" spans="1:55" ht="40" customHeight="1" thickBot="1" x14ac:dyDescent="0.5">
      <c r="A48" s="75"/>
      <c r="B48" s="75"/>
      <c r="C48" s="75"/>
      <c r="D48" s="75"/>
      <c r="E48" s="75"/>
      <c r="F48" s="75"/>
      <c r="G48" s="75"/>
      <c r="H48" s="75"/>
      <c r="I48" s="75"/>
      <c r="J48" s="312"/>
      <c r="K48" s="323" t="s">
        <v>68</v>
      </c>
      <c r="L48" s="324">
        <v>66</v>
      </c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6"/>
      <c r="X48" s="327"/>
      <c r="Y48" s="328"/>
      <c r="Z48" s="329"/>
      <c r="AA48" s="329"/>
      <c r="AB48" s="329"/>
      <c r="AC48" s="329"/>
      <c r="AD48" s="329"/>
      <c r="AE48" s="329"/>
      <c r="AF48" s="329"/>
      <c r="AG48" s="329"/>
      <c r="AH48" s="329"/>
      <c r="AI48" s="329"/>
      <c r="AJ48" s="329"/>
      <c r="AK48" s="329"/>
      <c r="AL48" s="329"/>
      <c r="AM48" s="329"/>
      <c r="AN48" s="329"/>
      <c r="AO48" s="329"/>
      <c r="AP48" s="329"/>
      <c r="AQ48" s="329"/>
      <c r="AR48" s="330"/>
      <c r="AS48" s="429">
        <f>L48+L49</f>
        <v>86</v>
      </c>
      <c r="AT48" s="75"/>
      <c r="AU48" s="75"/>
      <c r="AV48" s="75"/>
      <c r="AW48" s="75"/>
      <c r="AX48" s="75"/>
      <c r="AY48" s="75"/>
      <c r="AZ48" s="75"/>
    </row>
    <row r="49" spans="1:56" ht="40" customHeight="1" x14ac:dyDescent="0.2">
      <c r="A49" s="75"/>
      <c r="B49" s="75"/>
      <c r="C49" s="75"/>
      <c r="D49" s="75"/>
      <c r="E49" s="75"/>
      <c r="F49" s="75"/>
      <c r="G49" s="75"/>
      <c r="H49" s="75"/>
      <c r="I49" s="75"/>
      <c r="J49" s="312"/>
      <c r="K49" s="291"/>
      <c r="L49" s="430">
        <v>20</v>
      </c>
      <c r="M49" s="431"/>
      <c r="N49" s="431"/>
      <c r="O49" s="431"/>
      <c r="P49" s="431"/>
      <c r="Q49" s="431"/>
      <c r="R49" s="431"/>
      <c r="S49" s="431"/>
      <c r="T49" s="431"/>
      <c r="U49" s="431"/>
      <c r="V49" s="431"/>
      <c r="W49" s="431"/>
      <c r="X49" s="431"/>
      <c r="Y49" s="431"/>
      <c r="Z49" s="431"/>
      <c r="AA49" s="431"/>
      <c r="AB49" s="431"/>
      <c r="AC49" s="431"/>
      <c r="AD49" s="431"/>
      <c r="AE49" s="431"/>
      <c r="AF49" s="431"/>
      <c r="AG49" s="431"/>
      <c r="AH49" s="431"/>
      <c r="AI49" s="431"/>
      <c r="AJ49" s="431"/>
      <c r="AK49" s="431"/>
      <c r="AL49" s="431"/>
      <c r="AM49" s="431"/>
      <c r="AN49" s="431"/>
      <c r="AO49" s="431"/>
      <c r="AP49" s="431"/>
      <c r="AQ49" s="431"/>
      <c r="AR49" s="334"/>
      <c r="AS49" s="432"/>
      <c r="AT49" s="75"/>
      <c r="AU49" s="75"/>
      <c r="AV49" s="75"/>
      <c r="AW49" s="75"/>
      <c r="AX49" s="75"/>
      <c r="AY49" s="75"/>
      <c r="AZ49" s="75"/>
    </row>
    <row r="50" spans="1:56" ht="40" customHeight="1" thickBot="1" x14ac:dyDescent="0.25">
      <c r="A50" s="75"/>
      <c r="B50" s="75"/>
      <c r="C50" s="75"/>
      <c r="D50" s="75"/>
      <c r="E50" s="75"/>
      <c r="F50" s="75"/>
      <c r="G50" s="75"/>
      <c r="H50" s="75"/>
      <c r="I50" s="75"/>
      <c r="J50" s="312"/>
      <c r="K50" s="336"/>
      <c r="L50" s="337"/>
      <c r="M50" s="337"/>
      <c r="N50" s="337"/>
      <c r="O50" s="337"/>
      <c r="P50" s="337"/>
      <c r="Q50" s="337"/>
      <c r="R50" s="337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7"/>
      <c r="AF50" s="337"/>
      <c r="AG50" s="337"/>
      <c r="AH50" s="337"/>
      <c r="AI50" s="337"/>
      <c r="AJ50" s="337"/>
      <c r="AK50" s="337"/>
      <c r="AL50" s="337"/>
      <c r="AM50" s="337"/>
      <c r="AN50" s="337"/>
      <c r="AO50" s="337"/>
      <c r="AP50" s="337"/>
      <c r="AQ50" s="337"/>
      <c r="AR50" s="338"/>
      <c r="AS50" s="432"/>
      <c r="AT50" s="75"/>
      <c r="AU50" s="75"/>
      <c r="AV50" s="75"/>
      <c r="AW50" s="75"/>
      <c r="AX50" s="75"/>
      <c r="AY50" s="75"/>
      <c r="AZ50" s="75"/>
    </row>
    <row r="51" spans="1:56" ht="40" customHeight="1" thickBot="1" x14ac:dyDescent="0.45">
      <c r="A51" s="75"/>
      <c r="B51" s="75"/>
      <c r="C51" s="75"/>
      <c r="D51" s="75"/>
      <c r="E51" s="75"/>
      <c r="F51" s="75"/>
      <c r="G51" s="75"/>
      <c r="H51" s="75"/>
      <c r="I51" s="75"/>
      <c r="J51" s="312"/>
      <c r="K51" s="339" t="s">
        <v>67</v>
      </c>
      <c r="L51" s="362">
        <v>0</v>
      </c>
      <c r="M51" s="363"/>
      <c r="N51" s="363"/>
      <c r="O51" s="363"/>
      <c r="P51" s="363"/>
      <c r="Q51" s="363"/>
      <c r="R51" s="363"/>
      <c r="S51" s="363"/>
      <c r="T51" s="363"/>
      <c r="U51" s="363"/>
      <c r="V51" s="363"/>
      <c r="W51" s="363"/>
      <c r="X51" s="363"/>
      <c r="Y51" s="363"/>
      <c r="Z51" s="363"/>
      <c r="AA51" s="363"/>
      <c r="AB51" s="363"/>
      <c r="AC51" s="363"/>
      <c r="AD51" s="363"/>
      <c r="AE51" s="363"/>
      <c r="AF51" s="363"/>
      <c r="AG51" s="363"/>
      <c r="AH51" s="363"/>
      <c r="AI51" s="363"/>
      <c r="AJ51" s="363"/>
      <c r="AK51" s="363"/>
      <c r="AL51" s="363"/>
      <c r="AM51" s="363"/>
      <c r="AN51" s="363"/>
      <c r="AO51" s="363"/>
      <c r="AP51" s="363"/>
      <c r="AQ51" s="363"/>
      <c r="AR51" s="363"/>
      <c r="AS51" s="433">
        <f>L51</f>
        <v>0</v>
      </c>
      <c r="AT51" s="75"/>
      <c r="AU51" s="75"/>
      <c r="AV51" s="75"/>
      <c r="AW51" s="75"/>
      <c r="AX51" s="75"/>
      <c r="AY51" s="75"/>
      <c r="AZ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75"/>
      <c r="J52" s="312"/>
      <c r="K52" s="340"/>
      <c r="L52" s="341" t="s">
        <v>72</v>
      </c>
      <c r="M52" s="342"/>
      <c r="N52" s="342"/>
      <c r="O52" s="342"/>
      <c r="P52" s="342"/>
      <c r="Q52" s="342"/>
      <c r="R52" s="342"/>
      <c r="S52" s="342"/>
      <c r="T52" s="342"/>
      <c r="U52" s="342"/>
      <c r="V52" s="342"/>
      <c r="W52" s="342"/>
      <c r="X52" s="342"/>
      <c r="Y52" s="342"/>
      <c r="Z52" s="342"/>
      <c r="AA52" s="342"/>
      <c r="AB52" s="342"/>
      <c r="AC52" s="342"/>
      <c r="AD52" s="342"/>
      <c r="AE52" s="342"/>
      <c r="AF52" s="342"/>
      <c r="AG52" s="342"/>
      <c r="AH52" s="342"/>
      <c r="AI52" s="342"/>
      <c r="AJ52" s="342"/>
      <c r="AK52" s="342"/>
      <c r="AL52" s="342"/>
      <c r="AM52" s="342"/>
      <c r="AN52" s="342"/>
      <c r="AO52" s="342"/>
      <c r="AP52" s="342"/>
      <c r="AQ52" s="342"/>
      <c r="AR52" s="343"/>
      <c r="AS52" s="434">
        <f>AS46+L48+L49</f>
        <v>500</v>
      </c>
      <c r="AT52" s="75"/>
      <c r="AU52" s="75"/>
      <c r="AV52" s="75"/>
      <c r="AW52" s="75"/>
      <c r="AX52" s="75"/>
      <c r="AY52" s="75"/>
      <c r="AZ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7"/>
      <c r="L53" s="341" t="s">
        <v>67</v>
      </c>
      <c r="M53" s="342"/>
      <c r="N53" s="342"/>
      <c r="O53" s="342"/>
      <c r="P53" s="342"/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/>
      <c r="AO53" s="342"/>
      <c r="AP53" s="342"/>
      <c r="AQ53" s="342"/>
      <c r="AR53" s="342"/>
      <c r="AS53" s="435">
        <f>SUM(AS51,AS47)</f>
        <v>120</v>
      </c>
      <c r="AT53" s="75"/>
      <c r="AU53" s="75"/>
      <c r="AV53" s="75"/>
      <c r="AW53" s="75"/>
      <c r="AX53" s="75"/>
      <c r="AY53" s="75"/>
      <c r="AZ53" s="75"/>
    </row>
    <row r="54" spans="1:56" ht="40" customHeight="1" x14ac:dyDescent="0.4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344" t="s">
        <v>70</v>
      </c>
      <c r="L54" s="380">
        <v>80</v>
      </c>
      <c r="M54" s="381"/>
      <c r="N54" s="381"/>
      <c r="O54" s="381"/>
      <c r="P54" s="381"/>
      <c r="Q54" s="381"/>
      <c r="R54" s="381"/>
      <c r="S54" s="381"/>
      <c r="T54" s="382"/>
      <c r="U54" s="345"/>
      <c r="V54" s="346"/>
      <c r="W54" s="346"/>
      <c r="X54" s="346"/>
      <c r="Y54" s="346"/>
      <c r="Z54" s="346"/>
      <c r="AA54" s="346"/>
      <c r="AB54" s="346"/>
      <c r="AC54" s="346"/>
      <c r="AD54" s="346"/>
      <c r="AE54" s="346"/>
      <c r="AF54" s="346"/>
      <c r="AG54" s="346"/>
      <c r="AH54" s="346"/>
      <c r="AI54" s="346"/>
      <c r="AJ54" s="346"/>
      <c r="AK54" s="346"/>
      <c r="AL54" s="346"/>
      <c r="AM54" s="346"/>
      <c r="AN54" s="346"/>
      <c r="AO54" s="346"/>
      <c r="AP54" s="346"/>
      <c r="AQ54" s="346"/>
      <c r="AR54" s="347"/>
      <c r="AS54" s="436">
        <f>L54</f>
        <v>80</v>
      </c>
      <c r="AT54" s="75"/>
      <c r="AU54" s="75"/>
      <c r="AV54" s="75"/>
      <c r="AW54" s="75"/>
      <c r="AX54" s="75"/>
      <c r="AY54" s="75"/>
      <c r="AZ54" s="75"/>
    </row>
    <row r="55" spans="1:56" ht="40" customHeight="1" x14ac:dyDescent="0.4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348"/>
      <c r="L55" s="349" t="s">
        <v>71</v>
      </c>
      <c r="M55" s="290"/>
      <c r="N55" s="290"/>
      <c r="O55" s="290"/>
      <c r="P55" s="290"/>
      <c r="Q55" s="290"/>
      <c r="R55" s="290"/>
      <c r="S55" s="290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350"/>
      <c r="AS55" s="437">
        <f>AS52+AS54</f>
        <v>580</v>
      </c>
      <c r="AT55" s="75"/>
      <c r="AU55" s="75"/>
      <c r="AV55" s="75"/>
      <c r="AW55" s="75"/>
      <c r="AX55" s="75"/>
      <c r="AY55" s="75"/>
      <c r="AZ55" s="75"/>
    </row>
    <row r="56" spans="1:56" ht="40" customHeight="1" x14ac:dyDescent="0.2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</row>
    <row r="57" spans="1:56" ht="15.75" customHeight="1" x14ac:dyDescent="0.2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</row>
    <row r="58" spans="1:56" ht="15.75" customHeight="1" x14ac:dyDescent="0.2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</row>
    <row r="59" spans="1:56" ht="15.75" customHeight="1" x14ac:dyDescent="0.2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</row>
    <row r="60" spans="1:56" ht="15.75" customHeight="1" x14ac:dyDescent="0.2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</row>
    <row r="61" spans="1:56" ht="15.75" customHeight="1" x14ac:dyDescent="0.2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</row>
    <row r="62" spans="1:56" ht="15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</sheetData>
  <mergeCells count="137">
    <mergeCell ref="L54:T54"/>
    <mergeCell ref="U54:AR54"/>
    <mergeCell ref="L55:AR55"/>
    <mergeCell ref="Y42:AS42"/>
    <mergeCell ref="L51:AR51"/>
    <mergeCell ref="L52:AR52"/>
    <mergeCell ref="L53:AR53"/>
    <mergeCell ref="K48:K50"/>
    <mergeCell ref="L48:W48"/>
    <mergeCell ref="Y48:AR48"/>
    <mergeCell ref="AS48:AS50"/>
    <mergeCell ref="L49:AR50"/>
    <mergeCell ref="AQ43:AQ45"/>
    <mergeCell ref="AR43:AR45"/>
    <mergeCell ref="AS43:AS45"/>
    <mergeCell ref="L46:W47"/>
    <mergeCell ref="AK43:AK45"/>
    <mergeCell ref="AL43:AL45"/>
    <mergeCell ref="AM43:AM45"/>
    <mergeCell ref="AN43:AN45"/>
    <mergeCell ref="AO43:AO45"/>
    <mergeCell ref="AP43:AP45"/>
    <mergeCell ref="AE43:AE45"/>
    <mergeCell ref="AF43:AF45"/>
    <mergeCell ref="AG43:AG45"/>
    <mergeCell ref="AH43:AH45"/>
    <mergeCell ref="AI43:AI45"/>
    <mergeCell ref="AJ43:AJ45"/>
    <mergeCell ref="Y43:Y45"/>
    <mergeCell ref="Z43:Z45"/>
    <mergeCell ref="AA43:AA45"/>
    <mergeCell ref="AB43:AB45"/>
    <mergeCell ref="AC43:AC45"/>
    <mergeCell ref="AD43:AD45"/>
    <mergeCell ref="S43:S45"/>
    <mergeCell ref="T43:T45"/>
    <mergeCell ref="U43:U45"/>
    <mergeCell ref="V43:V45"/>
    <mergeCell ref="W43:W45"/>
    <mergeCell ref="X43:X45"/>
    <mergeCell ref="M43:M45"/>
    <mergeCell ref="N43:N45"/>
    <mergeCell ref="O43:O45"/>
    <mergeCell ref="P43:P45"/>
    <mergeCell ref="Q43:Q45"/>
    <mergeCell ref="R43:R45"/>
    <mergeCell ref="H35:H40"/>
    <mergeCell ref="I35:I40"/>
    <mergeCell ref="J35:J40"/>
    <mergeCell ref="AN41:AR41"/>
    <mergeCell ref="C42:C44"/>
    <mergeCell ref="I42:I45"/>
    <mergeCell ref="K42:K45"/>
    <mergeCell ref="L42:W42"/>
    <mergeCell ref="L43:L45"/>
    <mergeCell ref="B35:B40"/>
    <mergeCell ref="C35:C40"/>
    <mergeCell ref="D35:D40"/>
    <mergeCell ref="E35:E40"/>
    <mergeCell ref="F35:F40"/>
    <mergeCell ref="G35:G40"/>
    <mergeCell ref="J21:J26"/>
    <mergeCell ref="B28:B33"/>
    <mergeCell ref="C28:C33"/>
    <mergeCell ref="D28:D33"/>
    <mergeCell ref="E28:E33"/>
    <mergeCell ref="F28:F33"/>
    <mergeCell ref="G28:G33"/>
    <mergeCell ref="H28:H33"/>
    <mergeCell ref="I28:I33"/>
    <mergeCell ref="J28:J33"/>
    <mergeCell ref="I14:I19"/>
    <mergeCell ref="J14:J19"/>
    <mergeCell ref="B21:B26"/>
    <mergeCell ref="C21:C26"/>
    <mergeCell ref="D21:D26"/>
    <mergeCell ref="E21:E26"/>
    <mergeCell ref="F21:F26"/>
    <mergeCell ref="G21:G26"/>
    <mergeCell ref="H21:H26"/>
    <mergeCell ref="I21:I26"/>
    <mergeCell ref="H7:H12"/>
    <mergeCell ref="I7:I12"/>
    <mergeCell ref="J7:J12"/>
    <mergeCell ref="B14:B19"/>
    <mergeCell ref="C14:C19"/>
    <mergeCell ref="D14:D19"/>
    <mergeCell ref="E14:E19"/>
    <mergeCell ref="F14:F19"/>
    <mergeCell ref="G14:G19"/>
    <mergeCell ref="H14:H19"/>
    <mergeCell ref="B7:B12"/>
    <mergeCell ref="C7:C12"/>
    <mergeCell ref="D7:D12"/>
    <mergeCell ref="E7:E12"/>
    <mergeCell ref="F7:F12"/>
    <mergeCell ref="G7:G12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S52">
    <cfRule type="cellIs" dxfId="11" priority="53" operator="lessThan">
      <formula>#REF!</formula>
    </cfRule>
    <cfRule type="cellIs" dxfId="10" priority="54" operator="greaterThan">
      <formula>#REF!</formula>
    </cfRule>
  </conditionalFormatting>
  <conditionalFormatting sqref="AS55">
    <cfRule type="cellIs" dxfId="9" priority="55" operator="lessThan">
      <formula>#REF!</formula>
    </cfRule>
    <cfRule type="cellIs" dxfId="8" priority="56" operator="greaterThan">
      <formula>#REF!</formula>
    </cfRule>
  </conditionalFormatting>
  <conditionalFormatting sqref="AS54">
    <cfRule type="cellIs" dxfId="7" priority="57" operator="lessThan">
      <formula>#REF!</formula>
    </cfRule>
    <cfRule type="cellIs" dxfId="6" priority="58" operator="greaterThan">
      <formula>#REF!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3D9EC-7BA3-A642-8619-212886A30DDB}">
  <dimension ref="A1:BE1001"/>
  <sheetViews>
    <sheetView topLeftCell="I33" workbookViewId="0">
      <selection activeCell="AO57" sqref="AO57"/>
    </sheetView>
  </sheetViews>
  <sheetFormatPr baseColWidth="10" defaultColWidth="13.1640625" defaultRowHeight="16" x14ac:dyDescent="0.2"/>
  <cols>
    <col min="1" max="2" width="12.83203125" customWidth="1"/>
    <col min="3" max="3" width="38.83203125" customWidth="1"/>
    <col min="4" max="4" width="47.83203125" customWidth="1"/>
    <col min="5" max="10" width="12.5" customWidth="1"/>
    <col min="11" max="11" width="93.5" customWidth="1"/>
    <col min="12" max="23" width="12.5" customWidth="1"/>
    <col min="24" max="24" width="12.5" hidden="1" customWidth="1"/>
    <col min="25" max="44" width="12.5" customWidth="1"/>
    <col min="45" max="45" width="23.6640625" customWidth="1"/>
    <col min="46" max="46" width="27" customWidth="1"/>
    <col min="47" max="47" width="19.5" customWidth="1"/>
    <col min="48" max="48" width="12.83203125" customWidth="1"/>
    <col min="49" max="49" width="16" customWidth="1"/>
    <col min="50" max="57" width="12.83203125" customWidth="1"/>
  </cols>
  <sheetData>
    <row r="1" spans="1:57" ht="148.5" customHeight="1" x14ac:dyDescent="0.2">
      <c r="A1" s="73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74"/>
      <c r="AW1" s="74"/>
      <c r="AX1" s="74"/>
      <c r="AY1" s="74"/>
      <c r="AZ1" s="74"/>
      <c r="BA1" s="74"/>
      <c r="BB1" s="74"/>
      <c r="BC1" s="75"/>
      <c r="BD1" s="75"/>
    </row>
    <row r="2" spans="1:57" ht="29.25" customHeight="1" thickBot="1" x14ac:dyDescent="0.25">
      <c r="A2" s="75"/>
      <c r="B2" s="74"/>
      <c r="C2" s="74"/>
      <c r="D2" s="76"/>
      <c r="E2" s="76"/>
      <c r="F2" s="76"/>
      <c r="G2" s="76"/>
      <c r="H2" s="76"/>
      <c r="I2" s="76"/>
      <c r="J2" s="76"/>
      <c r="K2" s="76"/>
      <c r="L2" s="76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5"/>
      <c r="BD2" s="75"/>
      <c r="BE2" s="75"/>
    </row>
    <row r="3" spans="1:57" ht="60" customHeight="1" thickBot="1" x14ac:dyDescent="0.25">
      <c r="A3" s="75"/>
      <c r="B3" s="77" t="s">
        <v>100</v>
      </c>
      <c r="C3" s="78"/>
      <c r="D3" s="79"/>
      <c r="E3" s="80" t="s">
        <v>28</v>
      </c>
      <c r="F3" s="81"/>
      <c r="G3" s="81"/>
      <c r="H3" s="81"/>
      <c r="I3" s="81"/>
      <c r="J3" s="82"/>
      <c r="K3" s="83" t="str">
        <f>vol_global_T!C4</f>
        <v>secondaire</v>
      </c>
      <c r="L3" s="84" t="s">
        <v>29</v>
      </c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6"/>
      <c r="Y3" s="87" t="s">
        <v>30</v>
      </c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8"/>
      <c r="AS3" s="89"/>
      <c r="AT3" s="75"/>
      <c r="AU3" s="75"/>
      <c r="AV3" s="75"/>
      <c r="AW3" s="90"/>
      <c r="AX3" s="75"/>
      <c r="AY3" s="75"/>
      <c r="AZ3" s="75"/>
      <c r="BA3" s="75"/>
      <c r="BB3" s="75"/>
      <c r="BC3" s="75"/>
      <c r="BD3" s="75"/>
      <c r="BE3" s="75"/>
    </row>
    <row r="4" spans="1:57" ht="60" customHeight="1" thickBot="1" x14ac:dyDescent="0.35">
      <c r="A4" s="75"/>
      <c r="B4" s="91"/>
      <c r="C4" s="92"/>
      <c r="D4" s="93"/>
      <c r="E4" s="76"/>
      <c r="F4" s="76"/>
      <c r="G4" s="76"/>
      <c r="H4" s="76"/>
      <c r="I4" s="76"/>
      <c r="J4" s="76"/>
      <c r="K4" s="76"/>
      <c r="L4" s="94" t="s">
        <v>31</v>
      </c>
      <c r="M4" s="95" t="s">
        <v>32</v>
      </c>
      <c r="N4" s="95" t="s">
        <v>33</v>
      </c>
      <c r="O4" s="95" t="s">
        <v>34</v>
      </c>
      <c r="P4" s="95" t="s">
        <v>35</v>
      </c>
      <c r="Q4" s="95" t="s">
        <v>36</v>
      </c>
      <c r="R4" s="95" t="s">
        <v>82</v>
      </c>
      <c r="S4" s="95" t="s">
        <v>83</v>
      </c>
      <c r="T4" s="95" t="s">
        <v>84</v>
      </c>
      <c r="U4" s="95" t="s">
        <v>86</v>
      </c>
      <c r="V4" s="96" t="s">
        <v>37</v>
      </c>
      <c r="W4" s="97" t="s">
        <v>38</v>
      </c>
      <c r="X4" s="98"/>
      <c r="Y4" s="99" t="s">
        <v>39</v>
      </c>
      <c r="Z4" s="99" t="s">
        <v>40</v>
      </c>
      <c r="AA4" s="99" t="s">
        <v>41</v>
      </c>
      <c r="AB4" s="99" t="s">
        <v>42</v>
      </c>
      <c r="AC4" s="99" t="s">
        <v>43</v>
      </c>
      <c r="AD4" s="99" t="s">
        <v>44</v>
      </c>
      <c r="AE4" s="99" t="s">
        <v>45</v>
      </c>
      <c r="AF4" s="99" t="s">
        <v>46</v>
      </c>
      <c r="AG4" s="99" t="s">
        <v>47</v>
      </c>
      <c r="AH4" s="99" t="s">
        <v>48</v>
      </c>
      <c r="AI4" s="99" t="s">
        <v>87</v>
      </c>
      <c r="AJ4" s="99" t="s">
        <v>88</v>
      </c>
      <c r="AK4" s="99" t="s">
        <v>89</v>
      </c>
      <c r="AL4" s="99" t="s">
        <v>90</v>
      </c>
      <c r="AM4" s="99" t="s">
        <v>91</v>
      </c>
      <c r="AN4" s="99" t="s">
        <v>92</v>
      </c>
      <c r="AO4" s="99" t="s">
        <v>93</v>
      </c>
      <c r="AP4" s="99" t="s">
        <v>94</v>
      </c>
      <c r="AQ4" s="99" t="s">
        <v>95</v>
      </c>
      <c r="AR4" s="99" t="s">
        <v>96</v>
      </c>
      <c r="AS4" s="75"/>
      <c r="AT4" s="75"/>
      <c r="AU4" s="75"/>
      <c r="AV4" s="100"/>
      <c r="AW4" s="75"/>
      <c r="AX4" s="101"/>
      <c r="AY4" s="2"/>
      <c r="AZ4" s="2"/>
      <c r="BA4" s="2"/>
      <c r="BB4" s="2"/>
      <c r="BC4" s="2"/>
      <c r="BD4" s="2"/>
      <c r="BE4" s="2"/>
    </row>
    <row r="5" spans="1:57" ht="60" customHeight="1" thickBot="1" x14ac:dyDescent="0.25">
      <c r="A5" s="75"/>
      <c r="B5" s="75"/>
      <c r="C5" s="76"/>
      <c r="D5" s="76"/>
      <c r="E5" s="76"/>
      <c r="F5" s="76"/>
      <c r="G5" s="76"/>
      <c r="H5" s="76"/>
      <c r="I5" s="76"/>
      <c r="J5" s="76"/>
      <c r="K5" s="76"/>
      <c r="L5" s="102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4"/>
      <c r="X5" s="105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</row>
    <row r="6" spans="1:57" ht="60" customHeight="1" thickBot="1" x14ac:dyDescent="0.3">
      <c r="A6" s="107"/>
      <c r="B6" s="108" t="s">
        <v>49</v>
      </c>
      <c r="C6" s="109" t="s">
        <v>50</v>
      </c>
      <c r="D6" s="109" t="s">
        <v>51</v>
      </c>
      <c r="E6" s="110" t="s">
        <v>52</v>
      </c>
      <c r="F6" s="81"/>
      <c r="G6" s="81"/>
      <c r="H6" s="81"/>
      <c r="I6" s="81"/>
      <c r="J6" s="82"/>
      <c r="K6" s="111" t="s">
        <v>53</v>
      </c>
      <c r="L6" s="112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4"/>
      <c r="X6" s="115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07"/>
      <c r="AT6" s="107"/>
      <c r="AU6" s="75"/>
      <c r="AV6" s="107"/>
      <c r="AW6" s="107"/>
      <c r="AX6" s="107"/>
      <c r="AY6" s="107"/>
      <c r="AZ6" s="107"/>
      <c r="BA6" s="107"/>
      <c r="BB6" s="107"/>
      <c r="BC6" s="107"/>
      <c r="BD6" s="107"/>
      <c r="BE6" s="107"/>
    </row>
    <row r="7" spans="1:57" ht="60" customHeight="1" x14ac:dyDescent="0.2">
      <c r="A7" s="75"/>
      <c r="B7" s="117" t="s">
        <v>54</v>
      </c>
      <c r="C7" s="118"/>
      <c r="D7" s="119"/>
      <c r="E7" s="120"/>
      <c r="F7" s="120"/>
      <c r="G7" s="120"/>
      <c r="H7" s="120"/>
      <c r="I7" s="120"/>
      <c r="J7" s="120"/>
      <c r="K7" s="121"/>
      <c r="L7" s="122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2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75"/>
      <c r="AT7" s="75"/>
      <c r="AU7" s="75"/>
      <c r="AV7" s="75"/>
      <c r="AW7" s="125"/>
      <c r="AX7" s="75"/>
      <c r="AY7" s="75"/>
      <c r="AZ7" s="75"/>
      <c r="BA7" s="75"/>
      <c r="BB7" s="75"/>
      <c r="BC7" s="75"/>
      <c r="BD7" s="75"/>
      <c r="BE7" s="75"/>
    </row>
    <row r="8" spans="1:57" ht="60" customHeight="1" x14ac:dyDescent="0.2">
      <c r="A8" s="75"/>
      <c r="B8" s="126"/>
      <c r="C8" s="127"/>
      <c r="D8" s="128"/>
      <c r="E8" s="129"/>
      <c r="F8" s="129"/>
      <c r="G8" s="129"/>
      <c r="H8" s="129"/>
      <c r="I8" s="129"/>
      <c r="J8" s="129"/>
      <c r="K8" s="121"/>
      <c r="L8" s="122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2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75"/>
      <c r="AT8" s="75"/>
      <c r="AU8" s="75"/>
      <c r="AV8" s="75"/>
      <c r="AW8" s="125"/>
      <c r="AX8" s="75"/>
      <c r="AY8" s="75"/>
      <c r="AZ8" s="75"/>
      <c r="BA8" s="75"/>
      <c r="BB8" s="75"/>
      <c r="BC8" s="75"/>
      <c r="BD8" s="75"/>
      <c r="BE8" s="75"/>
    </row>
    <row r="9" spans="1:57" ht="60" customHeight="1" x14ac:dyDescent="0.2">
      <c r="A9" s="75"/>
      <c r="B9" s="126"/>
      <c r="C9" s="127"/>
      <c r="D9" s="128"/>
      <c r="E9" s="129"/>
      <c r="F9" s="129"/>
      <c r="G9" s="129"/>
      <c r="H9" s="129"/>
      <c r="I9" s="129"/>
      <c r="J9" s="129"/>
      <c r="K9" s="121"/>
      <c r="L9" s="122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2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75"/>
      <c r="AT9" s="75"/>
      <c r="AU9" s="75"/>
      <c r="AV9" s="75"/>
      <c r="AW9" s="125"/>
      <c r="AX9" s="75"/>
      <c r="AY9" s="75"/>
      <c r="AZ9" s="75"/>
      <c r="BA9" s="75"/>
      <c r="BB9" s="75"/>
      <c r="BC9" s="75"/>
      <c r="BD9" s="75"/>
      <c r="BE9" s="75"/>
    </row>
    <row r="10" spans="1:57" ht="60" customHeight="1" x14ac:dyDescent="0.2">
      <c r="A10" s="75"/>
      <c r="B10" s="130"/>
      <c r="C10" s="130"/>
      <c r="D10" s="130"/>
      <c r="E10" s="129"/>
      <c r="F10" s="130"/>
      <c r="G10" s="130"/>
      <c r="H10" s="130"/>
      <c r="I10" s="130"/>
      <c r="J10" s="130"/>
      <c r="K10" s="121"/>
      <c r="L10" s="122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31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75"/>
      <c r="AT10" s="75"/>
      <c r="AU10" s="125"/>
      <c r="AV10" s="75"/>
      <c r="AW10" s="75"/>
      <c r="AX10" s="75"/>
      <c r="AY10" s="75"/>
      <c r="AZ10" s="75"/>
      <c r="BA10" s="75"/>
      <c r="BB10" s="75"/>
      <c r="BC10" s="75"/>
    </row>
    <row r="11" spans="1:57" ht="60" customHeight="1" x14ac:dyDescent="0.2">
      <c r="A11" s="75"/>
      <c r="B11" s="130"/>
      <c r="C11" s="130"/>
      <c r="D11" s="130"/>
      <c r="E11" s="129"/>
      <c r="F11" s="130"/>
      <c r="G11" s="130"/>
      <c r="H11" s="130"/>
      <c r="I11" s="130"/>
      <c r="J11" s="130"/>
      <c r="K11" s="121"/>
      <c r="L11" s="122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31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75"/>
      <c r="AT11" s="75"/>
      <c r="AU11" s="125"/>
      <c r="AV11" s="75"/>
      <c r="AW11" s="75"/>
      <c r="AX11" s="75"/>
      <c r="AY11" s="75"/>
      <c r="AZ11" s="75"/>
      <c r="BA11" s="75"/>
      <c r="BB11" s="75"/>
      <c r="BC11" s="75"/>
    </row>
    <row r="12" spans="1:57" ht="60" customHeight="1" thickBot="1" x14ac:dyDescent="0.25">
      <c r="A12" s="75"/>
      <c r="B12" s="130"/>
      <c r="C12" s="130"/>
      <c r="D12" s="130"/>
      <c r="E12" s="129"/>
      <c r="F12" s="130"/>
      <c r="G12" s="130"/>
      <c r="H12" s="130"/>
      <c r="I12" s="130"/>
      <c r="J12" s="130"/>
      <c r="K12" s="134"/>
      <c r="L12" s="131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5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T12" s="75"/>
      <c r="AU12" s="125"/>
      <c r="AV12" s="75"/>
      <c r="AW12" s="75"/>
      <c r="AX12" s="75"/>
      <c r="AY12" s="75"/>
      <c r="AZ12" s="75"/>
      <c r="BA12" s="75"/>
      <c r="BB12" s="75"/>
      <c r="BC12" s="75"/>
    </row>
    <row r="13" spans="1:57" ht="60" customHeight="1" thickBot="1" x14ac:dyDescent="0.25">
      <c r="A13" s="149"/>
      <c r="B13" s="150"/>
      <c r="C13" s="151"/>
      <c r="D13" s="148"/>
      <c r="E13" s="148"/>
      <c r="F13" s="148"/>
      <c r="G13" s="148"/>
      <c r="H13" s="148"/>
      <c r="I13" s="148"/>
      <c r="J13" s="148"/>
      <c r="K13" s="148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T13" s="75"/>
      <c r="AU13" s="152"/>
      <c r="AV13" s="75"/>
      <c r="AW13" s="75"/>
      <c r="AX13" s="75"/>
      <c r="AY13" s="75"/>
      <c r="AZ13" s="75"/>
      <c r="BA13" s="75"/>
      <c r="BB13" s="75"/>
      <c r="BC13" s="75"/>
    </row>
    <row r="14" spans="1:57" ht="60" customHeight="1" x14ac:dyDescent="0.2">
      <c r="A14" s="75"/>
      <c r="B14" s="155" t="s">
        <v>57</v>
      </c>
      <c r="C14" s="156"/>
      <c r="D14" s="157"/>
      <c r="E14" s="158"/>
      <c r="F14" s="158"/>
      <c r="G14" s="158"/>
      <c r="H14" s="158"/>
      <c r="I14" s="158"/>
      <c r="J14" s="158"/>
      <c r="K14" s="159"/>
      <c r="L14" s="160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2"/>
      <c r="Y14" s="160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T14" s="75"/>
      <c r="AU14" s="125"/>
      <c r="AV14" s="75"/>
      <c r="AW14" s="75"/>
      <c r="AX14" s="75"/>
      <c r="AY14" s="165"/>
      <c r="AZ14" s="75"/>
      <c r="BA14" s="75"/>
      <c r="BB14" s="75"/>
      <c r="BC14" s="75"/>
    </row>
    <row r="15" spans="1:57" ht="60" customHeight="1" x14ac:dyDescent="0.2">
      <c r="A15" s="75"/>
      <c r="B15" s="166"/>
      <c r="C15" s="167"/>
      <c r="D15" s="168"/>
      <c r="E15" s="169"/>
      <c r="F15" s="169"/>
      <c r="G15" s="169"/>
      <c r="H15" s="169"/>
      <c r="I15" s="169"/>
      <c r="J15" s="169"/>
      <c r="K15" s="159"/>
      <c r="L15" s="170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2"/>
      <c r="X15" s="172"/>
      <c r="Y15" s="170"/>
      <c r="Z15" s="171"/>
      <c r="AA15" s="171"/>
      <c r="AB15" s="171"/>
      <c r="AC15" s="171"/>
      <c r="AD15" s="171"/>
      <c r="AE15" s="171"/>
      <c r="AF15" s="171"/>
      <c r="AG15" s="171"/>
      <c r="AH15" s="171"/>
      <c r="AI15" s="171"/>
      <c r="AJ15" s="171"/>
      <c r="AK15" s="171"/>
      <c r="AL15" s="171"/>
      <c r="AM15" s="171"/>
      <c r="AN15" s="171"/>
      <c r="AO15" s="171"/>
      <c r="AP15" s="171"/>
      <c r="AQ15" s="171"/>
      <c r="AR15" s="171"/>
      <c r="AT15" s="75"/>
      <c r="AU15" s="125"/>
      <c r="AV15" s="75"/>
      <c r="AW15" s="75"/>
      <c r="AX15" s="75"/>
      <c r="AY15" s="165"/>
      <c r="AZ15" s="75"/>
      <c r="BA15" s="75"/>
      <c r="BB15" s="75"/>
      <c r="BC15" s="75"/>
    </row>
    <row r="16" spans="1:57" ht="60" customHeight="1" x14ac:dyDescent="0.2">
      <c r="A16" s="75"/>
      <c r="B16" s="166"/>
      <c r="C16" s="167"/>
      <c r="D16" s="168"/>
      <c r="E16" s="169"/>
      <c r="F16" s="169"/>
      <c r="G16" s="169"/>
      <c r="H16" s="169"/>
      <c r="I16" s="169"/>
      <c r="J16" s="169"/>
      <c r="K16" s="159"/>
      <c r="L16" s="170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2"/>
      <c r="X16" s="172"/>
      <c r="Y16" s="170"/>
      <c r="Z16" s="171"/>
      <c r="AA16" s="171"/>
      <c r="AB16" s="171"/>
      <c r="AC16" s="171"/>
      <c r="AD16" s="171"/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T16" s="75"/>
      <c r="AU16" s="125"/>
      <c r="AV16" s="75"/>
      <c r="AW16" s="75"/>
      <c r="AX16" s="75"/>
      <c r="AY16" s="165"/>
      <c r="AZ16" s="75"/>
      <c r="BA16" s="75"/>
      <c r="BB16" s="75"/>
      <c r="BC16" s="75"/>
    </row>
    <row r="17" spans="1:55" ht="60" customHeight="1" x14ac:dyDescent="0.2">
      <c r="A17" s="75"/>
      <c r="B17" s="174"/>
      <c r="C17" s="175"/>
      <c r="D17" s="175"/>
      <c r="E17" s="175"/>
      <c r="F17" s="175"/>
      <c r="G17" s="175"/>
      <c r="H17" s="175"/>
      <c r="I17" s="175"/>
      <c r="J17" s="175"/>
      <c r="K17" s="159"/>
      <c r="L17" s="170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2"/>
      <c r="X17" s="172"/>
      <c r="Y17" s="170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T17" s="75"/>
      <c r="AU17" s="125"/>
      <c r="AV17" s="75"/>
      <c r="AW17" s="75"/>
      <c r="AX17" s="75"/>
      <c r="AY17" s="165"/>
      <c r="AZ17" s="75"/>
      <c r="BA17" s="75"/>
      <c r="BB17" s="75"/>
      <c r="BC17" s="75"/>
    </row>
    <row r="18" spans="1:55" ht="60" customHeight="1" x14ac:dyDescent="0.2">
      <c r="A18" s="75"/>
      <c r="B18" s="174"/>
      <c r="C18" s="175"/>
      <c r="D18" s="175"/>
      <c r="E18" s="175"/>
      <c r="F18" s="175"/>
      <c r="G18" s="175"/>
      <c r="H18" s="175"/>
      <c r="I18" s="175"/>
      <c r="J18" s="175"/>
      <c r="K18" s="159"/>
      <c r="L18" s="170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2"/>
      <c r="X18" s="172"/>
      <c r="Y18" s="170"/>
      <c r="Z18" s="171"/>
      <c r="AA18" s="171"/>
      <c r="AB18" s="171"/>
      <c r="AC18" s="171"/>
      <c r="AD18" s="171"/>
      <c r="AE18" s="171"/>
      <c r="AF18" s="171"/>
      <c r="AG18" s="171"/>
      <c r="AH18" s="171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T18" s="75"/>
      <c r="AU18" s="125"/>
      <c r="AV18" s="75"/>
      <c r="AW18" s="75"/>
      <c r="AX18" s="75"/>
      <c r="AY18" s="165"/>
      <c r="AZ18" s="75"/>
      <c r="BA18" s="75"/>
      <c r="BB18" s="75"/>
      <c r="BC18" s="75"/>
    </row>
    <row r="19" spans="1:55" ht="60" customHeight="1" thickBot="1" x14ac:dyDescent="0.25">
      <c r="A19" s="75"/>
      <c r="B19" s="174"/>
      <c r="C19" s="175"/>
      <c r="D19" s="175"/>
      <c r="E19" s="175"/>
      <c r="F19" s="175"/>
      <c r="G19" s="175"/>
      <c r="H19" s="175"/>
      <c r="I19" s="175"/>
      <c r="J19" s="175"/>
      <c r="K19" s="159"/>
      <c r="L19" s="176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  <c r="X19" s="178"/>
      <c r="Y19" s="176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T19" s="75"/>
      <c r="AU19" s="125"/>
      <c r="AV19" s="75"/>
      <c r="AW19" s="75"/>
      <c r="AX19" s="75"/>
      <c r="AY19" s="75"/>
      <c r="AZ19" s="75"/>
      <c r="BA19" s="75"/>
      <c r="BB19" s="75"/>
      <c r="BC19" s="75"/>
    </row>
    <row r="20" spans="1:55" ht="60" customHeight="1" thickBot="1" x14ac:dyDescent="0.4">
      <c r="A20" s="75"/>
      <c r="B20" s="187"/>
      <c r="C20" s="188"/>
      <c r="D20" s="189"/>
      <c r="E20" s="189"/>
      <c r="F20" s="189"/>
      <c r="G20" s="189"/>
      <c r="H20" s="189"/>
      <c r="I20" s="189"/>
      <c r="J20" s="189"/>
      <c r="K20" s="190"/>
      <c r="L20" s="90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T20" s="75"/>
      <c r="AU20" s="186"/>
      <c r="AV20" s="75"/>
      <c r="AW20" s="75"/>
      <c r="AX20" s="75"/>
      <c r="AY20" s="75"/>
      <c r="AZ20" s="75"/>
      <c r="BA20" s="75"/>
      <c r="BB20" s="75"/>
      <c r="BC20" s="75"/>
    </row>
    <row r="21" spans="1:55" ht="60" customHeight="1" x14ac:dyDescent="0.2">
      <c r="A21" s="75"/>
      <c r="B21" s="155" t="s">
        <v>59</v>
      </c>
      <c r="C21" s="192"/>
      <c r="D21" s="193"/>
      <c r="E21" s="194"/>
      <c r="F21" s="194"/>
      <c r="G21" s="194"/>
      <c r="H21" s="194"/>
      <c r="I21" s="194"/>
      <c r="J21" s="194"/>
      <c r="K21" s="195"/>
      <c r="L21" s="196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8"/>
      <c r="X21" s="198"/>
      <c r="Y21" s="199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T21" s="75"/>
      <c r="AU21" s="201"/>
      <c r="AV21" s="75"/>
      <c r="AW21" s="75"/>
      <c r="AX21" s="75"/>
      <c r="AY21" s="202"/>
      <c r="AZ21" s="75"/>
      <c r="BA21" s="75"/>
      <c r="BB21" s="75"/>
      <c r="BC21" s="75"/>
    </row>
    <row r="22" spans="1:55" ht="60" customHeight="1" x14ac:dyDescent="0.2">
      <c r="A22" s="75"/>
      <c r="B22" s="174"/>
      <c r="C22" s="175"/>
      <c r="D22" s="175"/>
      <c r="E22" s="175"/>
      <c r="F22" s="175"/>
      <c r="G22" s="175"/>
      <c r="H22" s="175"/>
      <c r="I22" s="175"/>
      <c r="J22" s="175"/>
      <c r="K22" s="195"/>
      <c r="L22" s="203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5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4"/>
      <c r="AN22" s="204"/>
      <c r="AO22" s="204"/>
      <c r="AP22" s="204"/>
      <c r="AQ22" s="204"/>
      <c r="AR22" s="204"/>
      <c r="AT22" s="75"/>
      <c r="AU22" s="201"/>
      <c r="AV22" s="75"/>
      <c r="AW22" s="75"/>
      <c r="AX22" s="75"/>
      <c r="AY22" s="202"/>
      <c r="AZ22" s="75"/>
      <c r="BA22" s="75"/>
      <c r="BB22" s="75"/>
      <c r="BC22" s="75"/>
    </row>
    <row r="23" spans="1:55" ht="60" customHeight="1" x14ac:dyDescent="0.2">
      <c r="A23" s="75"/>
      <c r="B23" s="174"/>
      <c r="C23" s="175"/>
      <c r="D23" s="175"/>
      <c r="E23" s="175"/>
      <c r="F23" s="175"/>
      <c r="G23" s="175"/>
      <c r="H23" s="175"/>
      <c r="I23" s="175"/>
      <c r="J23" s="175"/>
      <c r="K23" s="195"/>
      <c r="L23" s="203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5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8"/>
      <c r="AN23" s="204"/>
      <c r="AO23" s="204"/>
      <c r="AP23" s="204"/>
      <c r="AQ23" s="204"/>
      <c r="AR23" s="204"/>
      <c r="AT23" s="75"/>
      <c r="AU23" s="201"/>
      <c r="AV23" s="75"/>
      <c r="AW23" s="75"/>
      <c r="AX23" s="75"/>
      <c r="AY23" s="202"/>
      <c r="AZ23" s="75"/>
      <c r="BA23" s="75"/>
      <c r="BB23" s="75"/>
      <c r="BC23" s="75"/>
    </row>
    <row r="24" spans="1:55" ht="60" customHeight="1" x14ac:dyDescent="0.2">
      <c r="A24" s="75"/>
      <c r="B24" s="174"/>
      <c r="C24" s="175"/>
      <c r="D24" s="175"/>
      <c r="E24" s="175"/>
      <c r="F24" s="175"/>
      <c r="G24" s="175"/>
      <c r="H24" s="175"/>
      <c r="I24" s="175"/>
      <c r="J24" s="175"/>
      <c r="K24" s="195"/>
      <c r="L24" s="203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5"/>
      <c r="Y24" s="204"/>
      <c r="Z24" s="204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4"/>
      <c r="AN24" s="204"/>
      <c r="AO24" s="204"/>
      <c r="AP24" s="204"/>
      <c r="AQ24" s="204"/>
      <c r="AR24" s="204"/>
      <c r="AT24" s="75"/>
      <c r="AU24" s="201"/>
      <c r="AV24" s="75"/>
      <c r="AW24" s="75"/>
      <c r="AX24" s="75"/>
      <c r="AY24" s="202"/>
      <c r="AZ24" s="75"/>
      <c r="BA24" s="75"/>
      <c r="BB24" s="75"/>
      <c r="BC24" s="75"/>
    </row>
    <row r="25" spans="1:55" ht="60" customHeight="1" x14ac:dyDescent="0.2">
      <c r="A25" s="75"/>
      <c r="B25" s="174"/>
      <c r="C25" s="175"/>
      <c r="D25" s="175"/>
      <c r="E25" s="175"/>
      <c r="F25" s="175"/>
      <c r="G25" s="175"/>
      <c r="H25" s="175"/>
      <c r="I25" s="175"/>
      <c r="J25" s="175"/>
      <c r="K25" s="195"/>
      <c r="L25" s="209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1"/>
      <c r="X25" s="211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10"/>
      <c r="AN25" s="210"/>
      <c r="AO25" s="210"/>
      <c r="AP25" s="210"/>
      <c r="AQ25" s="210"/>
      <c r="AR25" s="210"/>
      <c r="AT25" s="75"/>
      <c r="AU25" s="201"/>
      <c r="AV25" s="75"/>
      <c r="AW25" s="75"/>
      <c r="AX25" s="75"/>
      <c r="AY25" s="202"/>
      <c r="AZ25" s="75"/>
      <c r="BA25" s="75"/>
      <c r="BB25" s="75"/>
      <c r="BC25" s="75"/>
    </row>
    <row r="26" spans="1:55" ht="60" customHeight="1" thickBot="1" x14ac:dyDescent="0.25">
      <c r="A26" s="75"/>
      <c r="B26" s="174"/>
      <c r="C26" s="175"/>
      <c r="D26" s="175"/>
      <c r="E26" s="175"/>
      <c r="F26" s="175"/>
      <c r="G26" s="175"/>
      <c r="H26" s="175"/>
      <c r="I26" s="175"/>
      <c r="J26" s="175"/>
      <c r="K26" s="195"/>
      <c r="L26" s="213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5"/>
      <c r="X26" s="215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10"/>
      <c r="AN26" s="210"/>
      <c r="AO26" s="210"/>
      <c r="AP26" s="210"/>
      <c r="AQ26" s="210"/>
      <c r="AR26" s="210"/>
      <c r="AT26" s="75"/>
      <c r="AU26" s="201"/>
      <c r="AV26" s="75"/>
      <c r="AW26" s="75"/>
      <c r="AX26" s="75"/>
      <c r="AY26" s="202"/>
      <c r="AZ26" s="75"/>
      <c r="BA26" s="75"/>
      <c r="BB26" s="75"/>
      <c r="BC26" s="75"/>
    </row>
    <row r="27" spans="1:55" ht="60" customHeight="1" thickBot="1" x14ac:dyDescent="0.25">
      <c r="A27" s="75"/>
      <c r="B27" s="187"/>
      <c r="C27" s="220"/>
      <c r="D27" s="221"/>
      <c r="E27" s="221"/>
      <c r="F27" s="221"/>
      <c r="G27" s="221"/>
      <c r="H27" s="221"/>
      <c r="I27" s="221"/>
      <c r="J27" s="221"/>
      <c r="K27" s="222"/>
      <c r="L27" s="90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T27" s="75"/>
      <c r="AU27" s="186"/>
      <c r="AV27" s="75"/>
      <c r="AW27" s="75"/>
      <c r="AX27" s="75"/>
      <c r="AY27" s="75"/>
      <c r="AZ27" s="75"/>
      <c r="BA27" s="75"/>
      <c r="BB27" s="75"/>
      <c r="BC27" s="75"/>
    </row>
    <row r="28" spans="1:55" ht="60" customHeight="1" x14ac:dyDescent="0.2">
      <c r="A28" s="75"/>
      <c r="B28" s="223" t="s">
        <v>60</v>
      </c>
      <c r="C28" s="224"/>
      <c r="D28" s="225"/>
      <c r="E28" s="226"/>
      <c r="F28" s="226"/>
      <c r="G28" s="226"/>
      <c r="H28" s="226"/>
      <c r="I28" s="226"/>
      <c r="J28" s="226"/>
      <c r="K28" s="227"/>
      <c r="L28" s="228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30"/>
      <c r="X28" s="230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29"/>
      <c r="AN28" s="229"/>
      <c r="AO28" s="229"/>
      <c r="AP28" s="229"/>
      <c r="AQ28" s="229"/>
      <c r="AR28" s="229"/>
      <c r="AT28" s="75"/>
      <c r="AU28" s="201"/>
      <c r="AV28" s="75"/>
      <c r="AW28" s="75"/>
      <c r="AX28" s="75"/>
      <c r="AY28" s="202"/>
      <c r="AZ28" s="75"/>
      <c r="BA28" s="75"/>
      <c r="BB28" s="75"/>
      <c r="BC28" s="75"/>
    </row>
    <row r="29" spans="1:55" ht="60" customHeight="1" x14ac:dyDescent="0.2">
      <c r="A29" s="75"/>
      <c r="B29" s="233"/>
      <c r="C29" s="233"/>
      <c r="D29" s="233"/>
      <c r="E29" s="175"/>
      <c r="F29" s="175"/>
      <c r="G29" s="175"/>
      <c r="H29" s="175"/>
      <c r="I29" s="175"/>
      <c r="J29" s="175"/>
      <c r="K29" s="227"/>
      <c r="L29" s="234"/>
      <c r="M29" s="235"/>
      <c r="N29" s="235"/>
      <c r="O29" s="235"/>
      <c r="P29" s="235"/>
      <c r="Q29" s="235"/>
      <c r="R29" s="235"/>
      <c r="S29" s="235"/>
      <c r="T29" s="235"/>
      <c r="U29" s="235"/>
      <c r="V29" s="235"/>
      <c r="W29" s="236"/>
      <c r="X29" s="236"/>
      <c r="Y29" s="237"/>
      <c r="Z29" s="237"/>
      <c r="AA29" s="237"/>
      <c r="AB29" s="237"/>
      <c r="AC29" s="237"/>
      <c r="AD29" s="237"/>
      <c r="AE29" s="237"/>
      <c r="AF29" s="237"/>
      <c r="AG29" s="237"/>
      <c r="AH29" s="237"/>
      <c r="AI29" s="237"/>
      <c r="AJ29" s="237"/>
      <c r="AK29" s="237"/>
      <c r="AL29" s="237"/>
      <c r="AM29" s="235"/>
      <c r="AN29" s="235"/>
      <c r="AO29" s="235"/>
      <c r="AP29" s="235"/>
      <c r="AQ29" s="235"/>
      <c r="AR29" s="235"/>
      <c r="AT29" s="75"/>
      <c r="AU29" s="201"/>
      <c r="AV29" s="75"/>
      <c r="AW29" s="75"/>
      <c r="AX29" s="75"/>
      <c r="AY29" s="202"/>
      <c r="AZ29" s="75"/>
      <c r="BA29" s="75"/>
      <c r="BB29" s="75"/>
      <c r="BC29" s="75"/>
    </row>
    <row r="30" spans="1:55" ht="60" customHeight="1" x14ac:dyDescent="0.2">
      <c r="A30" s="75"/>
      <c r="B30" s="233"/>
      <c r="C30" s="233"/>
      <c r="D30" s="233"/>
      <c r="E30" s="175"/>
      <c r="F30" s="175"/>
      <c r="G30" s="175"/>
      <c r="H30" s="175"/>
      <c r="I30" s="175"/>
      <c r="J30" s="175"/>
      <c r="K30" s="227"/>
      <c r="L30" s="234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6"/>
      <c r="X30" s="236"/>
      <c r="Y30" s="237"/>
      <c r="Z30" s="237"/>
      <c r="AA30" s="237"/>
      <c r="AB30" s="237"/>
      <c r="AC30" s="237"/>
      <c r="AD30" s="237"/>
      <c r="AE30" s="237"/>
      <c r="AF30" s="237"/>
      <c r="AG30" s="237"/>
      <c r="AH30" s="237"/>
      <c r="AI30" s="237"/>
      <c r="AJ30" s="237"/>
      <c r="AK30" s="237"/>
      <c r="AL30" s="237"/>
      <c r="AM30" s="235"/>
      <c r="AN30" s="235"/>
      <c r="AO30" s="235"/>
      <c r="AP30" s="235"/>
      <c r="AQ30" s="235"/>
      <c r="AR30" s="235"/>
      <c r="AT30" s="75"/>
      <c r="AU30" s="201"/>
      <c r="AV30" s="75"/>
      <c r="AW30" s="75"/>
      <c r="AX30" s="75"/>
      <c r="AY30" s="202"/>
      <c r="AZ30" s="75"/>
      <c r="BA30" s="75"/>
      <c r="BB30" s="75"/>
      <c r="BC30" s="75"/>
    </row>
    <row r="31" spans="1:55" ht="60" customHeight="1" x14ac:dyDescent="0.2">
      <c r="A31" s="75"/>
      <c r="B31" s="233"/>
      <c r="C31" s="233"/>
      <c r="D31" s="233"/>
      <c r="E31" s="175"/>
      <c r="F31" s="175"/>
      <c r="G31" s="175"/>
      <c r="H31" s="175"/>
      <c r="I31" s="175"/>
      <c r="J31" s="175"/>
      <c r="K31" s="227"/>
      <c r="L31" s="239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1"/>
      <c r="X31" s="241"/>
      <c r="Y31" s="237"/>
      <c r="Z31" s="237"/>
      <c r="AA31" s="237"/>
      <c r="AB31" s="237"/>
      <c r="AC31" s="237"/>
      <c r="AD31" s="237"/>
      <c r="AE31" s="237"/>
      <c r="AF31" s="237"/>
      <c r="AG31" s="237"/>
      <c r="AH31" s="237"/>
      <c r="AI31" s="237"/>
      <c r="AJ31" s="237"/>
      <c r="AK31" s="237"/>
      <c r="AL31" s="237"/>
      <c r="AM31" s="240"/>
      <c r="AN31" s="240"/>
      <c r="AO31" s="240"/>
      <c r="AP31" s="240"/>
      <c r="AQ31" s="240"/>
      <c r="AR31" s="240"/>
      <c r="AT31" s="75"/>
      <c r="AU31" s="201"/>
      <c r="AV31" s="75"/>
      <c r="AW31" s="75"/>
      <c r="AX31" s="75"/>
      <c r="AY31" s="202"/>
      <c r="AZ31" s="75"/>
      <c r="BA31" s="75"/>
      <c r="BB31" s="75"/>
      <c r="BC31" s="75"/>
    </row>
    <row r="32" spans="1:55" ht="60" customHeight="1" x14ac:dyDescent="0.2">
      <c r="A32" s="75"/>
      <c r="B32" s="233"/>
      <c r="C32" s="233"/>
      <c r="D32" s="233"/>
      <c r="E32" s="175"/>
      <c r="F32" s="175"/>
      <c r="G32" s="175"/>
      <c r="H32" s="175"/>
      <c r="I32" s="175"/>
      <c r="J32" s="175"/>
      <c r="K32" s="227"/>
      <c r="L32" s="239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1"/>
      <c r="X32" s="241"/>
      <c r="Y32" s="237"/>
      <c r="Z32" s="237"/>
      <c r="AA32" s="237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240"/>
      <c r="AT32" s="75"/>
      <c r="AU32" s="201"/>
      <c r="AV32" s="75"/>
      <c r="AW32" s="75"/>
      <c r="AX32" s="75"/>
      <c r="AY32" s="202"/>
      <c r="AZ32" s="75"/>
      <c r="BA32" s="75"/>
      <c r="BB32" s="75"/>
      <c r="BC32" s="75"/>
    </row>
    <row r="33" spans="1:55" ht="60" customHeight="1" thickBot="1" x14ac:dyDescent="0.25">
      <c r="A33" s="75"/>
      <c r="B33" s="233"/>
      <c r="C33" s="233"/>
      <c r="D33" s="233"/>
      <c r="E33" s="175"/>
      <c r="F33" s="175"/>
      <c r="G33" s="175"/>
      <c r="H33" s="175"/>
      <c r="I33" s="175"/>
      <c r="J33" s="175"/>
      <c r="K33" s="227"/>
      <c r="L33" s="243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5"/>
      <c r="X33" s="245"/>
      <c r="Y33" s="237"/>
      <c r="Z33" s="237"/>
      <c r="AA33" s="237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240"/>
      <c r="AT33" s="75"/>
      <c r="AU33" s="201"/>
      <c r="AV33" s="75"/>
      <c r="AW33" s="75"/>
      <c r="AX33" s="75"/>
      <c r="AY33" s="75"/>
      <c r="AZ33" s="75"/>
      <c r="BA33" s="75"/>
      <c r="BB33" s="75"/>
      <c r="BC33" s="75"/>
    </row>
    <row r="34" spans="1:55" ht="60" customHeight="1" thickBot="1" x14ac:dyDescent="0.25">
      <c r="A34" s="75"/>
      <c r="B34" s="187"/>
      <c r="C34" s="220"/>
      <c r="D34" s="221"/>
      <c r="E34" s="221"/>
      <c r="F34" s="221"/>
      <c r="G34" s="221"/>
      <c r="H34" s="221"/>
      <c r="I34" s="221"/>
      <c r="J34" s="221"/>
      <c r="K34" s="222"/>
      <c r="L34" s="90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T34" s="75"/>
      <c r="AU34" s="186"/>
      <c r="AV34" s="202"/>
      <c r="AW34" s="75"/>
      <c r="AX34" s="75"/>
      <c r="AY34" s="75"/>
      <c r="AZ34" s="75"/>
      <c r="BA34" s="75"/>
      <c r="BB34" s="75"/>
      <c r="BC34" s="75"/>
    </row>
    <row r="35" spans="1:55" ht="60" customHeight="1" thickBot="1" x14ac:dyDescent="0.25">
      <c r="A35" s="75"/>
      <c r="B35" s="155" t="s">
        <v>61</v>
      </c>
      <c r="C35" s="248"/>
      <c r="D35" s="249"/>
      <c r="E35" s="250"/>
      <c r="F35" s="250"/>
      <c r="G35" s="250"/>
      <c r="H35" s="250"/>
      <c r="I35" s="250"/>
      <c r="J35" s="250"/>
      <c r="K35" s="251"/>
      <c r="L35" s="252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4"/>
      <c r="X35" s="255"/>
      <c r="Y35" s="252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253"/>
      <c r="AT35" s="75"/>
      <c r="AU35" s="201"/>
      <c r="AV35" s="75"/>
      <c r="AW35" s="75"/>
      <c r="AX35" s="75"/>
      <c r="AY35" s="75"/>
      <c r="AZ35" s="75"/>
      <c r="BA35" s="75"/>
      <c r="BB35" s="75"/>
      <c r="BC35" s="75"/>
    </row>
    <row r="36" spans="1:55" ht="60" customHeight="1" thickBot="1" x14ac:dyDescent="0.25">
      <c r="A36" s="75"/>
      <c r="B36" s="166"/>
      <c r="C36" s="257"/>
      <c r="D36" s="258"/>
      <c r="E36" s="259"/>
      <c r="F36" s="259"/>
      <c r="G36" s="259"/>
      <c r="H36" s="259"/>
      <c r="I36" s="259"/>
      <c r="J36" s="259"/>
      <c r="K36" s="251"/>
      <c r="L36" s="260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2"/>
      <c r="X36" s="255"/>
      <c r="Y36" s="260"/>
      <c r="Z36" s="263"/>
      <c r="AA36" s="263"/>
      <c r="AB36" s="261"/>
      <c r="AC36" s="261"/>
      <c r="AD36" s="261"/>
      <c r="AE36" s="261"/>
      <c r="AF36" s="261"/>
      <c r="AG36" s="261"/>
      <c r="AH36" s="261"/>
      <c r="AI36" s="261"/>
      <c r="AJ36" s="261"/>
      <c r="AK36" s="261"/>
      <c r="AL36" s="261"/>
      <c r="AM36" s="261"/>
      <c r="AN36" s="261"/>
      <c r="AO36" s="261"/>
      <c r="AP36" s="261"/>
      <c r="AQ36" s="261"/>
      <c r="AR36" s="261"/>
      <c r="AT36" s="75"/>
      <c r="AU36" s="201"/>
      <c r="AV36" s="75"/>
      <c r="AW36" s="75"/>
      <c r="AX36" s="75"/>
      <c r="AY36" s="75"/>
      <c r="AZ36" s="75"/>
      <c r="BA36" s="75"/>
      <c r="BB36" s="75"/>
      <c r="BC36" s="75"/>
    </row>
    <row r="37" spans="1:55" ht="60" customHeight="1" thickBot="1" x14ac:dyDescent="0.25">
      <c r="A37" s="75"/>
      <c r="B37" s="166"/>
      <c r="C37" s="257"/>
      <c r="D37" s="258"/>
      <c r="E37" s="259"/>
      <c r="F37" s="259"/>
      <c r="G37" s="259"/>
      <c r="H37" s="259"/>
      <c r="I37" s="259"/>
      <c r="J37" s="259"/>
      <c r="K37" s="251"/>
      <c r="L37" s="260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2"/>
      <c r="X37" s="255"/>
      <c r="Y37" s="260"/>
      <c r="Z37" s="263"/>
      <c r="AA37" s="263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261"/>
      <c r="AT37" s="75"/>
      <c r="AU37" s="201"/>
      <c r="AV37" s="75"/>
      <c r="AW37" s="75"/>
      <c r="AX37" s="75"/>
      <c r="AY37" s="75"/>
      <c r="AZ37" s="75"/>
      <c r="BA37" s="75"/>
      <c r="BB37" s="75"/>
      <c r="BC37" s="75"/>
    </row>
    <row r="38" spans="1:55" ht="60" customHeight="1" thickBot="1" x14ac:dyDescent="0.25">
      <c r="A38" s="75"/>
      <c r="B38" s="174"/>
      <c r="C38" s="175"/>
      <c r="D38" s="175"/>
      <c r="E38" s="175"/>
      <c r="F38" s="175"/>
      <c r="G38" s="175"/>
      <c r="H38" s="175"/>
      <c r="I38" s="175"/>
      <c r="J38" s="175"/>
      <c r="K38" s="251"/>
      <c r="L38" s="265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7"/>
      <c r="X38" s="255"/>
      <c r="Y38" s="260"/>
      <c r="Z38" s="263"/>
      <c r="AA38" s="263"/>
      <c r="AB38" s="261"/>
      <c r="AC38" s="261"/>
      <c r="AD38" s="261"/>
      <c r="AE38" s="261"/>
      <c r="AF38" s="261"/>
      <c r="AG38" s="261"/>
      <c r="AH38" s="261"/>
      <c r="AI38" s="261"/>
      <c r="AJ38" s="261"/>
      <c r="AK38" s="261"/>
      <c r="AL38" s="261"/>
      <c r="AM38" s="261"/>
      <c r="AN38" s="261"/>
      <c r="AO38" s="261"/>
      <c r="AP38" s="261"/>
      <c r="AQ38" s="261"/>
      <c r="AR38" s="261"/>
      <c r="AT38" s="75"/>
      <c r="AU38" s="201"/>
      <c r="AV38" s="75"/>
      <c r="AW38" s="75"/>
      <c r="AX38" s="75"/>
      <c r="AY38" s="75"/>
      <c r="AZ38" s="75"/>
      <c r="BA38" s="75"/>
      <c r="BB38" s="75"/>
      <c r="BC38" s="75"/>
    </row>
    <row r="39" spans="1:55" ht="60" customHeight="1" x14ac:dyDescent="0.2">
      <c r="A39" s="75"/>
      <c r="B39" s="174"/>
      <c r="C39" s="175"/>
      <c r="D39" s="175"/>
      <c r="E39" s="175"/>
      <c r="F39" s="175"/>
      <c r="G39" s="175"/>
      <c r="H39" s="175"/>
      <c r="I39" s="175"/>
      <c r="J39" s="175"/>
      <c r="K39" s="251"/>
      <c r="L39" s="265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7"/>
      <c r="X39" s="255"/>
      <c r="Y39" s="260"/>
      <c r="Z39" s="268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8"/>
      <c r="AN39" s="268"/>
      <c r="AO39" s="268"/>
      <c r="AP39" s="268"/>
      <c r="AQ39" s="268"/>
      <c r="AR39" s="268"/>
      <c r="AT39" s="75"/>
      <c r="AU39" s="201"/>
      <c r="AV39" s="75"/>
      <c r="AW39" s="75"/>
      <c r="AX39" s="75"/>
      <c r="AY39" s="75"/>
      <c r="AZ39" s="75"/>
      <c r="BA39" s="75"/>
      <c r="BB39" s="75"/>
      <c r="BC39" s="75"/>
    </row>
    <row r="40" spans="1:55" ht="60" customHeight="1" thickBot="1" x14ac:dyDescent="0.25">
      <c r="A40" s="75"/>
      <c r="B40" s="174"/>
      <c r="C40" s="175"/>
      <c r="D40" s="175"/>
      <c r="E40" s="175"/>
      <c r="F40" s="175"/>
      <c r="G40" s="175"/>
      <c r="H40" s="175"/>
      <c r="I40" s="175"/>
      <c r="J40" s="175"/>
      <c r="K40" s="251"/>
      <c r="L40" s="270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2"/>
      <c r="X40" s="273" t="s">
        <v>62</v>
      </c>
      <c r="Y40" s="274"/>
      <c r="Z40" s="275"/>
      <c r="AA40" s="275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276"/>
      <c r="AT40" s="75"/>
      <c r="AU40" s="201"/>
      <c r="AV40" s="75"/>
      <c r="AW40" s="75"/>
      <c r="AX40" s="75"/>
      <c r="AY40" s="75"/>
      <c r="AZ40" s="75"/>
      <c r="BA40" s="75"/>
      <c r="BB40" s="75"/>
      <c r="BC40" s="75"/>
    </row>
    <row r="41" spans="1:55" ht="60" customHeight="1" x14ac:dyDescent="0.2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283"/>
      <c r="AO41" s="284"/>
      <c r="AP41" s="284"/>
      <c r="AQ41" s="284"/>
      <c r="AR41" s="284"/>
      <c r="AS41" s="152"/>
      <c r="AT41" s="75"/>
      <c r="AU41" s="75"/>
      <c r="AV41" s="75"/>
      <c r="AW41" s="75"/>
      <c r="AX41" s="75"/>
      <c r="AY41" s="75"/>
      <c r="AZ41" s="75"/>
      <c r="BA41" s="75"/>
    </row>
    <row r="42" spans="1:55" ht="40" customHeight="1" x14ac:dyDescent="0.45">
      <c r="A42" s="75"/>
      <c r="B42" s="75"/>
      <c r="C42" s="283"/>
      <c r="D42" s="285"/>
      <c r="E42" s="285"/>
      <c r="F42" s="285"/>
      <c r="G42" s="285"/>
      <c r="H42" s="285"/>
      <c r="I42" s="283"/>
      <c r="J42" s="286"/>
      <c r="K42" s="287" t="s">
        <v>64</v>
      </c>
      <c r="L42" s="402" t="s">
        <v>29</v>
      </c>
      <c r="M42" s="403"/>
      <c r="N42" s="403"/>
      <c r="O42" s="403"/>
      <c r="P42" s="403"/>
      <c r="Q42" s="403"/>
      <c r="R42" s="403"/>
      <c r="S42" s="403"/>
      <c r="T42" s="403"/>
      <c r="U42" s="403"/>
      <c r="V42" s="403"/>
      <c r="W42" s="404"/>
      <c r="X42" s="405"/>
      <c r="Y42" s="406" t="s">
        <v>30</v>
      </c>
      <c r="Z42" s="406"/>
      <c r="AA42" s="406"/>
      <c r="AB42" s="406"/>
      <c r="AC42" s="406"/>
      <c r="AD42" s="406"/>
      <c r="AE42" s="406"/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38"/>
      <c r="AT42" s="75"/>
      <c r="AU42" s="75"/>
      <c r="AV42" s="75"/>
      <c r="AW42" s="75"/>
      <c r="AX42" s="75"/>
      <c r="AY42" s="75"/>
      <c r="AZ42" s="75"/>
    </row>
    <row r="43" spans="1:55" ht="40" customHeight="1" x14ac:dyDescent="0.2">
      <c r="A43" s="75"/>
      <c r="B43" s="75"/>
      <c r="C43" s="2"/>
      <c r="D43" s="285"/>
      <c r="E43" s="285"/>
      <c r="F43" s="285"/>
      <c r="G43" s="285"/>
      <c r="H43" s="285"/>
      <c r="I43" s="2"/>
      <c r="J43" s="286"/>
      <c r="K43" s="291"/>
      <c r="L43" s="292" t="s">
        <v>31</v>
      </c>
      <c r="M43" s="292" t="s">
        <v>32</v>
      </c>
      <c r="N43" s="292" t="s">
        <v>33</v>
      </c>
      <c r="O43" s="292" t="s">
        <v>34</v>
      </c>
      <c r="P43" s="292" t="s">
        <v>35</v>
      </c>
      <c r="Q43" s="292" t="s">
        <v>36</v>
      </c>
      <c r="R43" s="292" t="s">
        <v>82</v>
      </c>
      <c r="S43" s="292" t="s">
        <v>83</v>
      </c>
      <c r="T43" s="292" t="s">
        <v>84</v>
      </c>
      <c r="U43" s="292" t="s">
        <v>86</v>
      </c>
      <c r="V43" s="293" t="s">
        <v>37</v>
      </c>
      <c r="W43" s="294" t="s">
        <v>38</v>
      </c>
      <c r="X43" s="98"/>
      <c r="Y43" s="295" t="s">
        <v>39</v>
      </c>
      <c r="Z43" s="296" t="s">
        <v>40</v>
      </c>
      <c r="AA43" s="296" t="s">
        <v>41</v>
      </c>
      <c r="AB43" s="296" t="s">
        <v>42</v>
      </c>
      <c r="AC43" s="296" t="s">
        <v>43</v>
      </c>
      <c r="AD43" s="296" t="s">
        <v>44</v>
      </c>
      <c r="AE43" s="296" t="s">
        <v>45</v>
      </c>
      <c r="AF43" s="296" t="s">
        <v>46</v>
      </c>
      <c r="AG43" s="296" t="s">
        <v>47</v>
      </c>
      <c r="AH43" s="296" t="s">
        <v>48</v>
      </c>
      <c r="AI43" s="296" t="s">
        <v>87</v>
      </c>
      <c r="AJ43" s="296" t="s">
        <v>88</v>
      </c>
      <c r="AK43" s="296" t="s">
        <v>89</v>
      </c>
      <c r="AL43" s="296" t="s">
        <v>90</v>
      </c>
      <c r="AM43" s="296" t="s">
        <v>91</v>
      </c>
      <c r="AN43" s="296" t="s">
        <v>92</v>
      </c>
      <c r="AO43" s="296" t="s">
        <v>93</v>
      </c>
      <c r="AP43" s="296" t="s">
        <v>94</v>
      </c>
      <c r="AQ43" s="296" t="s">
        <v>95</v>
      </c>
      <c r="AR43" s="296" t="s">
        <v>96</v>
      </c>
      <c r="AS43" s="424" t="s">
        <v>10</v>
      </c>
      <c r="AT43" s="75"/>
      <c r="AU43" s="75"/>
      <c r="AV43" s="75"/>
      <c r="AW43" s="75"/>
      <c r="AX43" s="75"/>
      <c r="AY43" s="75"/>
      <c r="AZ43" s="75"/>
    </row>
    <row r="44" spans="1:55" ht="40" customHeight="1" x14ac:dyDescent="0.2">
      <c r="A44" s="75"/>
      <c r="B44" s="75"/>
      <c r="C44" s="2"/>
      <c r="D44" s="285"/>
      <c r="E44" s="285"/>
      <c r="F44" s="285"/>
      <c r="G44" s="285"/>
      <c r="H44" s="285"/>
      <c r="I44" s="2"/>
      <c r="J44" s="286"/>
      <c r="K44" s="29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2"/>
      <c r="W44" s="301"/>
      <c r="X44" s="105"/>
      <c r="Y44" s="303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425"/>
      <c r="AT44" s="75"/>
      <c r="AU44" s="75"/>
      <c r="AV44" s="75"/>
      <c r="AW44" s="75"/>
      <c r="AX44" s="75"/>
      <c r="AY44" s="75"/>
      <c r="AZ44" s="75"/>
    </row>
    <row r="45" spans="1:55" ht="40" customHeight="1" thickBot="1" x14ac:dyDescent="0.25">
      <c r="A45" s="75"/>
      <c r="B45" s="75"/>
      <c r="C45" s="75"/>
      <c r="D45" s="75"/>
      <c r="E45" s="75"/>
      <c r="F45" s="75"/>
      <c r="G45" s="75"/>
      <c r="H45" s="75"/>
      <c r="I45" s="2"/>
      <c r="J45" s="286"/>
      <c r="K45" s="307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2"/>
      <c r="W45" s="301"/>
      <c r="X45" s="115"/>
      <c r="Y45" s="308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  <c r="AN45" s="309"/>
      <c r="AO45" s="309"/>
      <c r="AP45" s="309"/>
      <c r="AQ45" s="309"/>
      <c r="AR45" s="309"/>
      <c r="AS45" s="426"/>
      <c r="AT45" s="75"/>
      <c r="AU45" s="75"/>
      <c r="AV45" s="75"/>
      <c r="AW45" s="75"/>
      <c r="AX45" s="75"/>
      <c r="AY45" s="75"/>
      <c r="AZ45" s="75"/>
    </row>
    <row r="46" spans="1:55" ht="40" customHeight="1" thickBot="1" x14ac:dyDescent="0.5">
      <c r="A46" s="75"/>
      <c r="B46" s="75"/>
      <c r="C46" s="75"/>
      <c r="D46" s="75"/>
      <c r="E46" s="75"/>
      <c r="F46" s="75"/>
      <c r="G46" s="75"/>
      <c r="H46" s="75"/>
      <c r="I46" s="312"/>
      <c r="J46" s="312"/>
      <c r="K46" s="313" t="s">
        <v>66</v>
      </c>
      <c r="L46" s="314"/>
      <c r="M46" s="315"/>
      <c r="N46" s="315"/>
      <c r="O46" s="315"/>
      <c r="P46" s="315"/>
      <c r="Q46" s="315"/>
      <c r="R46" s="315"/>
      <c r="S46" s="315"/>
      <c r="T46" s="315"/>
      <c r="U46" s="315"/>
      <c r="V46" s="315"/>
      <c r="W46" s="316"/>
      <c r="X46" s="317">
        <v>41</v>
      </c>
      <c r="Y46" s="389">
        <v>38</v>
      </c>
      <c r="Z46" s="389">
        <v>26</v>
      </c>
      <c r="AA46" s="389">
        <v>35</v>
      </c>
      <c r="AB46" s="389">
        <v>35</v>
      </c>
      <c r="AC46" s="389">
        <v>40</v>
      </c>
      <c r="AD46" s="389">
        <v>30</v>
      </c>
      <c r="AE46" s="389"/>
      <c r="AF46" s="389"/>
      <c r="AG46" s="389"/>
      <c r="AH46" s="389"/>
      <c r="AI46" s="389"/>
      <c r="AJ46" s="389"/>
      <c r="AK46" s="389"/>
      <c r="AL46" s="389"/>
      <c r="AM46" s="389">
        <v>40</v>
      </c>
      <c r="AN46" s="389">
        <v>30</v>
      </c>
      <c r="AO46" s="389">
        <v>50</v>
      </c>
      <c r="AP46" s="389">
        <v>20</v>
      </c>
      <c r="AQ46" s="389">
        <v>30</v>
      </c>
      <c r="AR46" s="389">
        <v>40</v>
      </c>
      <c r="AS46" s="427">
        <f>SUM(Y46:AR46)</f>
        <v>414</v>
      </c>
      <c r="AT46" s="75"/>
      <c r="AU46" s="75"/>
      <c r="AV46" s="75"/>
      <c r="AW46" s="75"/>
      <c r="AX46" s="75"/>
      <c r="AY46" s="75"/>
      <c r="AZ46" s="75"/>
    </row>
    <row r="47" spans="1:55" ht="40" customHeight="1" thickBot="1" x14ac:dyDescent="0.5">
      <c r="A47" s="75"/>
      <c r="B47" s="75"/>
      <c r="C47" s="75"/>
      <c r="D47" s="75"/>
      <c r="E47" s="75"/>
      <c r="F47" s="75"/>
      <c r="G47" s="75"/>
      <c r="H47" s="75"/>
      <c r="I47" s="75"/>
      <c r="J47" s="312"/>
      <c r="K47" s="319" t="s">
        <v>67</v>
      </c>
      <c r="L47" s="320"/>
      <c r="M47" s="321"/>
      <c r="N47" s="321"/>
      <c r="O47" s="321"/>
      <c r="P47" s="321"/>
      <c r="Q47" s="321"/>
      <c r="R47" s="321"/>
      <c r="S47" s="321"/>
      <c r="T47" s="321"/>
      <c r="U47" s="321"/>
      <c r="V47" s="321"/>
      <c r="W47" s="322"/>
      <c r="X47" s="317" t="s">
        <v>62</v>
      </c>
      <c r="Y47" s="389">
        <v>12</v>
      </c>
      <c r="Z47" s="389">
        <v>12</v>
      </c>
      <c r="AA47" s="389">
        <v>12</v>
      </c>
      <c r="AB47" s="389">
        <v>12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>
        <v>12</v>
      </c>
      <c r="AN47" s="389">
        <v>12</v>
      </c>
      <c r="AO47" s="389">
        <v>12</v>
      </c>
      <c r="AP47" s="389">
        <v>12</v>
      </c>
      <c r="AQ47" s="389">
        <v>12</v>
      </c>
      <c r="AR47" s="390">
        <v>12</v>
      </c>
      <c r="AS47" s="428">
        <f>SUM(Y47:AR47)</f>
        <v>120</v>
      </c>
      <c r="AT47" s="75"/>
      <c r="AU47" s="75"/>
      <c r="AV47" s="75"/>
      <c r="AW47" s="75"/>
      <c r="AX47" s="75"/>
      <c r="AY47" s="75"/>
      <c r="AZ47" s="75"/>
    </row>
    <row r="48" spans="1:55" ht="40" customHeight="1" thickBot="1" x14ac:dyDescent="0.5">
      <c r="A48" s="75"/>
      <c r="B48" s="75"/>
      <c r="C48" s="75"/>
      <c r="D48" s="75"/>
      <c r="E48" s="75"/>
      <c r="F48" s="75"/>
      <c r="G48" s="75"/>
      <c r="H48" s="75"/>
      <c r="I48" s="75"/>
      <c r="J48" s="312"/>
      <c r="K48" s="323" t="s">
        <v>68</v>
      </c>
      <c r="L48" s="324">
        <v>66</v>
      </c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6"/>
      <c r="X48" s="327"/>
      <c r="Y48" s="328"/>
      <c r="Z48" s="329"/>
      <c r="AA48" s="329"/>
      <c r="AB48" s="329"/>
      <c r="AC48" s="329"/>
      <c r="AD48" s="329"/>
      <c r="AE48" s="329"/>
      <c r="AF48" s="329"/>
      <c r="AG48" s="329"/>
      <c r="AH48" s="329"/>
      <c r="AI48" s="329"/>
      <c r="AJ48" s="329"/>
      <c r="AK48" s="329"/>
      <c r="AL48" s="329"/>
      <c r="AM48" s="329"/>
      <c r="AN48" s="329"/>
      <c r="AO48" s="329"/>
      <c r="AP48" s="329"/>
      <c r="AQ48" s="329"/>
      <c r="AR48" s="330"/>
      <c r="AS48" s="429">
        <f>L48+L49</f>
        <v>86</v>
      </c>
      <c r="AT48" s="75"/>
      <c r="AU48" s="75"/>
      <c r="AV48" s="75"/>
      <c r="AW48" s="75"/>
      <c r="AX48" s="75"/>
      <c r="AY48" s="75"/>
      <c r="AZ48" s="75"/>
    </row>
    <row r="49" spans="1:56" ht="40" customHeight="1" x14ac:dyDescent="0.2">
      <c r="A49" s="75"/>
      <c r="B49" s="75"/>
      <c r="C49" s="75"/>
      <c r="D49" s="75"/>
      <c r="E49" s="75"/>
      <c r="F49" s="75"/>
      <c r="G49" s="75"/>
      <c r="H49" s="75"/>
      <c r="I49" s="75"/>
      <c r="J49" s="312"/>
      <c r="K49" s="291"/>
      <c r="L49" s="430">
        <v>20</v>
      </c>
      <c r="M49" s="431"/>
      <c r="N49" s="431"/>
      <c r="O49" s="431"/>
      <c r="P49" s="431"/>
      <c r="Q49" s="431"/>
      <c r="R49" s="431"/>
      <c r="S49" s="431"/>
      <c r="T49" s="431"/>
      <c r="U49" s="431"/>
      <c r="V49" s="431"/>
      <c r="W49" s="431"/>
      <c r="X49" s="431"/>
      <c r="Y49" s="431"/>
      <c r="Z49" s="431"/>
      <c r="AA49" s="431"/>
      <c r="AB49" s="431"/>
      <c r="AC49" s="431"/>
      <c r="AD49" s="431"/>
      <c r="AE49" s="431"/>
      <c r="AF49" s="431"/>
      <c r="AG49" s="431"/>
      <c r="AH49" s="431"/>
      <c r="AI49" s="431"/>
      <c r="AJ49" s="431"/>
      <c r="AK49" s="431"/>
      <c r="AL49" s="431"/>
      <c r="AM49" s="431"/>
      <c r="AN49" s="431"/>
      <c r="AO49" s="431"/>
      <c r="AP49" s="431"/>
      <c r="AQ49" s="431"/>
      <c r="AR49" s="334"/>
      <c r="AS49" s="432"/>
      <c r="AT49" s="75"/>
      <c r="AU49" s="75"/>
      <c r="AV49" s="75"/>
      <c r="AW49" s="75"/>
      <c r="AX49" s="75"/>
      <c r="AY49" s="75"/>
      <c r="AZ49" s="75"/>
    </row>
    <row r="50" spans="1:56" ht="40" customHeight="1" thickBot="1" x14ac:dyDescent="0.25">
      <c r="A50" s="75"/>
      <c r="B50" s="75"/>
      <c r="C50" s="75"/>
      <c r="D50" s="75"/>
      <c r="E50" s="75"/>
      <c r="F50" s="75"/>
      <c r="G50" s="75"/>
      <c r="H50" s="75"/>
      <c r="I50" s="75"/>
      <c r="J50" s="312"/>
      <c r="K50" s="336"/>
      <c r="L50" s="337"/>
      <c r="M50" s="337"/>
      <c r="N50" s="337"/>
      <c r="O50" s="337"/>
      <c r="P50" s="337"/>
      <c r="Q50" s="337"/>
      <c r="R50" s="337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7"/>
      <c r="AF50" s="337"/>
      <c r="AG50" s="337"/>
      <c r="AH50" s="337"/>
      <c r="AI50" s="337"/>
      <c r="AJ50" s="337"/>
      <c r="AK50" s="337"/>
      <c r="AL50" s="337"/>
      <c r="AM50" s="337"/>
      <c r="AN50" s="337"/>
      <c r="AO50" s="337"/>
      <c r="AP50" s="337"/>
      <c r="AQ50" s="337"/>
      <c r="AR50" s="338"/>
      <c r="AS50" s="432"/>
      <c r="AT50" s="75"/>
      <c r="AU50" s="75"/>
      <c r="AV50" s="75"/>
      <c r="AW50" s="75"/>
      <c r="AX50" s="75"/>
      <c r="AY50" s="75"/>
      <c r="AZ50" s="75"/>
    </row>
    <row r="51" spans="1:56" ht="40" customHeight="1" thickBot="1" x14ac:dyDescent="0.45">
      <c r="A51" s="75"/>
      <c r="B51" s="75"/>
      <c r="C51" s="75"/>
      <c r="D51" s="75"/>
      <c r="E51" s="75"/>
      <c r="F51" s="75"/>
      <c r="G51" s="75"/>
      <c r="H51" s="75"/>
      <c r="I51" s="75"/>
      <c r="J51" s="312"/>
      <c r="K51" s="339" t="s">
        <v>67</v>
      </c>
      <c r="L51" s="362">
        <v>0</v>
      </c>
      <c r="M51" s="363"/>
      <c r="N51" s="363"/>
      <c r="O51" s="363"/>
      <c r="P51" s="363"/>
      <c r="Q51" s="363"/>
      <c r="R51" s="363"/>
      <c r="S51" s="363"/>
      <c r="T51" s="363"/>
      <c r="U51" s="363"/>
      <c r="V51" s="363"/>
      <c r="W51" s="363"/>
      <c r="X51" s="363"/>
      <c r="Y51" s="363"/>
      <c r="Z51" s="363"/>
      <c r="AA51" s="363"/>
      <c r="AB51" s="363"/>
      <c r="AC51" s="363"/>
      <c r="AD51" s="363"/>
      <c r="AE51" s="363"/>
      <c r="AF51" s="363"/>
      <c r="AG51" s="363"/>
      <c r="AH51" s="363"/>
      <c r="AI51" s="363"/>
      <c r="AJ51" s="363"/>
      <c r="AK51" s="363"/>
      <c r="AL51" s="363"/>
      <c r="AM51" s="363"/>
      <c r="AN51" s="363"/>
      <c r="AO51" s="363"/>
      <c r="AP51" s="363"/>
      <c r="AQ51" s="363"/>
      <c r="AR51" s="363"/>
      <c r="AS51" s="433">
        <f>L51</f>
        <v>0</v>
      </c>
      <c r="AT51" s="75"/>
      <c r="AU51" s="75"/>
      <c r="AV51" s="75"/>
      <c r="AW51" s="75"/>
      <c r="AX51" s="75"/>
      <c r="AY51" s="75"/>
      <c r="AZ51" s="75"/>
    </row>
    <row r="52" spans="1:56" ht="40" customHeight="1" thickBot="1" x14ac:dyDescent="0.5">
      <c r="A52" s="75"/>
      <c r="B52" s="75"/>
      <c r="C52" s="75"/>
      <c r="D52" s="75"/>
      <c r="E52" s="75"/>
      <c r="F52" s="75"/>
      <c r="G52" s="75"/>
      <c r="H52" s="75"/>
      <c r="I52" s="75"/>
      <c r="J52" s="312"/>
      <c r="K52" s="340"/>
      <c r="L52" s="341" t="s">
        <v>72</v>
      </c>
      <c r="M52" s="342"/>
      <c r="N52" s="342"/>
      <c r="O52" s="342"/>
      <c r="P52" s="342"/>
      <c r="Q52" s="342"/>
      <c r="R52" s="342"/>
      <c r="S52" s="342"/>
      <c r="T52" s="342"/>
      <c r="U52" s="342"/>
      <c r="V52" s="342"/>
      <c r="W52" s="342"/>
      <c r="X52" s="342"/>
      <c r="Y52" s="342"/>
      <c r="Z52" s="342"/>
      <c r="AA52" s="342"/>
      <c r="AB52" s="342"/>
      <c r="AC52" s="342"/>
      <c r="AD52" s="342"/>
      <c r="AE52" s="342"/>
      <c r="AF52" s="342"/>
      <c r="AG52" s="342"/>
      <c r="AH52" s="342"/>
      <c r="AI52" s="342"/>
      <c r="AJ52" s="342"/>
      <c r="AK52" s="342"/>
      <c r="AL52" s="342"/>
      <c r="AM52" s="342"/>
      <c r="AN52" s="342"/>
      <c r="AO52" s="342"/>
      <c r="AP52" s="342"/>
      <c r="AQ52" s="342"/>
      <c r="AR52" s="343"/>
      <c r="AS52" s="434">
        <f>AS46+L48+L49</f>
        <v>500</v>
      </c>
      <c r="AT52" s="75"/>
      <c r="AU52" s="75"/>
      <c r="AV52" s="75"/>
      <c r="AW52" s="75"/>
      <c r="AX52" s="75"/>
      <c r="AY52" s="75"/>
      <c r="AZ52" s="75"/>
    </row>
    <row r="53" spans="1:56" ht="40" customHeight="1" thickBot="1" x14ac:dyDescent="0.5">
      <c r="A53" s="75"/>
      <c r="B53" s="75"/>
      <c r="C53" s="75"/>
      <c r="D53" s="75"/>
      <c r="E53" s="75"/>
      <c r="F53" s="75"/>
      <c r="G53" s="75"/>
      <c r="H53" s="75"/>
      <c r="I53" s="75"/>
      <c r="J53" s="312"/>
      <c r="K53" s="317"/>
      <c r="L53" s="341" t="s">
        <v>67</v>
      </c>
      <c r="M53" s="342"/>
      <c r="N53" s="342"/>
      <c r="O53" s="342"/>
      <c r="P53" s="342"/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/>
      <c r="AO53" s="342"/>
      <c r="AP53" s="342"/>
      <c r="AQ53" s="342"/>
      <c r="AR53" s="342"/>
      <c r="AS53" s="435">
        <f>SUM(AS51,AS47)</f>
        <v>120</v>
      </c>
      <c r="AT53" s="75"/>
      <c r="AU53" s="75"/>
      <c r="AV53" s="75"/>
      <c r="AW53" s="75"/>
      <c r="AX53" s="75"/>
      <c r="AY53" s="75"/>
      <c r="AZ53" s="75"/>
    </row>
    <row r="54" spans="1:56" ht="40" customHeight="1" x14ac:dyDescent="0.4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344" t="s">
        <v>70</v>
      </c>
      <c r="L54" s="380">
        <v>80</v>
      </c>
      <c r="M54" s="381"/>
      <c r="N54" s="381"/>
      <c r="O54" s="381"/>
      <c r="P54" s="381"/>
      <c r="Q54" s="381"/>
      <c r="R54" s="381"/>
      <c r="S54" s="381"/>
      <c r="T54" s="382"/>
      <c r="U54" s="345"/>
      <c r="V54" s="346"/>
      <c r="W54" s="346"/>
      <c r="X54" s="346"/>
      <c r="Y54" s="346"/>
      <c r="Z54" s="346"/>
      <c r="AA54" s="346"/>
      <c r="AB54" s="346"/>
      <c r="AC54" s="346"/>
      <c r="AD54" s="346"/>
      <c r="AE54" s="346"/>
      <c r="AF54" s="346"/>
      <c r="AG54" s="346"/>
      <c r="AH54" s="346"/>
      <c r="AI54" s="346"/>
      <c r="AJ54" s="346"/>
      <c r="AK54" s="346"/>
      <c r="AL54" s="346"/>
      <c r="AM54" s="346"/>
      <c r="AN54" s="346"/>
      <c r="AO54" s="346"/>
      <c r="AP54" s="346"/>
      <c r="AQ54" s="346"/>
      <c r="AR54" s="347"/>
      <c r="AS54" s="436">
        <f>L54</f>
        <v>80</v>
      </c>
      <c r="AT54" s="75"/>
      <c r="AU54" s="75"/>
      <c r="AV54" s="75"/>
      <c r="AW54" s="75"/>
      <c r="AX54" s="75"/>
      <c r="AY54" s="75"/>
      <c r="AZ54" s="75"/>
    </row>
    <row r="55" spans="1:56" ht="40" customHeight="1" x14ac:dyDescent="0.4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348"/>
      <c r="L55" s="349" t="s">
        <v>71</v>
      </c>
      <c r="M55" s="290"/>
      <c r="N55" s="290"/>
      <c r="O55" s="290"/>
      <c r="P55" s="290"/>
      <c r="Q55" s="290"/>
      <c r="R55" s="290"/>
      <c r="S55" s="290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350"/>
      <c r="AS55" s="437">
        <f>AS52+AS54</f>
        <v>580</v>
      </c>
      <c r="AT55" s="75"/>
      <c r="AU55" s="75"/>
      <c r="AV55" s="75"/>
      <c r="AW55" s="75"/>
      <c r="AX55" s="75"/>
      <c r="AY55" s="75"/>
      <c r="AZ55" s="75"/>
    </row>
    <row r="56" spans="1:56" ht="40" customHeight="1" x14ac:dyDescent="0.2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</row>
    <row r="57" spans="1:56" ht="15.75" customHeight="1" x14ac:dyDescent="0.2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</row>
    <row r="58" spans="1:56" ht="15.75" customHeight="1" x14ac:dyDescent="0.2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</row>
    <row r="59" spans="1:56" ht="15.75" customHeight="1" x14ac:dyDescent="0.2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</row>
    <row r="60" spans="1:56" ht="15.75" customHeight="1" x14ac:dyDescent="0.2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</row>
    <row r="61" spans="1:56" ht="15.75" customHeight="1" x14ac:dyDescent="0.2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</row>
    <row r="62" spans="1:56" ht="15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</row>
    <row r="63" spans="1:56" ht="15.7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</row>
    <row r="64" spans="1:56" ht="15.7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</row>
    <row r="65" spans="1:56" ht="15.75" customHeight="1" x14ac:dyDescent="0.2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</row>
    <row r="66" spans="1:56" ht="15.75" customHeight="1" x14ac:dyDescent="0.2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</row>
    <row r="67" spans="1:56" ht="15.75" customHeight="1" x14ac:dyDescent="0.2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</row>
    <row r="68" spans="1:56" ht="15.75" customHeight="1" x14ac:dyDescent="0.2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</row>
    <row r="69" spans="1:56" ht="15.75" customHeight="1" x14ac:dyDescent="0.2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</row>
    <row r="70" spans="1:56" ht="15.75" customHeight="1" x14ac:dyDescent="0.2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</row>
    <row r="71" spans="1:56" ht="15.75" customHeight="1" x14ac:dyDescent="0.2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</row>
    <row r="72" spans="1:56" ht="15.75" customHeight="1" x14ac:dyDescent="0.2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</row>
    <row r="73" spans="1:56" ht="15.75" customHeight="1" x14ac:dyDescent="0.2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</row>
    <row r="74" spans="1:56" ht="15.75" customHeight="1" x14ac:dyDescent="0.2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</row>
    <row r="75" spans="1:56" ht="15.75" customHeight="1" x14ac:dyDescent="0.2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</row>
    <row r="76" spans="1:56" ht="15.75" customHeight="1" x14ac:dyDescent="0.2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</row>
    <row r="77" spans="1:56" ht="15.75" customHeight="1" x14ac:dyDescent="0.2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</row>
    <row r="78" spans="1:56" ht="15.75" customHeight="1" x14ac:dyDescent="0.2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</row>
    <row r="79" spans="1:56" ht="15.75" customHeight="1" x14ac:dyDescent="0.2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</row>
    <row r="80" spans="1:56" ht="15.75" customHeight="1" x14ac:dyDescent="0.2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</row>
    <row r="81" spans="1:56" ht="15.75" customHeight="1" x14ac:dyDescent="0.2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</row>
    <row r="82" spans="1:56" ht="15.75" customHeight="1" x14ac:dyDescent="0.2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</row>
    <row r="83" spans="1:56" ht="15.75" customHeight="1" x14ac:dyDescent="0.2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</row>
    <row r="84" spans="1:56" ht="15.75" customHeight="1" x14ac:dyDescent="0.2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</row>
    <row r="85" spans="1:56" ht="15.75" customHeight="1" x14ac:dyDescent="0.2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</row>
    <row r="86" spans="1:56" ht="15.75" customHeight="1" x14ac:dyDescent="0.2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</row>
    <row r="87" spans="1:56" ht="15.75" customHeight="1" x14ac:dyDescent="0.2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</row>
    <row r="88" spans="1:56" ht="15.75" customHeight="1" x14ac:dyDescent="0.2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</row>
    <row r="89" spans="1:56" ht="15.75" customHeight="1" x14ac:dyDescent="0.2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</row>
    <row r="90" spans="1:56" ht="15.75" customHeight="1" x14ac:dyDescent="0.2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</row>
    <row r="91" spans="1:56" ht="15.75" customHeight="1" x14ac:dyDescent="0.2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</row>
    <row r="92" spans="1:56" ht="15.75" customHeight="1" x14ac:dyDescent="0.2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</row>
    <row r="93" spans="1:56" ht="15.75" customHeight="1" x14ac:dyDescent="0.2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</row>
    <row r="94" spans="1:56" ht="15.75" customHeight="1" x14ac:dyDescent="0.2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</row>
    <row r="95" spans="1:56" ht="15.75" customHeight="1" x14ac:dyDescent="0.2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</row>
    <row r="96" spans="1:56" ht="15.75" customHeight="1" x14ac:dyDescent="0.2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</row>
    <row r="97" spans="1:56" ht="15.75" customHeight="1" x14ac:dyDescent="0.2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</row>
    <row r="98" spans="1:56" ht="15.75" customHeight="1" x14ac:dyDescent="0.2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</row>
    <row r="99" spans="1:56" ht="15.75" customHeight="1" x14ac:dyDescent="0.2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</row>
    <row r="100" spans="1:56" ht="15.75" customHeigh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</row>
    <row r="101" spans="1:56" ht="15.75" customHeigh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</row>
    <row r="102" spans="1:56" ht="15.75" customHeigh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</row>
    <row r="103" spans="1:56" ht="15.75" customHeigh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</row>
    <row r="104" spans="1:56" ht="15.75" customHeigh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</row>
    <row r="105" spans="1:56" ht="15.75" customHeigh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</row>
    <row r="106" spans="1:56" ht="15.75" customHeigh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</row>
    <row r="107" spans="1:56" ht="15.75" customHeigh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</row>
    <row r="108" spans="1:56" ht="15.75" customHeigh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</row>
    <row r="109" spans="1:56" ht="15.75" customHeigh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</row>
    <row r="110" spans="1:56" ht="15.75" customHeight="1" x14ac:dyDescent="0.2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</row>
    <row r="111" spans="1:56" ht="15.75" customHeight="1" x14ac:dyDescent="0.2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</row>
    <row r="112" spans="1:56" ht="15.75" customHeight="1" x14ac:dyDescent="0.2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</row>
    <row r="113" spans="1:56" ht="15.75" customHeight="1" x14ac:dyDescent="0.2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</row>
    <row r="114" spans="1:56" ht="15.75" customHeight="1" x14ac:dyDescent="0.2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</row>
    <row r="115" spans="1:56" ht="15.75" customHeight="1" x14ac:dyDescent="0.2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</row>
    <row r="116" spans="1:56" ht="15.75" customHeight="1" x14ac:dyDescent="0.2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</row>
    <row r="117" spans="1:56" ht="15.75" customHeight="1" x14ac:dyDescent="0.2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</row>
    <row r="118" spans="1:56" ht="15.75" customHeight="1" x14ac:dyDescent="0.2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</row>
    <row r="119" spans="1:56" ht="15.75" customHeight="1" x14ac:dyDescent="0.2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</row>
    <row r="120" spans="1:56" ht="15.75" customHeight="1" x14ac:dyDescent="0.2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</row>
    <row r="121" spans="1:56" ht="15.75" customHeight="1" x14ac:dyDescent="0.2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</row>
    <row r="122" spans="1:56" ht="15.75" customHeight="1" x14ac:dyDescent="0.2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</row>
    <row r="123" spans="1:56" ht="15.75" customHeight="1" x14ac:dyDescent="0.2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</row>
    <row r="124" spans="1:56" ht="15.75" customHeight="1" x14ac:dyDescent="0.2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</row>
    <row r="125" spans="1:56" ht="15.75" customHeight="1" x14ac:dyDescent="0.2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</row>
    <row r="126" spans="1:56" ht="15.75" customHeight="1" x14ac:dyDescent="0.2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</row>
    <row r="127" spans="1:56" ht="15.75" customHeight="1" x14ac:dyDescent="0.2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</row>
    <row r="128" spans="1:56" ht="15.75" customHeight="1" x14ac:dyDescent="0.2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</row>
    <row r="129" spans="1:56" ht="15.75" customHeight="1" x14ac:dyDescent="0.2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</row>
    <row r="130" spans="1:56" ht="15.75" customHeight="1" x14ac:dyDescent="0.2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</row>
    <row r="131" spans="1:56" ht="15.75" customHeight="1" x14ac:dyDescent="0.2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</row>
    <row r="132" spans="1:56" ht="15.75" customHeight="1" x14ac:dyDescent="0.2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</row>
    <row r="133" spans="1:56" ht="15.75" customHeight="1" x14ac:dyDescent="0.2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</row>
    <row r="134" spans="1:56" ht="15.75" customHeight="1" x14ac:dyDescent="0.2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</row>
    <row r="135" spans="1:56" ht="15.75" customHeight="1" x14ac:dyDescent="0.2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</row>
    <row r="136" spans="1:56" ht="15.75" customHeight="1" x14ac:dyDescent="0.2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</row>
    <row r="137" spans="1:56" ht="15.75" customHeight="1" x14ac:dyDescent="0.2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</row>
    <row r="138" spans="1:56" ht="15.75" customHeight="1" x14ac:dyDescent="0.2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</row>
    <row r="139" spans="1:56" ht="15.75" customHeight="1" x14ac:dyDescent="0.2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</row>
    <row r="140" spans="1:56" ht="15.75" customHeight="1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</row>
    <row r="141" spans="1:56" ht="15.75" customHeight="1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</row>
    <row r="142" spans="1:56" ht="15.75" customHeight="1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</row>
    <row r="143" spans="1:56" ht="15.75" customHeight="1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</row>
    <row r="144" spans="1:56" ht="15.75" customHeight="1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</row>
    <row r="145" spans="1:56" ht="15.75" customHeight="1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</row>
    <row r="146" spans="1:56" ht="15.75" customHeight="1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</row>
    <row r="147" spans="1:56" ht="15.75" customHeight="1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</row>
    <row r="148" spans="1:56" ht="15.75" customHeight="1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</row>
    <row r="149" spans="1:56" ht="15.75" customHeight="1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</row>
    <row r="150" spans="1:56" ht="15.75" customHeight="1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</row>
    <row r="151" spans="1:56" ht="15.75" customHeight="1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</row>
    <row r="152" spans="1:56" ht="15.75" customHeight="1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</row>
    <row r="153" spans="1:56" ht="15.75" customHeight="1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</row>
    <row r="154" spans="1:56" ht="15.75" customHeight="1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</row>
    <row r="155" spans="1:56" ht="15.75" customHeight="1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</row>
    <row r="156" spans="1:56" ht="15.75" customHeight="1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</row>
    <row r="157" spans="1:56" ht="15.75" customHeight="1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</row>
    <row r="158" spans="1:56" ht="15.75" customHeight="1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</row>
    <row r="159" spans="1:56" ht="15.75" customHeight="1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</row>
    <row r="160" spans="1:56" ht="15.75" customHeight="1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</row>
    <row r="161" spans="1:56" ht="15.75" customHeight="1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</row>
    <row r="162" spans="1:56" ht="15.75" customHeight="1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</row>
    <row r="163" spans="1:56" ht="15.75" customHeight="1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</row>
    <row r="164" spans="1:56" ht="15.75" customHeight="1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</row>
    <row r="165" spans="1:56" ht="15.75" customHeight="1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</row>
    <row r="166" spans="1:56" ht="15.75" customHeight="1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</row>
    <row r="167" spans="1:56" ht="15.75" customHeight="1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</row>
    <row r="168" spans="1:56" ht="15.75" customHeight="1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</row>
    <row r="169" spans="1:56" ht="15.75" customHeight="1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</row>
    <row r="170" spans="1:56" ht="15.75" customHeight="1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</row>
    <row r="171" spans="1:56" ht="15.75" customHeight="1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</row>
    <row r="172" spans="1:56" ht="15.75" customHeight="1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</row>
    <row r="173" spans="1:56" ht="15.75" customHeight="1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</row>
    <row r="174" spans="1:56" ht="15.75" customHeight="1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</row>
    <row r="175" spans="1:56" ht="15.75" customHeight="1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</row>
    <row r="176" spans="1:56" ht="15.75" customHeight="1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</row>
    <row r="177" spans="1:56" ht="15.75" customHeight="1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</row>
    <row r="178" spans="1:56" ht="15.75" customHeight="1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</row>
    <row r="179" spans="1:56" ht="15.75" customHeight="1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</row>
    <row r="180" spans="1:56" ht="15.75" customHeight="1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</row>
    <row r="181" spans="1:56" ht="15.75" customHeight="1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</row>
    <row r="182" spans="1:56" ht="15.75" customHeight="1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</row>
    <row r="183" spans="1:56" ht="15.75" customHeight="1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</row>
    <row r="184" spans="1:56" ht="15.75" customHeight="1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</row>
    <row r="185" spans="1:56" ht="15.75" customHeight="1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</row>
    <row r="186" spans="1:56" ht="15.75" customHeight="1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</row>
    <row r="187" spans="1:56" ht="15.75" customHeight="1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</row>
    <row r="188" spans="1:56" ht="15.75" customHeight="1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</row>
    <row r="189" spans="1:56" ht="15.75" customHeight="1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</row>
    <row r="190" spans="1:56" ht="15.75" customHeight="1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</row>
    <row r="191" spans="1:56" ht="15.75" customHeight="1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</row>
    <row r="192" spans="1:56" ht="15.75" customHeight="1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</row>
    <row r="193" spans="1:56" ht="15.75" customHeight="1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</row>
    <row r="194" spans="1:56" ht="15.75" customHeight="1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</row>
    <row r="195" spans="1:56" ht="15.75" customHeight="1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</row>
    <row r="196" spans="1:56" ht="15.75" customHeight="1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</row>
    <row r="197" spans="1:56" ht="15.75" customHeight="1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</row>
    <row r="198" spans="1:56" ht="15.75" customHeight="1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</row>
    <row r="199" spans="1:56" ht="15.75" customHeight="1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</row>
    <row r="200" spans="1:56" ht="15.75" customHeight="1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</row>
    <row r="201" spans="1:56" ht="15.75" customHeight="1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</row>
    <row r="202" spans="1:56" ht="15.75" customHeight="1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</row>
    <row r="203" spans="1:56" ht="15.75" customHeight="1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</row>
    <row r="204" spans="1:56" ht="15.75" customHeight="1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</row>
    <row r="205" spans="1:56" ht="15.75" customHeight="1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</row>
    <row r="206" spans="1:56" ht="15.75" customHeight="1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</row>
    <row r="207" spans="1:56" ht="15.75" customHeight="1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</row>
    <row r="208" spans="1:56" ht="15.75" customHeight="1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</row>
    <row r="209" spans="1:56" ht="15.75" customHeight="1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</row>
    <row r="210" spans="1:56" ht="15.75" customHeight="1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</row>
    <row r="211" spans="1:56" ht="15.75" customHeight="1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</row>
    <row r="212" spans="1:56" ht="15.75" customHeight="1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</row>
    <row r="213" spans="1:56" ht="15.75" customHeight="1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</row>
    <row r="214" spans="1:56" ht="15.75" customHeight="1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</row>
    <row r="215" spans="1:56" ht="15.75" customHeight="1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</row>
    <row r="216" spans="1:56" ht="15.75" customHeight="1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</row>
    <row r="217" spans="1:56" ht="15.75" customHeight="1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</row>
    <row r="218" spans="1:56" ht="15.75" customHeight="1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</row>
    <row r="219" spans="1:56" ht="15.75" customHeight="1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</row>
    <row r="220" spans="1:56" ht="15.75" customHeight="1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</row>
    <row r="221" spans="1:56" ht="15.75" customHeight="1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</row>
    <row r="222" spans="1:56" ht="15.75" customHeight="1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</row>
    <row r="223" spans="1:56" ht="15.75" customHeight="1" x14ac:dyDescent="0.2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</row>
    <row r="224" spans="1:56" ht="15.75" customHeight="1" x14ac:dyDescent="0.2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</row>
    <row r="225" spans="1:56" ht="15.75" customHeight="1" x14ac:dyDescent="0.2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</row>
    <row r="226" spans="1:56" ht="15.75" customHeight="1" x14ac:dyDescent="0.2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</row>
    <row r="227" spans="1:56" ht="15.75" customHeight="1" x14ac:dyDescent="0.2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</row>
    <row r="228" spans="1:56" ht="15.75" customHeight="1" x14ac:dyDescent="0.2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</row>
    <row r="229" spans="1:56" ht="15.75" customHeight="1" x14ac:dyDescent="0.2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</row>
    <row r="230" spans="1:56" ht="15.75" customHeight="1" x14ac:dyDescent="0.2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</row>
    <row r="231" spans="1:56" ht="15.75" customHeight="1" x14ac:dyDescent="0.2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</row>
    <row r="232" spans="1:56" ht="15.75" customHeight="1" x14ac:dyDescent="0.2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</row>
    <row r="233" spans="1:56" ht="15.75" customHeight="1" x14ac:dyDescent="0.2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</row>
    <row r="234" spans="1:56" ht="15.75" customHeight="1" x14ac:dyDescent="0.2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</row>
    <row r="235" spans="1:56" ht="15.75" customHeight="1" x14ac:dyDescent="0.2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</row>
    <row r="236" spans="1:56" ht="15.75" customHeight="1" x14ac:dyDescent="0.2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</row>
    <row r="237" spans="1:56" ht="15.75" customHeight="1" x14ac:dyDescent="0.2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</row>
    <row r="238" spans="1:56" ht="15.75" customHeight="1" x14ac:dyDescent="0.2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</row>
    <row r="239" spans="1:56" ht="15.75" customHeight="1" x14ac:dyDescent="0.2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</row>
    <row r="240" spans="1:56" ht="15.75" customHeight="1" x14ac:dyDescent="0.2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</row>
    <row r="241" spans="1:56" ht="15.75" customHeight="1" x14ac:dyDescent="0.2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</row>
    <row r="242" spans="1:56" ht="15.75" customHeight="1" x14ac:dyDescent="0.2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</row>
    <row r="243" spans="1:56" ht="15.75" customHeight="1" x14ac:dyDescent="0.2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</row>
    <row r="244" spans="1:56" ht="15.75" customHeight="1" x14ac:dyDescent="0.2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</row>
    <row r="245" spans="1:56" ht="15.75" customHeight="1" x14ac:dyDescent="0.2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</row>
    <row r="246" spans="1:56" ht="15.75" customHeight="1" x14ac:dyDescent="0.2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</row>
    <row r="247" spans="1:56" ht="15.75" customHeight="1" x14ac:dyDescent="0.2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</row>
    <row r="248" spans="1:56" ht="15.75" customHeight="1" x14ac:dyDescent="0.2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</row>
    <row r="249" spans="1:56" ht="15.75" customHeight="1" x14ac:dyDescent="0.2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</row>
    <row r="250" spans="1:56" ht="15.75" customHeight="1" x14ac:dyDescent="0.2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</row>
    <row r="251" spans="1:56" ht="15.75" customHeight="1" x14ac:dyDescent="0.2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</row>
    <row r="252" spans="1:56" ht="15.75" customHeight="1" x14ac:dyDescent="0.2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</row>
    <row r="253" spans="1:56" ht="15.75" customHeight="1" x14ac:dyDescent="0.2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</row>
    <row r="254" spans="1:56" ht="15.75" customHeight="1" x14ac:dyDescent="0.2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</row>
    <row r="255" spans="1:56" ht="15.75" customHeight="1" x14ac:dyDescent="0.2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</row>
    <row r="256" spans="1:56" ht="15.75" customHeight="1" x14ac:dyDescent="0.2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</row>
    <row r="257" spans="1:56" ht="15.75" customHeight="1" x14ac:dyDescent="0.2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</row>
    <row r="258" spans="1:56" ht="15.75" customHeight="1" x14ac:dyDescent="0.2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</row>
    <row r="259" spans="1:56" ht="15.75" customHeight="1" x14ac:dyDescent="0.2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</row>
    <row r="260" spans="1:56" ht="15.75" customHeight="1" x14ac:dyDescent="0.2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</row>
    <row r="261" spans="1:56" ht="15.75" customHeight="1" x14ac:dyDescent="0.2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</row>
    <row r="262" spans="1:56" ht="15.75" customHeight="1" x14ac:dyDescent="0.2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</row>
    <row r="263" spans="1:56" ht="15.75" customHeight="1" x14ac:dyDescent="0.2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</row>
    <row r="264" spans="1:56" ht="15.75" customHeight="1" x14ac:dyDescent="0.2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</row>
    <row r="265" spans="1:56" ht="15.75" customHeight="1" x14ac:dyDescent="0.2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</row>
    <row r="266" spans="1:56" ht="15.75" customHeight="1" x14ac:dyDescent="0.2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</row>
    <row r="267" spans="1:56" ht="15.75" customHeight="1" x14ac:dyDescent="0.2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</row>
    <row r="268" spans="1:56" ht="15.75" customHeight="1" x14ac:dyDescent="0.2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</row>
    <row r="269" spans="1:56" ht="15.75" customHeight="1" x14ac:dyDescent="0.2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</row>
    <row r="270" spans="1:56" ht="15.75" customHeight="1" x14ac:dyDescent="0.2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</row>
    <row r="271" spans="1:56" ht="15.75" customHeight="1" x14ac:dyDescent="0.2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</row>
    <row r="272" spans="1:56" ht="15.75" customHeight="1" x14ac:dyDescent="0.2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</row>
    <row r="273" spans="1:56" ht="15.75" customHeight="1" x14ac:dyDescent="0.2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</row>
    <row r="274" spans="1:56" ht="15.75" customHeight="1" x14ac:dyDescent="0.2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</row>
    <row r="275" spans="1:56" ht="15.75" customHeight="1" x14ac:dyDescent="0.2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</row>
    <row r="276" spans="1:56" ht="15.75" customHeight="1" x14ac:dyDescent="0.2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</row>
    <row r="277" spans="1:56" ht="15.75" customHeight="1" x14ac:dyDescent="0.2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</row>
    <row r="278" spans="1:56" ht="15.75" customHeight="1" x14ac:dyDescent="0.2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</row>
    <row r="279" spans="1:56" ht="15.75" customHeight="1" x14ac:dyDescent="0.2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</row>
    <row r="280" spans="1:56" ht="15.75" customHeight="1" x14ac:dyDescent="0.2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</row>
    <row r="281" spans="1:56" ht="15.75" customHeight="1" x14ac:dyDescent="0.2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</row>
    <row r="282" spans="1:56" ht="15.75" customHeight="1" x14ac:dyDescent="0.2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</row>
    <row r="283" spans="1:56" ht="15.75" customHeight="1" x14ac:dyDescent="0.2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</row>
    <row r="284" spans="1:56" ht="15.75" customHeight="1" x14ac:dyDescent="0.2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</row>
    <row r="285" spans="1:56" ht="15.75" customHeight="1" x14ac:dyDescent="0.2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</row>
    <row r="286" spans="1:56" ht="15.75" customHeight="1" x14ac:dyDescent="0.2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</row>
    <row r="287" spans="1:56" ht="15.75" customHeight="1" x14ac:dyDescent="0.2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</row>
    <row r="288" spans="1:56" ht="15.75" customHeight="1" x14ac:dyDescent="0.2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</row>
    <row r="289" spans="1:56" ht="15.75" customHeight="1" x14ac:dyDescent="0.2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</row>
    <row r="290" spans="1:56" ht="15.75" customHeight="1" x14ac:dyDescent="0.2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</row>
    <row r="291" spans="1:56" ht="15.75" customHeight="1" x14ac:dyDescent="0.2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</row>
    <row r="292" spans="1:56" ht="15.75" customHeight="1" x14ac:dyDescent="0.2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</row>
    <row r="293" spans="1:56" ht="15.75" customHeight="1" x14ac:dyDescent="0.2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</row>
    <row r="294" spans="1:56" ht="15.75" customHeight="1" x14ac:dyDescent="0.2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</row>
    <row r="295" spans="1:56" ht="15.75" customHeight="1" x14ac:dyDescent="0.2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</row>
    <row r="296" spans="1:56" ht="15.75" customHeight="1" x14ac:dyDescent="0.2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</row>
    <row r="297" spans="1:56" ht="15.75" customHeight="1" x14ac:dyDescent="0.2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</row>
    <row r="298" spans="1:56" ht="15.75" customHeight="1" x14ac:dyDescent="0.2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</row>
    <row r="299" spans="1:56" ht="15.75" customHeight="1" x14ac:dyDescent="0.2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</row>
    <row r="300" spans="1:56" ht="15.75" customHeight="1" x14ac:dyDescent="0.2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</row>
    <row r="301" spans="1:56" ht="15.75" customHeight="1" x14ac:dyDescent="0.2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</row>
    <row r="302" spans="1:56" ht="15.75" customHeight="1" x14ac:dyDescent="0.2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</row>
    <row r="303" spans="1:56" ht="15.75" customHeight="1" x14ac:dyDescent="0.2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</row>
    <row r="304" spans="1:56" ht="15.75" customHeight="1" x14ac:dyDescent="0.2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</row>
    <row r="305" spans="1:56" ht="15.75" customHeight="1" x14ac:dyDescent="0.2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</row>
    <row r="306" spans="1:56" ht="15.75" customHeight="1" x14ac:dyDescent="0.2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</row>
    <row r="307" spans="1:56" ht="15.75" customHeight="1" x14ac:dyDescent="0.2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</row>
    <row r="308" spans="1:56" ht="15.75" customHeight="1" x14ac:dyDescent="0.2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</row>
    <row r="309" spans="1:56" ht="15.75" customHeight="1" x14ac:dyDescent="0.2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</row>
    <row r="310" spans="1:56" ht="15.75" customHeight="1" x14ac:dyDescent="0.2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</row>
    <row r="311" spans="1:56" ht="15.75" customHeight="1" x14ac:dyDescent="0.2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</row>
    <row r="312" spans="1:56" ht="15.75" customHeight="1" x14ac:dyDescent="0.2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</row>
    <row r="313" spans="1:56" ht="15.75" customHeight="1" x14ac:dyDescent="0.2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</row>
    <row r="314" spans="1:56" ht="15.75" customHeight="1" x14ac:dyDescent="0.2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</row>
    <row r="315" spans="1:56" ht="15.75" customHeight="1" x14ac:dyDescent="0.2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</row>
    <row r="316" spans="1:56" ht="15.75" customHeight="1" x14ac:dyDescent="0.2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</row>
    <row r="317" spans="1:56" ht="15.75" customHeight="1" x14ac:dyDescent="0.2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</row>
    <row r="318" spans="1:56" ht="15.75" customHeight="1" x14ac:dyDescent="0.2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</row>
    <row r="319" spans="1:56" ht="15.75" customHeight="1" x14ac:dyDescent="0.2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</row>
    <row r="320" spans="1:56" ht="15.75" customHeight="1" x14ac:dyDescent="0.2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</row>
    <row r="321" spans="1:56" ht="15.75" customHeight="1" x14ac:dyDescent="0.2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</row>
    <row r="322" spans="1:56" ht="15.75" customHeight="1" x14ac:dyDescent="0.2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</row>
    <row r="323" spans="1:56" ht="15.75" customHeight="1" x14ac:dyDescent="0.2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</row>
    <row r="324" spans="1:56" ht="15.75" customHeight="1" x14ac:dyDescent="0.2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</row>
    <row r="325" spans="1:56" ht="15.75" customHeight="1" x14ac:dyDescent="0.2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</row>
    <row r="326" spans="1:56" ht="15.75" customHeight="1" x14ac:dyDescent="0.2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</row>
    <row r="327" spans="1:56" ht="15.75" customHeight="1" x14ac:dyDescent="0.2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</row>
    <row r="328" spans="1:56" ht="15.75" customHeight="1" x14ac:dyDescent="0.2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</row>
    <row r="329" spans="1:56" ht="15.75" customHeight="1" x14ac:dyDescent="0.2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</row>
    <row r="330" spans="1:56" ht="15.75" customHeight="1" x14ac:dyDescent="0.2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</row>
    <row r="331" spans="1:56" ht="15.75" customHeight="1" x14ac:dyDescent="0.2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</row>
    <row r="332" spans="1:56" ht="15.75" customHeight="1" x14ac:dyDescent="0.2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</row>
    <row r="333" spans="1:56" ht="15.75" customHeight="1" x14ac:dyDescent="0.2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</row>
    <row r="334" spans="1:56" ht="15.75" customHeight="1" x14ac:dyDescent="0.2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</row>
    <row r="335" spans="1:56" ht="15.75" customHeight="1" x14ac:dyDescent="0.2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</row>
    <row r="336" spans="1:56" ht="15.75" customHeight="1" x14ac:dyDescent="0.2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</row>
    <row r="337" spans="1:56" ht="15.75" customHeight="1" x14ac:dyDescent="0.2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</row>
    <row r="338" spans="1:56" ht="15.75" customHeight="1" x14ac:dyDescent="0.2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</row>
    <row r="339" spans="1:56" ht="15.75" customHeight="1" x14ac:dyDescent="0.2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</row>
    <row r="340" spans="1:56" ht="15.75" customHeight="1" x14ac:dyDescent="0.2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</row>
    <row r="341" spans="1:56" ht="15.75" customHeight="1" x14ac:dyDescent="0.2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</row>
    <row r="342" spans="1:56" ht="15.75" customHeight="1" x14ac:dyDescent="0.2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</row>
    <row r="343" spans="1:56" ht="15.75" customHeight="1" x14ac:dyDescent="0.2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</row>
    <row r="344" spans="1:56" ht="15.75" customHeight="1" x14ac:dyDescent="0.2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</row>
    <row r="345" spans="1:56" ht="15.75" customHeight="1" x14ac:dyDescent="0.2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</row>
    <row r="346" spans="1:56" ht="15.75" customHeight="1" x14ac:dyDescent="0.2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</row>
    <row r="347" spans="1:56" ht="15.75" customHeight="1" x14ac:dyDescent="0.2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</row>
    <row r="348" spans="1:56" ht="15.75" customHeight="1" x14ac:dyDescent="0.2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</row>
    <row r="349" spans="1:56" ht="15.75" customHeight="1" x14ac:dyDescent="0.2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</row>
    <row r="350" spans="1:56" ht="15.75" customHeight="1" x14ac:dyDescent="0.2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</row>
    <row r="351" spans="1:56" ht="15.75" customHeight="1" x14ac:dyDescent="0.2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</row>
    <row r="352" spans="1:56" ht="15.75" customHeight="1" x14ac:dyDescent="0.2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</row>
    <row r="353" spans="1:56" ht="15.75" customHeight="1" x14ac:dyDescent="0.2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</row>
    <row r="354" spans="1:56" ht="15.75" customHeight="1" x14ac:dyDescent="0.2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</row>
    <row r="355" spans="1:56" ht="15.75" customHeight="1" x14ac:dyDescent="0.2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</row>
    <row r="356" spans="1:56" ht="15.75" customHeight="1" x14ac:dyDescent="0.2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</row>
    <row r="357" spans="1:56" ht="15.75" customHeight="1" x14ac:dyDescent="0.2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</row>
    <row r="358" spans="1:56" ht="15.75" customHeight="1" x14ac:dyDescent="0.2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</row>
    <row r="359" spans="1:56" ht="15.75" customHeight="1" x14ac:dyDescent="0.2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</row>
    <row r="360" spans="1:56" ht="15.75" customHeight="1" x14ac:dyDescent="0.2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</row>
    <row r="361" spans="1:56" ht="15.75" customHeight="1" x14ac:dyDescent="0.2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</row>
    <row r="362" spans="1:56" ht="15.75" customHeight="1" x14ac:dyDescent="0.2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</row>
    <row r="363" spans="1:56" ht="15.75" customHeight="1" x14ac:dyDescent="0.2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</row>
    <row r="364" spans="1:56" ht="15.75" customHeight="1" x14ac:dyDescent="0.2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</row>
    <row r="365" spans="1:56" ht="15.75" customHeight="1" x14ac:dyDescent="0.2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</row>
    <row r="366" spans="1:56" ht="15.75" customHeight="1" x14ac:dyDescent="0.2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</row>
    <row r="367" spans="1:56" ht="15.75" customHeight="1" x14ac:dyDescent="0.2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</row>
    <row r="368" spans="1:56" ht="15.75" customHeight="1" x14ac:dyDescent="0.2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</row>
    <row r="369" spans="1:56" ht="15.75" customHeight="1" x14ac:dyDescent="0.2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</row>
    <row r="370" spans="1:56" ht="15.75" customHeight="1" x14ac:dyDescent="0.2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</row>
    <row r="371" spans="1:56" ht="15.75" customHeight="1" x14ac:dyDescent="0.2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</row>
    <row r="372" spans="1:56" ht="15.75" customHeight="1" x14ac:dyDescent="0.2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</row>
    <row r="373" spans="1:56" ht="15.75" customHeight="1" x14ac:dyDescent="0.2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</row>
    <row r="374" spans="1:56" ht="15.75" customHeight="1" x14ac:dyDescent="0.2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</row>
    <row r="375" spans="1:56" ht="15.75" customHeight="1" x14ac:dyDescent="0.2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</row>
    <row r="376" spans="1:56" ht="15.75" customHeight="1" x14ac:dyDescent="0.2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</row>
    <row r="377" spans="1:56" ht="15.75" customHeight="1" x14ac:dyDescent="0.2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</row>
    <row r="378" spans="1:56" ht="15.75" customHeight="1" x14ac:dyDescent="0.2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</row>
    <row r="379" spans="1:56" ht="15.75" customHeight="1" x14ac:dyDescent="0.2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</row>
    <row r="380" spans="1:56" ht="15.75" customHeight="1" x14ac:dyDescent="0.2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</row>
    <row r="381" spans="1:56" ht="15.75" customHeight="1" x14ac:dyDescent="0.2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</row>
    <row r="382" spans="1:56" ht="15.75" customHeight="1" x14ac:dyDescent="0.2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</row>
    <row r="383" spans="1:56" ht="15.75" customHeight="1" x14ac:dyDescent="0.2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</row>
    <row r="384" spans="1:56" ht="15.75" customHeight="1" x14ac:dyDescent="0.2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</row>
    <row r="385" spans="1:56" ht="15.75" customHeight="1" x14ac:dyDescent="0.2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</row>
    <row r="386" spans="1:56" ht="15.75" customHeight="1" x14ac:dyDescent="0.2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</row>
    <row r="387" spans="1:56" ht="15.75" customHeight="1" x14ac:dyDescent="0.2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</row>
    <row r="388" spans="1:56" ht="15.75" customHeight="1" x14ac:dyDescent="0.2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</row>
    <row r="389" spans="1:56" ht="15.75" customHeight="1" x14ac:dyDescent="0.2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</row>
    <row r="390" spans="1:56" ht="15.75" customHeight="1" x14ac:dyDescent="0.2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</row>
    <row r="391" spans="1:56" ht="15.75" customHeight="1" x14ac:dyDescent="0.2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</row>
    <row r="392" spans="1:56" ht="15.75" customHeight="1" x14ac:dyDescent="0.2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</row>
    <row r="393" spans="1:56" ht="15.75" customHeight="1" x14ac:dyDescent="0.2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</row>
    <row r="394" spans="1:56" ht="15.75" customHeight="1" x14ac:dyDescent="0.2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</row>
    <row r="395" spans="1:56" ht="15.75" customHeight="1" x14ac:dyDescent="0.2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</row>
    <row r="396" spans="1:56" ht="15.75" customHeight="1" x14ac:dyDescent="0.2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</row>
    <row r="397" spans="1:56" ht="15.75" customHeight="1" x14ac:dyDescent="0.2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</row>
    <row r="398" spans="1:56" ht="15.75" customHeight="1" x14ac:dyDescent="0.2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</row>
    <row r="399" spans="1:56" ht="15.75" customHeight="1" x14ac:dyDescent="0.2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</row>
    <row r="400" spans="1:56" ht="15.75" customHeight="1" x14ac:dyDescent="0.2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</row>
    <row r="401" spans="1:56" ht="15.75" customHeight="1" x14ac:dyDescent="0.2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</row>
    <row r="402" spans="1:56" ht="15.75" customHeight="1" x14ac:dyDescent="0.2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</row>
    <row r="403" spans="1:56" ht="15.75" customHeight="1" x14ac:dyDescent="0.2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</row>
    <row r="404" spans="1:56" ht="15.75" customHeight="1" x14ac:dyDescent="0.2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</row>
    <row r="405" spans="1:56" ht="15.75" customHeight="1" x14ac:dyDescent="0.2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</row>
    <row r="406" spans="1:56" ht="15.75" customHeight="1" x14ac:dyDescent="0.2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</row>
    <row r="407" spans="1:56" ht="15.75" customHeight="1" x14ac:dyDescent="0.2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</row>
    <row r="408" spans="1:56" ht="15.75" customHeight="1" x14ac:dyDescent="0.2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</row>
    <row r="409" spans="1:56" ht="15.75" customHeight="1" x14ac:dyDescent="0.2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</row>
    <row r="410" spans="1:56" ht="15.75" customHeight="1" x14ac:dyDescent="0.2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</row>
    <row r="411" spans="1:56" ht="15.75" customHeight="1" x14ac:dyDescent="0.2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</row>
    <row r="412" spans="1:56" ht="15.75" customHeight="1" x14ac:dyDescent="0.2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</row>
    <row r="413" spans="1:56" ht="15.75" customHeight="1" x14ac:dyDescent="0.2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</row>
    <row r="414" spans="1:56" ht="15.75" customHeight="1" x14ac:dyDescent="0.2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</row>
    <row r="415" spans="1:56" ht="15.75" customHeight="1" x14ac:dyDescent="0.2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</row>
    <row r="416" spans="1:56" ht="15.75" customHeight="1" x14ac:dyDescent="0.2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</row>
    <row r="417" spans="1:56" ht="15.75" customHeight="1" x14ac:dyDescent="0.2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</row>
    <row r="418" spans="1:56" ht="15.75" customHeight="1" x14ac:dyDescent="0.2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</row>
    <row r="419" spans="1:56" ht="15.75" customHeight="1" x14ac:dyDescent="0.2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</row>
    <row r="420" spans="1:56" ht="15.75" customHeight="1" x14ac:dyDescent="0.2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</row>
    <row r="421" spans="1:56" ht="15.75" customHeight="1" x14ac:dyDescent="0.2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</row>
    <row r="422" spans="1:56" ht="15.75" customHeight="1" x14ac:dyDescent="0.2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</row>
    <row r="423" spans="1:56" ht="15.75" customHeight="1" x14ac:dyDescent="0.2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</row>
    <row r="424" spans="1:56" ht="15.75" customHeight="1" x14ac:dyDescent="0.2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</row>
    <row r="425" spans="1:56" ht="15.75" customHeight="1" x14ac:dyDescent="0.2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</row>
    <row r="426" spans="1:56" ht="15.75" customHeight="1" x14ac:dyDescent="0.2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</row>
    <row r="427" spans="1:56" ht="15.75" customHeight="1" x14ac:dyDescent="0.2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</row>
    <row r="428" spans="1:56" ht="15.75" customHeight="1" x14ac:dyDescent="0.2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</row>
    <row r="429" spans="1:56" ht="15.75" customHeight="1" x14ac:dyDescent="0.2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</row>
    <row r="430" spans="1:56" ht="15.75" customHeight="1" x14ac:dyDescent="0.2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</row>
    <row r="431" spans="1:56" ht="15.75" customHeight="1" x14ac:dyDescent="0.2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</row>
    <row r="432" spans="1:56" ht="15.75" customHeight="1" x14ac:dyDescent="0.2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</row>
    <row r="433" spans="1:56" ht="15.75" customHeight="1" x14ac:dyDescent="0.2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</row>
    <row r="434" spans="1:56" ht="15.75" customHeight="1" x14ac:dyDescent="0.2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</row>
    <row r="435" spans="1:56" ht="15.75" customHeight="1" x14ac:dyDescent="0.2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</row>
    <row r="436" spans="1:56" ht="15.75" customHeight="1" x14ac:dyDescent="0.2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</row>
    <row r="437" spans="1:56" ht="15.75" customHeight="1" x14ac:dyDescent="0.2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</row>
    <row r="438" spans="1:56" ht="15.75" customHeight="1" x14ac:dyDescent="0.2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</row>
    <row r="439" spans="1:56" ht="15.75" customHeight="1" x14ac:dyDescent="0.2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</row>
    <row r="440" spans="1:56" ht="15.75" customHeight="1" x14ac:dyDescent="0.2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</row>
    <row r="441" spans="1:56" ht="15.75" customHeight="1" x14ac:dyDescent="0.2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</row>
    <row r="442" spans="1:56" ht="15.75" customHeight="1" x14ac:dyDescent="0.2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</row>
    <row r="443" spans="1:56" ht="15.75" customHeight="1" x14ac:dyDescent="0.2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</row>
    <row r="444" spans="1:56" ht="15.75" customHeight="1" x14ac:dyDescent="0.2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</row>
    <row r="445" spans="1:56" ht="15.75" customHeight="1" x14ac:dyDescent="0.2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</row>
    <row r="446" spans="1:56" ht="15.75" customHeight="1" x14ac:dyDescent="0.2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</row>
    <row r="447" spans="1:56" ht="15.75" customHeight="1" x14ac:dyDescent="0.2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</row>
    <row r="448" spans="1:56" ht="15.75" customHeight="1" x14ac:dyDescent="0.2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</row>
    <row r="449" spans="1:56" ht="15.75" customHeight="1" x14ac:dyDescent="0.2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</row>
    <row r="450" spans="1:56" ht="15.75" customHeight="1" x14ac:dyDescent="0.2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</row>
    <row r="451" spans="1:56" ht="15.75" customHeight="1" x14ac:dyDescent="0.2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</row>
    <row r="452" spans="1:56" ht="15.75" customHeight="1" x14ac:dyDescent="0.2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</row>
    <row r="453" spans="1:56" ht="15.75" customHeight="1" x14ac:dyDescent="0.2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</row>
    <row r="454" spans="1:56" ht="15.75" customHeight="1" x14ac:dyDescent="0.2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</row>
    <row r="455" spans="1:56" ht="15.75" customHeight="1" x14ac:dyDescent="0.2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</row>
    <row r="456" spans="1:56" ht="15.75" customHeight="1" x14ac:dyDescent="0.2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</row>
    <row r="457" spans="1:56" ht="15.75" customHeight="1" x14ac:dyDescent="0.2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</row>
    <row r="458" spans="1:56" ht="15.75" customHeight="1" x14ac:dyDescent="0.2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</row>
    <row r="459" spans="1:56" ht="15.75" customHeight="1" x14ac:dyDescent="0.2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</row>
    <row r="460" spans="1:56" ht="15.75" customHeight="1" x14ac:dyDescent="0.2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</row>
    <row r="461" spans="1:56" ht="15.75" customHeight="1" x14ac:dyDescent="0.2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</row>
    <row r="462" spans="1:56" ht="15.75" customHeight="1" x14ac:dyDescent="0.2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</row>
    <row r="463" spans="1:56" ht="15.75" customHeight="1" x14ac:dyDescent="0.2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</row>
    <row r="464" spans="1:56" ht="15.75" customHeight="1" x14ac:dyDescent="0.2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</row>
    <row r="465" spans="1:56" ht="15.75" customHeight="1" x14ac:dyDescent="0.2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</row>
    <row r="466" spans="1:56" ht="15.75" customHeight="1" x14ac:dyDescent="0.2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</row>
    <row r="467" spans="1:56" ht="15.75" customHeight="1" x14ac:dyDescent="0.2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</row>
    <row r="468" spans="1:56" ht="15.75" customHeight="1" x14ac:dyDescent="0.2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</row>
    <row r="469" spans="1:56" ht="15.75" customHeight="1" x14ac:dyDescent="0.2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</row>
    <row r="470" spans="1:56" ht="15.75" customHeight="1" x14ac:dyDescent="0.2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</row>
    <row r="471" spans="1:56" ht="15.75" customHeight="1" x14ac:dyDescent="0.2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</row>
    <row r="472" spans="1:56" ht="15.75" customHeight="1" x14ac:dyDescent="0.2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</row>
    <row r="473" spans="1:56" ht="15.75" customHeight="1" x14ac:dyDescent="0.2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</row>
    <row r="474" spans="1:56" ht="15.75" customHeight="1" x14ac:dyDescent="0.2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</row>
    <row r="475" spans="1:56" ht="15.75" customHeight="1" x14ac:dyDescent="0.2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</row>
    <row r="476" spans="1:56" ht="15.75" customHeight="1" x14ac:dyDescent="0.2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</row>
    <row r="477" spans="1:56" ht="15.75" customHeight="1" x14ac:dyDescent="0.2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</row>
    <row r="478" spans="1:56" ht="15.75" customHeight="1" x14ac:dyDescent="0.2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</row>
    <row r="479" spans="1:56" ht="15.75" customHeight="1" x14ac:dyDescent="0.2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</row>
    <row r="480" spans="1:56" ht="15.75" customHeight="1" x14ac:dyDescent="0.2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</row>
    <row r="481" spans="1:56" ht="15.75" customHeight="1" x14ac:dyDescent="0.2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</row>
    <row r="482" spans="1:56" ht="15.75" customHeight="1" x14ac:dyDescent="0.2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</row>
    <row r="483" spans="1:56" ht="15.75" customHeight="1" x14ac:dyDescent="0.2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</row>
    <row r="484" spans="1:56" ht="15.75" customHeight="1" x14ac:dyDescent="0.2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</row>
    <row r="485" spans="1:56" ht="15.75" customHeight="1" x14ac:dyDescent="0.2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</row>
    <row r="486" spans="1:56" ht="15.75" customHeight="1" x14ac:dyDescent="0.2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</row>
    <row r="487" spans="1:56" ht="15.75" customHeight="1" x14ac:dyDescent="0.2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</row>
    <row r="488" spans="1:56" ht="15.75" customHeight="1" x14ac:dyDescent="0.2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</row>
    <row r="489" spans="1:56" ht="15.75" customHeight="1" x14ac:dyDescent="0.2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</row>
    <row r="490" spans="1:56" ht="15.75" customHeight="1" x14ac:dyDescent="0.2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</row>
    <row r="491" spans="1:56" ht="15.75" customHeight="1" x14ac:dyDescent="0.2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</row>
    <row r="492" spans="1:56" ht="15.75" customHeight="1" x14ac:dyDescent="0.2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</row>
    <row r="493" spans="1:56" ht="15.75" customHeight="1" x14ac:dyDescent="0.2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</row>
    <row r="494" spans="1:56" ht="15.75" customHeight="1" x14ac:dyDescent="0.2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</row>
    <row r="495" spans="1:56" ht="15.75" customHeight="1" x14ac:dyDescent="0.2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</row>
    <row r="496" spans="1:56" ht="15.75" customHeight="1" x14ac:dyDescent="0.2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</row>
    <row r="497" spans="1:56" ht="15.75" customHeight="1" x14ac:dyDescent="0.2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</row>
    <row r="498" spans="1:56" ht="15.75" customHeight="1" x14ac:dyDescent="0.2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</row>
    <row r="499" spans="1:56" ht="15.75" customHeight="1" x14ac:dyDescent="0.2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</row>
    <row r="500" spans="1:56" ht="15.75" customHeight="1" x14ac:dyDescent="0.2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</row>
    <row r="501" spans="1:56" ht="15.75" customHeight="1" x14ac:dyDescent="0.2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</row>
    <row r="502" spans="1:56" ht="15.75" customHeight="1" x14ac:dyDescent="0.2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</row>
    <row r="503" spans="1:56" ht="15.75" customHeight="1" x14ac:dyDescent="0.2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</row>
    <row r="504" spans="1:56" ht="15.75" customHeight="1" x14ac:dyDescent="0.2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</row>
    <row r="505" spans="1:56" ht="15.75" customHeight="1" x14ac:dyDescent="0.2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</row>
    <row r="506" spans="1:56" ht="15.75" customHeight="1" x14ac:dyDescent="0.2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</row>
    <row r="507" spans="1:56" ht="15.75" customHeight="1" x14ac:dyDescent="0.2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</row>
    <row r="508" spans="1:56" ht="15.75" customHeight="1" x14ac:dyDescent="0.2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</row>
    <row r="509" spans="1:56" ht="15.75" customHeight="1" x14ac:dyDescent="0.2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</row>
    <row r="510" spans="1:56" ht="15.75" customHeight="1" x14ac:dyDescent="0.2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</row>
    <row r="511" spans="1:56" ht="15.75" customHeight="1" x14ac:dyDescent="0.2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</row>
    <row r="512" spans="1:56" ht="15.75" customHeight="1" x14ac:dyDescent="0.2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</row>
    <row r="513" spans="1:56" ht="15.75" customHeight="1" x14ac:dyDescent="0.2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</row>
    <row r="514" spans="1:56" ht="15.75" customHeight="1" x14ac:dyDescent="0.2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</row>
    <row r="515" spans="1:56" ht="15.75" customHeight="1" x14ac:dyDescent="0.2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</row>
    <row r="516" spans="1:56" ht="15.75" customHeight="1" x14ac:dyDescent="0.2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</row>
    <row r="517" spans="1:56" ht="15.75" customHeight="1" x14ac:dyDescent="0.2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</row>
    <row r="518" spans="1:56" ht="15.75" customHeight="1" x14ac:dyDescent="0.2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</row>
    <row r="519" spans="1:56" ht="15.75" customHeight="1" x14ac:dyDescent="0.2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</row>
    <row r="520" spans="1:56" ht="15.75" customHeight="1" x14ac:dyDescent="0.2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</row>
    <row r="521" spans="1:56" ht="15.75" customHeight="1" x14ac:dyDescent="0.2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</row>
    <row r="522" spans="1:56" ht="15.75" customHeight="1" x14ac:dyDescent="0.2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</row>
    <row r="523" spans="1:56" ht="15.75" customHeight="1" x14ac:dyDescent="0.2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</row>
    <row r="524" spans="1:56" ht="15.75" customHeight="1" x14ac:dyDescent="0.2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</row>
    <row r="525" spans="1:56" ht="15.75" customHeight="1" x14ac:dyDescent="0.2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</row>
    <row r="526" spans="1:56" ht="15.75" customHeight="1" x14ac:dyDescent="0.2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</row>
    <row r="527" spans="1:56" ht="15.75" customHeight="1" x14ac:dyDescent="0.2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</row>
    <row r="528" spans="1:56" ht="15.75" customHeight="1" x14ac:dyDescent="0.2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</row>
    <row r="529" spans="1:56" ht="15.75" customHeight="1" x14ac:dyDescent="0.2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</row>
    <row r="530" spans="1:56" ht="15.75" customHeight="1" x14ac:dyDescent="0.2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</row>
    <row r="531" spans="1:56" ht="15.75" customHeight="1" x14ac:dyDescent="0.2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</row>
    <row r="532" spans="1:56" ht="15.75" customHeight="1" x14ac:dyDescent="0.2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</row>
    <row r="533" spans="1:56" ht="15.75" customHeight="1" x14ac:dyDescent="0.2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</row>
    <row r="534" spans="1:56" ht="15.75" customHeight="1" x14ac:dyDescent="0.2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</row>
    <row r="535" spans="1:56" ht="15.75" customHeight="1" x14ac:dyDescent="0.2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</row>
    <row r="536" spans="1:56" ht="15.75" customHeight="1" x14ac:dyDescent="0.2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</row>
    <row r="537" spans="1:56" ht="15.75" customHeight="1" x14ac:dyDescent="0.2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</row>
    <row r="538" spans="1:56" ht="15.75" customHeight="1" x14ac:dyDescent="0.2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</row>
    <row r="539" spans="1:56" ht="15.75" customHeight="1" x14ac:dyDescent="0.2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</row>
    <row r="540" spans="1:56" ht="15.75" customHeight="1" x14ac:dyDescent="0.2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</row>
    <row r="541" spans="1:56" ht="15.75" customHeight="1" x14ac:dyDescent="0.2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</row>
    <row r="542" spans="1:56" ht="15.75" customHeight="1" x14ac:dyDescent="0.2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</row>
    <row r="543" spans="1:56" ht="15.75" customHeight="1" x14ac:dyDescent="0.2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</row>
    <row r="544" spans="1:56" ht="15.75" customHeight="1" x14ac:dyDescent="0.2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</row>
    <row r="545" spans="1:56" ht="15.75" customHeight="1" x14ac:dyDescent="0.2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</row>
    <row r="546" spans="1:56" ht="15.75" customHeight="1" x14ac:dyDescent="0.2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</row>
    <row r="547" spans="1:56" ht="15.75" customHeight="1" x14ac:dyDescent="0.2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</row>
    <row r="548" spans="1:56" ht="15.75" customHeight="1" x14ac:dyDescent="0.2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</row>
    <row r="549" spans="1:56" ht="15.75" customHeight="1" x14ac:dyDescent="0.2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</row>
    <row r="550" spans="1:56" ht="15.75" customHeight="1" x14ac:dyDescent="0.2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</row>
    <row r="551" spans="1:56" ht="15.75" customHeight="1" x14ac:dyDescent="0.2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</row>
    <row r="552" spans="1:56" ht="15.75" customHeight="1" x14ac:dyDescent="0.2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</row>
    <row r="553" spans="1:56" ht="15.75" customHeight="1" x14ac:dyDescent="0.2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</row>
    <row r="554" spans="1:56" ht="15.75" customHeight="1" x14ac:dyDescent="0.2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</row>
    <row r="555" spans="1:56" ht="15.75" customHeight="1" x14ac:dyDescent="0.2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</row>
    <row r="556" spans="1:56" ht="15.75" customHeight="1" x14ac:dyDescent="0.2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</row>
    <row r="557" spans="1:56" ht="15.75" customHeight="1" x14ac:dyDescent="0.2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</row>
    <row r="558" spans="1:56" ht="15.75" customHeight="1" x14ac:dyDescent="0.2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</row>
    <row r="559" spans="1:56" ht="15.75" customHeight="1" x14ac:dyDescent="0.2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</row>
    <row r="560" spans="1:56" ht="15.75" customHeight="1" x14ac:dyDescent="0.2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</row>
    <row r="561" spans="1:56" ht="15.75" customHeight="1" x14ac:dyDescent="0.2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</row>
    <row r="562" spans="1:56" ht="15.75" customHeight="1" x14ac:dyDescent="0.2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</row>
    <row r="563" spans="1:56" ht="15.75" customHeight="1" x14ac:dyDescent="0.2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</row>
    <row r="564" spans="1:56" ht="15.75" customHeight="1" x14ac:dyDescent="0.2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</row>
    <row r="565" spans="1:56" ht="15.75" customHeight="1" x14ac:dyDescent="0.2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</row>
    <row r="566" spans="1:56" ht="15.75" customHeight="1" x14ac:dyDescent="0.2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</row>
    <row r="567" spans="1:56" ht="15.75" customHeight="1" x14ac:dyDescent="0.2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</row>
    <row r="568" spans="1:56" ht="15.75" customHeight="1" x14ac:dyDescent="0.2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</row>
    <row r="569" spans="1:56" ht="15.75" customHeight="1" x14ac:dyDescent="0.2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</row>
    <row r="570" spans="1:56" ht="15.75" customHeight="1" x14ac:dyDescent="0.2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</row>
    <row r="571" spans="1:56" ht="15.75" customHeight="1" x14ac:dyDescent="0.2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</row>
    <row r="572" spans="1:56" ht="15.75" customHeight="1" x14ac:dyDescent="0.2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</row>
    <row r="573" spans="1:56" ht="15.75" customHeight="1" x14ac:dyDescent="0.2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</row>
    <row r="574" spans="1:56" ht="15.75" customHeight="1" x14ac:dyDescent="0.2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</row>
    <row r="575" spans="1:56" ht="15.75" customHeight="1" x14ac:dyDescent="0.2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</row>
    <row r="576" spans="1:56" ht="15.75" customHeight="1" x14ac:dyDescent="0.2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</row>
    <row r="577" spans="1:56" ht="15.75" customHeight="1" x14ac:dyDescent="0.2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</row>
    <row r="578" spans="1:56" ht="15.75" customHeight="1" x14ac:dyDescent="0.2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</row>
    <row r="579" spans="1:56" ht="15.75" customHeight="1" x14ac:dyDescent="0.2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</row>
    <row r="580" spans="1:56" ht="15.75" customHeight="1" x14ac:dyDescent="0.2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</row>
    <row r="581" spans="1:56" ht="15.75" customHeight="1" x14ac:dyDescent="0.2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</row>
    <row r="582" spans="1:56" ht="15.75" customHeight="1" x14ac:dyDescent="0.2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</row>
    <row r="583" spans="1:56" ht="15.75" customHeight="1" x14ac:dyDescent="0.2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</row>
    <row r="584" spans="1:56" ht="15.75" customHeight="1" x14ac:dyDescent="0.2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</row>
    <row r="585" spans="1:56" ht="15.75" customHeight="1" x14ac:dyDescent="0.2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</row>
    <row r="586" spans="1:56" ht="15.75" customHeight="1" x14ac:dyDescent="0.2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</row>
    <row r="587" spans="1:56" ht="15.75" customHeight="1" x14ac:dyDescent="0.2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</row>
    <row r="588" spans="1:56" ht="15.75" customHeight="1" x14ac:dyDescent="0.2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</row>
    <row r="589" spans="1:56" ht="15.75" customHeight="1" x14ac:dyDescent="0.2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</row>
    <row r="590" spans="1:56" ht="15.75" customHeight="1" x14ac:dyDescent="0.2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</row>
    <row r="591" spans="1:56" ht="15.75" customHeight="1" x14ac:dyDescent="0.2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</row>
    <row r="592" spans="1:56" ht="15.75" customHeight="1" x14ac:dyDescent="0.2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</row>
    <row r="593" spans="1:56" ht="15.75" customHeight="1" x14ac:dyDescent="0.2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</row>
    <row r="594" spans="1:56" ht="15.75" customHeight="1" x14ac:dyDescent="0.2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</row>
    <row r="595" spans="1:56" ht="15.75" customHeight="1" x14ac:dyDescent="0.2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</row>
    <row r="596" spans="1:56" ht="15.75" customHeight="1" x14ac:dyDescent="0.2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</row>
    <row r="597" spans="1:56" ht="15.75" customHeight="1" x14ac:dyDescent="0.2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</row>
    <row r="598" spans="1:56" ht="15.75" customHeight="1" x14ac:dyDescent="0.2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</row>
    <row r="599" spans="1:56" ht="15.75" customHeight="1" x14ac:dyDescent="0.2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</row>
    <row r="600" spans="1:56" ht="15.75" customHeight="1" x14ac:dyDescent="0.2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</row>
    <row r="601" spans="1:56" ht="15.75" customHeight="1" x14ac:dyDescent="0.2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</row>
    <row r="602" spans="1:56" ht="15.75" customHeight="1" x14ac:dyDescent="0.2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</row>
    <row r="603" spans="1:56" ht="15.75" customHeight="1" x14ac:dyDescent="0.2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</row>
    <row r="604" spans="1:56" ht="15.75" customHeight="1" x14ac:dyDescent="0.2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</row>
    <row r="605" spans="1:56" ht="15.75" customHeight="1" x14ac:dyDescent="0.2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</row>
    <row r="606" spans="1:56" ht="15.75" customHeight="1" x14ac:dyDescent="0.2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</row>
    <row r="607" spans="1:56" ht="15.75" customHeight="1" x14ac:dyDescent="0.2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</row>
    <row r="608" spans="1:56" ht="15.75" customHeight="1" x14ac:dyDescent="0.2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</row>
    <row r="609" spans="1:56" ht="15.75" customHeight="1" x14ac:dyDescent="0.2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</row>
    <row r="610" spans="1:56" ht="15.75" customHeight="1" x14ac:dyDescent="0.2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</row>
    <row r="611" spans="1:56" ht="15.75" customHeight="1" x14ac:dyDescent="0.2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</row>
    <row r="612" spans="1:56" ht="15.75" customHeight="1" x14ac:dyDescent="0.2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</row>
    <row r="613" spans="1:56" ht="15.75" customHeight="1" x14ac:dyDescent="0.2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</row>
    <row r="614" spans="1:56" ht="15.75" customHeight="1" x14ac:dyDescent="0.2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</row>
    <row r="615" spans="1:56" ht="15.75" customHeight="1" x14ac:dyDescent="0.2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</row>
    <row r="616" spans="1:56" ht="15.75" customHeight="1" x14ac:dyDescent="0.2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</row>
    <row r="617" spans="1:56" ht="15.75" customHeight="1" x14ac:dyDescent="0.2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</row>
    <row r="618" spans="1:56" ht="15.75" customHeight="1" x14ac:dyDescent="0.2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</row>
    <row r="619" spans="1:56" ht="15.75" customHeight="1" x14ac:dyDescent="0.2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</row>
    <row r="620" spans="1:56" ht="15.75" customHeight="1" x14ac:dyDescent="0.2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</row>
    <row r="621" spans="1:56" ht="15.75" customHeight="1" x14ac:dyDescent="0.2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</row>
    <row r="622" spans="1:56" ht="15.75" customHeight="1" x14ac:dyDescent="0.2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</row>
    <row r="623" spans="1:56" ht="15.75" customHeight="1" x14ac:dyDescent="0.2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</row>
    <row r="624" spans="1:56" ht="15.75" customHeight="1" x14ac:dyDescent="0.2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</row>
    <row r="625" spans="1:56" ht="15.75" customHeight="1" x14ac:dyDescent="0.2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</row>
    <row r="626" spans="1:56" ht="15.75" customHeight="1" x14ac:dyDescent="0.2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</row>
    <row r="627" spans="1:56" ht="15.75" customHeight="1" x14ac:dyDescent="0.2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</row>
    <row r="628" spans="1:56" ht="15.75" customHeight="1" x14ac:dyDescent="0.2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</row>
    <row r="629" spans="1:56" ht="15.75" customHeight="1" x14ac:dyDescent="0.2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</row>
    <row r="630" spans="1:56" ht="15.75" customHeight="1" x14ac:dyDescent="0.2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</row>
    <row r="631" spans="1:56" ht="15.75" customHeight="1" x14ac:dyDescent="0.2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</row>
    <row r="632" spans="1:56" ht="15.75" customHeight="1" x14ac:dyDescent="0.2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</row>
    <row r="633" spans="1:56" ht="15.75" customHeight="1" x14ac:dyDescent="0.2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</row>
    <row r="634" spans="1:56" ht="15.75" customHeight="1" x14ac:dyDescent="0.2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</row>
    <row r="635" spans="1:56" ht="15.75" customHeight="1" x14ac:dyDescent="0.2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</row>
    <row r="636" spans="1:56" ht="15.75" customHeight="1" x14ac:dyDescent="0.2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</row>
    <row r="637" spans="1:56" ht="15.75" customHeight="1" x14ac:dyDescent="0.2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</row>
    <row r="638" spans="1:56" ht="15.75" customHeight="1" x14ac:dyDescent="0.2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</row>
    <row r="639" spans="1:56" ht="15.75" customHeight="1" x14ac:dyDescent="0.2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</row>
    <row r="640" spans="1:56" ht="15.75" customHeight="1" x14ac:dyDescent="0.2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</row>
    <row r="641" spans="1:56" ht="15.75" customHeight="1" x14ac:dyDescent="0.2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</row>
    <row r="642" spans="1:56" ht="15.75" customHeight="1" x14ac:dyDescent="0.2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</row>
    <row r="643" spans="1:56" ht="15.75" customHeight="1" x14ac:dyDescent="0.2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</row>
    <row r="644" spans="1:56" ht="15.75" customHeight="1" x14ac:dyDescent="0.2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</row>
    <row r="645" spans="1:56" ht="15.75" customHeight="1" x14ac:dyDescent="0.2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</row>
    <row r="646" spans="1:56" ht="15.75" customHeight="1" x14ac:dyDescent="0.2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</row>
    <row r="647" spans="1:56" ht="15.75" customHeight="1" x14ac:dyDescent="0.2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</row>
    <row r="648" spans="1:56" ht="15.75" customHeight="1" x14ac:dyDescent="0.2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</row>
    <row r="649" spans="1:56" ht="15.75" customHeight="1" x14ac:dyDescent="0.2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</row>
    <row r="650" spans="1:56" ht="15.75" customHeight="1" x14ac:dyDescent="0.2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</row>
    <row r="651" spans="1:56" ht="15.75" customHeight="1" x14ac:dyDescent="0.2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</row>
    <row r="652" spans="1:56" ht="15.75" customHeight="1" x14ac:dyDescent="0.2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</row>
    <row r="653" spans="1:56" ht="15.75" customHeight="1" x14ac:dyDescent="0.2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</row>
    <row r="654" spans="1:56" ht="15.75" customHeight="1" x14ac:dyDescent="0.2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</row>
    <row r="655" spans="1:56" ht="15.75" customHeight="1" x14ac:dyDescent="0.2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</row>
    <row r="656" spans="1:56" ht="15.75" customHeight="1" x14ac:dyDescent="0.2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</row>
    <row r="657" spans="1:56" ht="15.75" customHeight="1" x14ac:dyDescent="0.2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</row>
    <row r="658" spans="1:56" ht="15.75" customHeight="1" x14ac:dyDescent="0.2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</row>
    <row r="659" spans="1:56" ht="15.75" customHeight="1" x14ac:dyDescent="0.2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</row>
    <row r="660" spans="1:56" ht="15.75" customHeight="1" x14ac:dyDescent="0.2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</row>
    <row r="661" spans="1:56" ht="15.75" customHeight="1" x14ac:dyDescent="0.2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</row>
    <row r="662" spans="1:56" ht="15.75" customHeight="1" x14ac:dyDescent="0.2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</row>
    <row r="663" spans="1:56" ht="15.75" customHeight="1" x14ac:dyDescent="0.2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</row>
    <row r="664" spans="1:56" ht="15.75" customHeight="1" x14ac:dyDescent="0.2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</row>
    <row r="665" spans="1:56" ht="15.75" customHeight="1" x14ac:dyDescent="0.2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</row>
    <row r="666" spans="1:56" ht="15.75" customHeight="1" x14ac:dyDescent="0.2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</row>
    <row r="667" spans="1:56" ht="15.75" customHeight="1" x14ac:dyDescent="0.2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</row>
    <row r="668" spans="1:56" ht="15.75" customHeight="1" x14ac:dyDescent="0.2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</row>
    <row r="669" spans="1:56" ht="15.75" customHeight="1" x14ac:dyDescent="0.2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</row>
    <row r="670" spans="1:56" ht="15.75" customHeight="1" x14ac:dyDescent="0.2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</row>
    <row r="671" spans="1:56" ht="15.75" customHeight="1" x14ac:dyDescent="0.2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</row>
    <row r="672" spans="1:56" ht="15.75" customHeight="1" x14ac:dyDescent="0.2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</row>
    <row r="673" spans="1:56" ht="15.75" customHeight="1" x14ac:dyDescent="0.2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</row>
    <row r="674" spans="1:56" ht="15.75" customHeight="1" x14ac:dyDescent="0.2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</row>
    <row r="675" spans="1:56" ht="15.75" customHeight="1" x14ac:dyDescent="0.2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</row>
    <row r="676" spans="1:56" ht="15.75" customHeight="1" x14ac:dyDescent="0.2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</row>
    <row r="677" spans="1:56" ht="15.75" customHeight="1" x14ac:dyDescent="0.2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</row>
    <row r="678" spans="1:56" ht="15.75" customHeight="1" x14ac:dyDescent="0.2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</row>
    <row r="679" spans="1:56" ht="15.75" customHeight="1" x14ac:dyDescent="0.2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</row>
    <row r="680" spans="1:56" ht="15.75" customHeight="1" x14ac:dyDescent="0.2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</row>
    <row r="681" spans="1:56" ht="15.75" customHeight="1" x14ac:dyDescent="0.2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</row>
    <row r="682" spans="1:56" ht="15.75" customHeight="1" x14ac:dyDescent="0.2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</row>
    <row r="683" spans="1:56" ht="15.75" customHeight="1" x14ac:dyDescent="0.2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</row>
    <row r="684" spans="1:56" ht="15.75" customHeight="1" x14ac:dyDescent="0.2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</row>
    <row r="685" spans="1:56" ht="15.75" customHeight="1" x14ac:dyDescent="0.2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</row>
    <row r="686" spans="1:56" ht="15.75" customHeight="1" x14ac:dyDescent="0.2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</row>
    <row r="687" spans="1:56" ht="15.75" customHeight="1" x14ac:dyDescent="0.2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</row>
    <row r="688" spans="1:56" ht="15.75" customHeight="1" x14ac:dyDescent="0.2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</row>
    <row r="689" spans="1:56" ht="15.75" customHeight="1" x14ac:dyDescent="0.2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</row>
    <row r="690" spans="1:56" ht="15.75" customHeight="1" x14ac:dyDescent="0.2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</row>
    <row r="691" spans="1:56" ht="15.75" customHeight="1" x14ac:dyDescent="0.2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</row>
    <row r="692" spans="1:56" ht="15.75" customHeight="1" x14ac:dyDescent="0.2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</row>
    <row r="693" spans="1:56" ht="15.75" customHeight="1" x14ac:dyDescent="0.2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</row>
    <row r="694" spans="1:56" ht="15.75" customHeight="1" x14ac:dyDescent="0.2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</row>
    <row r="695" spans="1:56" ht="15.75" customHeight="1" x14ac:dyDescent="0.2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</row>
    <row r="696" spans="1:56" ht="15.75" customHeight="1" x14ac:dyDescent="0.2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</row>
    <row r="697" spans="1:56" ht="15.75" customHeight="1" x14ac:dyDescent="0.2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</row>
    <row r="698" spans="1:56" ht="15.75" customHeight="1" x14ac:dyDescent="0.2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</row>
    <row r="699" spans="1:56" ht="15.75" customHeight="1" x14ac:dyDescent="0.2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</row>
    <row r="700" spans="1:56" ht="15.75" customHeight="1" x14ac:dyDescent="0.2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</row>
    <row r="701" spans="1:56" ht="15.75" customHeight="1" x14ac:dyDescent="0.2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</row>
    <row r="702" spans="1:56" ht="15.75" customHeight="1" x14ac:dyDescent="0.2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</row>
    <row r="703" spans="1:56" ht="15.75" customHeight="1" x14ac:dyDescent="0.2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</row>
    <row r="704" spans="1:56" ht="15.75" customHeight="1" x14ac:dyDescent="0.2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</row>
    <row r="705" spans="1:56" ht="15.75" customHeight="1" x14ac:dyDescent="0.2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</row>
    <row r="706" spans="1:56" ht="15.75" customHeight="1" x14ac:dyDescent="0.2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</row>
    <row r="707" spans="1:56" ht="15.75" customHeight="1" x14ac:dyDescent="0.2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</row>
    <row r="708" spans="1:56" ht="15.75" customHeight="1" x14ac:dyDescent="0.2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</row>
    <row r="709" spans="1:56" ht="15.75" customHeight="1" x14ac:dyDescent="0.2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</row>
    <row r="710" spans="1:56" ht="15.75" customHeight="1" x14ac:dyDescent="0.2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</row>
    <row r="711" spans="1:56" ht="15.75" customHeight="1" x14ac:dyDescent="0.2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</row>
    <row r="712" spans="1:56" ht="15.75" customHeight="1" x14ac:dyDescent="0.2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</row>
    <row r="713" spans="1:56" ht="15.75" customHeight="1" x14ac:dyDescent="0.2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</row>
    <row r="714" spans="1:56" ht="15.75" customHeight="1" x14ac:dyDescent="0.2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</row>
    <row r="715" spans="1:56" ht="15.75" customHeight="1" x14ac:dyDescent="0.2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</row>
    <row r="716" spans="1:56" ht="15.75" customHeight="1" x14ac:dyDescent="0.2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</row>
    <row r="717" spans="1:56" ht="15.75" customHeight="1" x14ac:dyDescent="0.2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</row>
    <row r="718" spans="1:56" ht="15.75" customHeight="1" x14ac:dyDescent="0.2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</row>
    <row r="719" spans="1:56" ht="15.75" customHeight="1" x14ac:dyDescent="0.2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</row>
    <row r="720" spans="1:56" ht="15.75" customHeight="1" x14ac:dyDescent="0.2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</row>
    <row r="721" spans="1:56" ht="15.75" customHeight="1" x14ac:dyDescent="0.2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</row>
    <row r="722" spans="1:56" ht="15.75" customHeight="1" x14ac:dyDescent="0.2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</row>
    <row r="723" spans="1:56" ht="15.75" customHeight="1" x14ac:dyDescent="0.2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</row>
    <row r="724" spans="1:56" ht="15.75" customHeight="1" x14ac:dyDescent="0.2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</row>
    <row r="725" spans="1:56" ht="15.75" customHeight="1" x14ac:dyDescent="0.2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</row>
    <row r="726" spans="1:56" ht="15.75" customHeight="1" x14ac:dyDescent="0.2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</row>
    <row r="727" spans="1:56" ht="15.75" customHeight="1" x14ac:dyDescent="0.2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</row>
    <row r="728" spans="1:56" ht="15.75" customHeight="1" x14ac:dyDescent="0.2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</row>
    <row r="729" spans="1:56" ht="15.75" customHeight="1" x14ac:dyDescent="0.2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</row>
    <row r="730" spans="1:56" ht="15.75" customHeight="1" x14ac:dyDescent="0.2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</row>
    <row r="731" spans="1:56" ht="15.75" customHeight="1" x14ac:dyDescent="0.2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</row>
    <row r="732" spans="1:56" ht="15.75" customHeight="1" x14ac:dyDescent="0.2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</row>
    <row r="733" spans="1:56" ht="15.75" customHeight="1" x14ac:dyDescent="0.2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</row>
    <row r="734" spans="1:56" ht="15.75" customHeight="1" x14ac:dyDescent="0.2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</row>
    <row r="735" spans="1:56" ht="15.75" customHeight="1" x14ac:dyDescent="0.2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</row>
    <row r="736" spans="1:56" ht="15.75" customHeight="1" x14ac:dyDescent="0.2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</row>
    <row r="737" spans="1:56" ht="15.75" customHeight="1" x14ac:dyDescent="0.2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</row>
    <row r="738" spans="1:56" ht="15.75" customHeight="1" x14ac:dyDescent="0.2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</row>
    <row r="739" spans="1:56" ht="15.75" customHeight="1" x14ac:dyDescent="0.2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</row>
    <row r="740" spans="1:56" ht="15.75" customHeight="1" x14ac:dyDescent="0.2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</row>
    <row r="741" spans="1:56" ht="15.75" customHeight="1" x14ac:dyDescent="0.2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</row>
    <row r="742" spans="1:56" ht="15.75" customHeight="1" x14ac:dyDescent="0.2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</row>
    <row r="743" spans="1:56" ht="15.75" customHeight="1" x14ac:dyDescent="0.2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</row>
    <row r="744" spans="1:56" ht="15.75" customHeight="1" x14ac:dyDescent="0.2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</row>
    <row r="745" spans="1:56" ht="15.75" customHeight="1" x14ac:dyDescent="0.2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</row>
    <row r="746" spans="1:56" ht="15.75" customHeight="1" x14ac:dyDescent="0.2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</row>
    <row r="747" spans="1:56" ht="15.75" customHeight="1" x14ac:dyDescent="0.2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</row>
    <row r="748" spans="1:56" ht="15.75" customHeight="1" x14ac:dyDescent="0.2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</row>
    <row r="749" spans="1:56" ht="15.75" customHeight="1" x14ac:dyDescent="0.2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</row>
    <row r="750" spans="1:56" ht="15.75" customHeight="1" x14ac:dyDescent="0.2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</row>
    <row r="751" spans="1:56" ht="15.75" customHeight="1" x14ac:dyDescent="0.2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</row>
    <row r="752" spans="1:56" ht="15.75" customHeight="1" x14ac:dyDescent="0.2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</row>
    <row r="753" spans="1:56" ht="15.75" customHeight="1" x14ac:dyDescent="0.2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</row>
    <row r="754" spans="1:56" ht="15.75" customHeight="1" x14ac:dyDescent="0.2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</row>
    <row r="755" spans="1:56" ht="15.75" customHeight="1" x14ac:dyDescent="0.2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</row>
    <row r="756" spans="1:56" ht="15.75" customHeight="1" x14ac:dyDescent="0.2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</row>
    <row r="757" spans="1:56" ht="15.75" customHeight="1" x14ac:dyDescent="0.2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</row>
    <row r="758" spans="1:56" ht="15.75" customHeight="1" x14ac:dyDescent="0.2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</row>
    <row r="759" spans="1:56" ht="15.75" customHeight="1" x14ac:dyDescent="0.2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</row>
    <row r="760" spans="1:56" ht="15.75" customHeight="1" x14ac:dyDescent="0.2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</row>
    <row r="761" spans="1:56" ht="15.75" customHeight="1" x14ac:dyDescent="0.2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</row>
    <row r="762" spans="1:56" ht="15.75" customHeight="1" x14ac:dyDescent="0.2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</row>
    <row r="763" spans="1:56" ht="15.75" customHeight="1" x14ac:dyDescent="0.2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</row>
    <row r="764" spans="1:56" ht="15.75" customHeight="1" x14ac:dyDescent="0.2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</row>
    <row r="765" spans="1:56" ht="15.75" customHeight="1" x14ac:dyDescent="0.2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</row>
    <row r="766" spans="1:56" ht="15.75" customHeight="1" x14ac:dyDescent="0.2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</row>
    <row r="767" spans="1:56" ht="15.75" customHeight="1" x14ac:dyDescent="0.2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</row>
    <row r="768" spans="1:56" ht="15.75" customHeight="1" x14ac:dyDescent="0.2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</row>
    <row r="769" spans="1:56" ht="15.75" customHeight="1" x14ac:dyDescent="0.2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</row>
    <row r="770" spans="1:56" ht="15.75" customHeight="1" x14ac:dyDescent="0.2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</row>
    <row r="771" spans="1:56" ht="15.75" customHeight="1" x14ac:dyDescent="0.2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</row>
    <row r="772" spans="1:56" ht="15.75" customHeight="1" x14ac:dyDescent="0.2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</row>
    <row r="773" spans="1:56" ht="15.75" customHeight="1" x14ac:dyDescent="0.2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</row>
    <row r="774" spans="1:56" ht="15.75" customHeight="1" x14ac:dyDescent="0.2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</row>
    <row r="775" spans="1:56" ht="15.75" customHeight="1" x14ac:dyDescent="0.2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</row>
    <row r="776" spans="1:56" ht="15.75" customHeight="1" x14ac:dyDescent="0.2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</row>
    <row r="777" spans="1:56" ht="15.75" customHeight="1" x14ac:dyDescent="0.2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</row>
    <row r="778" spans="1:56" ht="15.75" customHeight="1" x14ac:dyDescent="0.2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</row>
    <row r="779" spans="1:56" ht="15.75" customHeight="1" x14ac:dyDescent="0.2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</row>
    <row r="780" spans="1:56" ht="15.75" customHeight="1" x14ac:dyDescent="0.2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</row>
    <row r="781" spans="1:56" ht="15.75" customHeight="1" x14ac:dyDescent="0.2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</row>
    <row r="782" spans="1:56" ht="15.75" customHeight="1" x14ac:dyDescent="0.2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</row>
    <row r="783" spans="1:56" ht="15.75" customHeight="1" x14ac:dyDescent="0.2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</row>
    <row r="784" spans="1:56" ht="15.75" customHeight="1" x14ac:dyDescent="0.2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</row>
    <row r="785" spans="1:56" ht="15.75" customHeight="1" x14ac:dyDescent="0.2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</row>
    <row r="786" spans="1:56" ht="15.75" customHeight="1" x14ac:dyDescent="0.2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</row>
    <row r="787" spans="1:56" ht="15.75" customHeight="1" x14ac:dyDescent="0.2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</row>
    <row r="788" spans="1:56" ht="15.75" customHeight="1" x14ac:dyDescent="0.2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</row>
    <row r="789" spans="1:56" ht="15.75" customHeight="1" x14ac:dyDescent="0.2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</row>
    <row r="790" spans="1:56" ht="15.75" customHeight="1" x14ac:dyDescent="0.2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</row>
    <row r="791" spans="1:56" ht="15.75" customHeight="1" x14ac:dyDescent="0.2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</row>
    <row r="792" spans="1:56" ht="15.75" customHeight="1" x14ac:dyDescent="0.2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</row>
    <row r="793" spans="1:56" ht="15.75" customHeight="1" x14ac:dyDescent="0.2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</row>
    <row r="794" spans="1:56" ht="15.75" customHeight="1" x14ac:dyDescent="0.2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</row>
    <row r="795" spans="1:56" ht="15.75" customHeight="1" x14ac:dyDescent="0.2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</row>
    <row r="796" spans="1:56" ht="15.75" customHeight="1" x14ac:dyDescent="0.2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</row>
    <row r="797" spans="1:56" ht="15.75" customHeight="1" x14ac:dyDescent="0.2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</row>
    <row r="798" spans="1:56" ht="15.75" customHeight="1" x14ac:dyDescent="0.2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</row>
    <row r="799" spans="1:56" ht="15.75" customHeight="1" x14ac:dyDescent="0.2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</row>
    <row r="800" spans="1:56" ht="15.75" customHeight="1" x14ac:dyDescent="0.2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</row>
    <row r="801" spans="1:56" ht="15.75" customHeight="1" x14ac:dyDescent="0.2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</row>
    <row r="802" spans="1:56" ht="15.75" customHeight="1" x14ac:dyDescent="0.2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</row>
    <row r="803" spans="1:56" ht="15.75" customHeight="1" x14ac:dyDescent="0.2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</row>
    <row r="804" spans="1:56" ht="15.75" customHeight="1" x14ac:dyDescent="0.2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</row>
    <row r="805" spans="1:56" ht="15.75" customHeight="1" x14ac:dyDescent="0.2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</row>
    <row r="806" spans="1:56" ht="15.75" customHeight="1" x14ac:dyDescent="0.2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</row>
    <row r="807" spans="1:56" ht="15.75" customHeight="1" x14ac:dyDescent="0.2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</row>
    <row r="808" spans="1:56" ht="15.75" customHeight="1" x14ac:dyDescent="0.2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</row>
    <row r="809" spans="1:56" ht="15.75" customHeight="1" x14ac:dyDescent="0.2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</row>
    <row r="810" spans="1:56" ht="15.75" customHeight="1" x14ac:dyDescent="0.2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</row>
    <row r="811" spans="1:56" ht="15.75" customHeight="1" x14ac:dyDescent="0.2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</row>
    <row r="812" spans="1:56" ht="15.75" customHeight="1" x14ac:dyDescent="0.2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</row>
    <row r="813" spans="1:56" ht="15.75" customHeight="1" x14ac:dyDescent="0.2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</row>
    <row r="814" spans="1:56" ht="15.75" customHeight="1" x14ac:dyDescent="0.2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</row>
    <row r="815" spans="1:56" ht="15.75" customHeight="1" x14ac:dyDescent="0.2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</row>
    <row r="816" spans="1:56" ht="15.75" customHeight="1" x14ac:dyDescent="0.2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</row>
    <row r="817" spans="1:56" ht="15.75" customHeight="1" x14ac:dyDescent="0.2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</row>
    <row r="818" spans="1:56" ht="15.75" customHeight="1" x14ac:dyDescent="0.2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</row>
    <row r="819" spans="1:56" ht="15.75" customHeight="1" x14ac:dyDescent="0.2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</row>
    <row r="820" spans="1:56" ht="15.75" customHeight="1" x14ac:dyDescent="0.2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</row>
    <row r="821" spans="1:56" ht="15.75" customHeight="1" x14ac:dyDescent="0.2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</row>
    <row r="822" spans="1:56" ht="15.75" customHeight="1" x14ac:dyDescent="0.2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</row>
    <row r="823" spans="1:56" ht="15.75" customHeight="1" x14ac:dyDescent="0.2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</row>
    <row r="824" spans="1:56" ht="15.75" customHeight="1" x14ac:dyDescent="0.2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</row>
    <row r="825" spans="1:56" ht="15.75" customHeight="1" x14ac:dyDescent="0.2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</row>
    <row r="826" spans="1:56" ht="15.75" customHeight="1" x14ac:dyDescent="0.2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</row>
    <row r="827" spans="1:56" ht="15.75" customHeight="1" x14ac:dyDescent="0.2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</row>
    <row r="828" spans="1:56" ht="15.75" customHeight="1" x14ac:dyDescent="0.2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</row>
    <row r="829" spans="1:56" ht="15.75" customHeight="1" x14ac:dyDescent="0.2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</row>
    <row r="830" spans="1:56" ht="15.75" customHeight="1" x14ac:dyDescent="0.2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</row>
    <row r="831" spans="1:56" ht="15.75" customHeight="1" x14ac:dyDescent="0.2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</row>
    <row r="832" spans="1:56" ht="15.75" customHeight="1" x14ac:dyDescent="0.2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</row>
    <row r="833" spans="1:56" ht="15.75" customHeight="1" x14ac:dyDescent="0.2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</row>
    <row r="834" spans="1:56" ht="15.75" customHeight="1" x14ac:dyDescent="0.2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</row>
    <row r="835" spans="1:56" ht="15.75" customHeight="1" x14ac:dyDescent="0.2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</row>
    <row r="836" spans="1:56" ht="15.75" customHeight="1" x14ac:dyDescent="0.2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</row>
    <row r="837" spans="1:56" ht="15.75" customHeight="1" x14ac:dyDescent="0.2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</row>
    <row r="838" spans="1:56" ht="15.75" customHeight="1" x14ac:dyDescent="0.2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</row>
    <row r="839" spans="1:56" ht="15.75" customHeight="1" x14ac:dyDescent="0.2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</row>
    <row r="840" spans="1:56" ht="15.75" customHeight="1" x14ac:dyDescent="0.2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</row>
    <row r="841" spans="1:56" ht="15.75" customHeight="1" x14ac:dyDescent="0.2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</row>
    <row r="842" spans="1:56" ht="15.75" customHeight="1" x14ac:dyDescent="0.2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</row>
    <row r="843" spans="1:56" ht="15.75" customHeight="1" x14ac:dyDescent="0.2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</row>
    <row r="844" spans="1:56" ht="15.75" customHeight="1" x14ac:dyDescent="0.2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</row>
    <row r="845" spans="1:56" ht="15.75" customHeight="1" x14ac:dyDescent="0.2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</row>
    <row r="846" spans="1:56" ht="15.75" customHeight="1" x14ac:dyDescent="0.2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</row>
    <row r="847" spans="1:56" ht="15.75" customHeight="1" x14ac:dyDescent="0.2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</row>
    <row r="848" spans="1:56" ht="15.75" customHeight="1" x14ac:dyDescent="0.2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</row>
    <row r="849" spans="1:56" ht="15.75" customHeight="1" x14ac:dyDescent="0.2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</row>
    <row r="850" spans="1:56" ht="15.75" customHeight="1" x14ac:dyDescent="0.2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</row>
    <row r="851" spans="1:56" ht="15.75" customHeight="1" x14ac:dyDescent="0.2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</row>
    <row r="852" spans="1:56" ht="15.75" customHeight="1" x14ac:dyDescent="0.2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</row>
    <row r="853" spans="1:56" ht="15.75" customHeight="1" x14ac:dyDescent="0.2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</row>
    <row r="854" spans="1:56" ht="15.75" customHeight="1" x14ac:dyDescent="0.2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</row>
    <row r="855" spans="1:56" ht="15.75" customHeight="1" x14ac:dyDescent="0.2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</row>
    <row r="856" spans="1:56" ht="15.75" customHeight="1" x14ac:dyDescent="0.2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</row>
    <row r="857" spans="1:56" ht="15.75" customHeight="1" x14ac:dyDescent="0.2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</row>
    <row r="858" spans="1:56" ht="15.75" customHeight="1" x14ac:dyDescent="0.2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</row>
    <row r="859" spans="1:56" ht="15.75" customHeight="1" x14ac:dyDescent="0.2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</row>
    <row r="860" spans="1:56" ht="15.75" customHeight="1" x14ac:dyDescent="0.2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</row>
    <row r="861" spans="1:56" ht="15.75" customHeight="1" x14ac:dyDescent="0.2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</row>
    <row r="862" spans="1:56" ht="15.75" customHeight="1" x14ac:dyDescent="0.2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</row>
    <row r="863" spans="1:56" ht="15.75" customHeight="1" x14ac:dyDescent="0.2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</row>
    <row r="864" spans="1:56" ht="15.75" customHeight="1" x14ac:dyDescent="0.2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</row>
    <row r="865" spans="1:56" ht="15.75" customHeight="1" x14ac:dyDescent="0.2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</row>
    <row r="866" spans="1:56" ht="15.75" customHeight="1" x14ac:dyDescent="0.2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</row>
    <row r="867" spans="1:56" ht="15.75" customHeight="1" x14ac:dyDescent="0.2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</row>
    <row r="868" spans="1:56" ht="15.75" customHeight="1" x14ac:dyDescent="0.2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</row>
    <row r="869" spans="1:56" ht="15.75" customHeight="1" x14ac:dyDescent="0.2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</row>
    <row r="870" spans="1:56" ht="15.75" customHeight="1" x14ac:dyDescent="0.2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</row>
    <row r="871" spans="1:56" ht="15.75" customHeight="1" x14ac:dyDescent="0.2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</row>
    <row r="872" spans="1:56" ht="15.75" customHeight="1" x14ac:dyDescent="0.2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</row>
    <row r="873" spans="1:56" ht="15.75" customHeight="1" x14ac:dyDescent="0.2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</row>
    <row r="874" spans="1:56" ht="15.75" customHeight="1" x14ac:dyDescent="0.2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</row>
    <row r="875" spans="1:56" ht="15.75" customHeight="1" x14ac:dyDescent="0.2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</row>
    <row r="876" spans="1:56" ht="15.75" customHeight="1" x14ac:dyDescent="0.2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</row>
    <row r="877" spans="1:56" ht="15.75" customHeight="1" x14ac:dyDescent="0.2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</row>
    <row r="878" spans="1:56" ht="15.75" customHeight="1" x14ac:dyDescent="0.2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</row>
    <row r="879" spans="1:56" ht="15.75" customHeight="1" x14ac:dyDescent="0.2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</row>
    <row r="880" spans="1:56" ht="15.75" customHeight="1" x14ac:dyDescent="0.2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</row>
    <row r="881" spans="1:56" ht="15.75" customHeight="1" x14ac:dyDescent="0.2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</row>
    <row r="882" spans="1:56" ht="15.75" customHeight="1" x14ac:dyDescent="0.2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</row>
    <row r="883" spans="1:56" ht="15.75" customHeight="1" x14ac:dyDescent="0.2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</row>
    <row r="884" spans="1:56" ht="15.75" customHeight="1" x14ac:dyDescent="0.2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</row>
    <row r="885" spans="1:56" ht="15.75" customHeight="1" x14ac:dyDescent="0.2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</row>
    <row r="886" spans="1:56" ht="15.75" customHeight="1" x14ac:dyDescent="0.2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</row>
    <row r="887" spans="1:56" ht="15.75" customHeight="1" x14ac:dyDescent="0.2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</row>
    <row r="888" spans="1:56" ht="15.75" customHeight="1" x14ac:dyDescent="0.2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</row>
    <row r="889" spans="1:56" ht="15.75" customHeight="1" x14ac:dyDescent="0.2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</row>
    <row r="890" spans="1:56" ht="15.75" customHeight="1" x14ac:dyDescent="0.2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</row>
    <row r="891" spans="1:56" ht="15.75" customHeight="1" x14ac:dyDescent="0.2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</row>
    <row r="892" spans="1:56" ht="15.75" customHeight="1" x14ac:dyDescent="0.2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</row>
    <row r="893" spans="1:56" ht="15.75" customHeight="1" x14ac:dyDescent="0.2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</row>
    <row r="894" spans="1:56" ht="15.75" customHeight="1" x14ac:dyDescent="0.2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</row>
    <row r="895" spans="1:56" ht="15.75" customHeight="1" x14ac:dyDescent="0.2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</row>
    <row r="896" spans="1:56" ht="15.75" customHeight="1" x14ac:dyDescent="0.2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</row>
    <row r="897" spans="1:56" ht="15.75" customHeight="1" x14ac:dyDescent="0.2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</row>
    <row r="898" spans="1:56" ht="15.75" customHeight="1" x14ac:dyDescent="0.2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</row>
    <row r="899" spans="1:56" ht="15.75" customHeight="1" x14ac:dyDescent="0.2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</row>
    <row r="900" spans="1:56" ht="15.75" customHeight="1" x14ac:dyDescent="0.2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</row>
    <row r="901" spans="1:56" ht="15.75" customHeight="1" x14ac:dyDescent="0.2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</row>
    <row r="902" spans="1:56" ht="15.75" customHeight="1" x14ac:dyDescent="0.2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</row>
    <row r="903" spans="1:56" ht="15.75" customHeight="1" x14ac:dyDescent="0.2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</row>
    <row r="904" spans="1:56" ht="15.75" customHeight="1" x14ac:dyDescent="0.2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</row>
    <row r="905" spans="1:56" ht="15.75" customHeight="1" x14ac:dyDescent="0.2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</row>
    <row r="906" spans="1:56" ht="15.75" customHeight="1" x14ac:dyDescent="0.2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</row>
    <row r="907" spans="1:56" ht="15.75" customHeight="1" x14ac:dyDescent="0.2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</row>
    <row r="908" spans="1:56" ht="15.75" customHeight="1" x14ac:dyDescent="0.2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</row>
    <row r="909" spans="1:56" ht="15.75" customHeight="1" x14ac:dyDescent="0.2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</row>
    <row r="910" spans="1:56" ht="15.75" customHeight="1" x14ac:dyDescent="0.2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</row>
    <row r="911" spans="1:56" ht="15.75" customHeight="1" x14ac:dyDescent="0.2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</row>
    <row r="912" spans="1:56" ht="15.75" customHeight="1" x14ac:dyDescent="0.2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</row>
    <row r="913" spans="1:56" ht="15.75" customHeight="1" x14ac:dyDescent="0.2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</row>
    <row r="914" spans="1:56" ht="15.75" customHeight="1" x14ac:dyDescent="0.2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</row>
    <row r="915" spans="1:56" ht="15.75" customHeight="1" x14ac:dyDescent="0.2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</row>
    <row r="916" spans="1:56" ht="15.75" customHeight="1" x14ac:dyDescent="0.2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</row>
    <row r="917" spans="1:56" ht="15.75" customHeight="1" x14ac:dyDescent="0.2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</row>
    <row r="918" spans="1:56" ht="15.75" customHeight="1" x14ac:dyDescent="0.2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</row>
    <row r="919" spans="1:56" ht="15.75" customHeight="1" x14ac:dyDescent="0.2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</row>
    <row r="920" spans="1:56" ht="15.75" customHeight="1" x14ac:dyDescent="0.2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</row>
    <row r="921" spans="1:56" ht="15.75" customHeight="1" x14ac:dyDescent="0.2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</row>
    <row r="922" spans="1:56" ht="15.75" customHeight="1" x14ac:dyDescent="0.2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</row>
    <row r="923" spans="1:56" ht="15.75" customHeight="1" x14ac:dyDescent="0.2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</row>
    <row r="924" spans="1:56" ht="15.75" customHeight="1" x14ac:dyDescent="0.2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</row>
    <row r="925" spans="1:56" ht="15.75" customHeight="1" x14ac:dyDescent="0.2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</row>
    <row r="926" spans="1:56" ht="15.75" customHeight="1" x14ac:dyDescent="0.2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</row>
    <row r="927" spans="1:56" ht="15.75" customHeight="1" x14ac:dyDescent="0.2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</row>
    <row r="928" spans="1:56" ht="15.75" customHeight="1" x14ac:dyDescent="0.2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</row>
    <row r="929" spans="1:56" ht="15.75" customHeight="1" x14ac:dyDescent="0.2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</row>
    <row r="930" spans="1:56" ht="15.75" customHeight="1" x14ac:dyDescent="0.2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</row>
    <row r="931" spans="1:56" ht="15.75" customHeight="1" x14ac:dyDescent="0.2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</row>
    <row r="932" spans="1:56" ht="15.75" customHeight="1" x14ac:dyDescent="0.2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</row>
    <row r="933" spans="1:56" ht="15.75" customHeight="1" x14ac:dyDescent="0.2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</row>
    <row r="934" spans="1:56" ht="15.75" customHeight="1" x14ac:dyDescent="0.2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</row>
    <row r="935" spans="1:56" ht="15.75" customHeight="1" x14ac:dyDescent="0.2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</row>
    <row r="936" spans="1:56" ht="15.75" customHeight="1" x14ac:dyDescent="0.2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</row>
    <row r="937" spans="1:56" ht="15.75" customHeight="1" x14ac:dyDescent="0.2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</row>
    <row r="938" spans="1:56" ht="15.75" customHeight="1" x14ac:dyDescent="0.2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</row>
    <row r="939" spans="1:56" ht="15.75" customHeight="1" x14ac:dyDescent="0.2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</row>
    <row r="940" spans="1:56" ht="15.75" customHeight="1" x14ac:dyDescent="0.2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</row>
    <row r="941" spans="1:56" ht="15.75" customHeight="1" x14ac:dyDescent="0.2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</row>
    <row r="942" spans="1:56" ht="15.75" customHeight="1" x14ac:dyDescent="0.2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</row>
    <row r="943" spans="1:56" ht="15.75" customHeight="1" x14ac:dyDescent="0.2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</row>
    <row r="944" spans="1:56" ht="15.75" customHeight="1" x14ac:dyDescent="0.2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</row>
    <row r="945" spans="1:56" ht="15.75" customHeight="1" x14ac:dyDescent="0.2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</row>
    <row r="946" spans="1:56" ht="15.75" customHeight="1" x14ac:dyDescent="0.2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</row>
    <row r="947" spans="1:56" ht="15.75" customHeight="1" x14ac:dyDescent="0.2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</row>
    <row r="948" spans="1:56" ht="15.75" customHeight="1" x14ac:dyDescent="0.2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</row>
    <row r="949" spans="1:56" ht="15.75" customHeight="1" x14ac:dyDescent="0.2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</row>
    <row r="950" spans="1:56" ht="15.75" customHeight="1" x14ac:dyDescent="0.2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</row>
    <row r="951" spans="1:56" ht="15.75" customHeight="1" x14ac:dyDescent="0.2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</row>
    <row r="952" spans="1:56" ht="15.75" customHeight="1" x14ac:dyDescent="0.2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</row>
    <row r="953" spans="1:56" ht="15.75" customHeight="1" x14ac:dyDescent="0.2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</row>
    <row r="954" spans="1:56" ht="15.75" customHeight="1" x14ac:dyDescent="0.2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</row>
    <row r="955" spans="1:56" ht="15.75" customHeight="1" x14ac:dyDescent="0.2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</row>
    <row r="956" spans="1:56" ht="15.75" customHeight="1" x14ac:dyDescent="0.2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</row>
    <row r="957" spans="1:56" ht="15.75" customHeight="1" x14ac:dyDescent="0.2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</row>
    <row r="958" spans="1:56" ht="15.75" customHeight="1" x14ac:dyDescent="0.2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</row>
    <row r="959" spans="1:56" ht="15.75" customHeight="1" x14ac:dyDescent="0.2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</row>
    <row r="960" spans="1:56" ht="15.75" customHeight="1" x14ac:dyDescent="0.2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</row>
    <row r="961" spans="1:56" ht="15.75" customHeight="1" x14ac:dyDescent="0.2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</row>
    <row r="962" spans="1:56" ht="15.75" customHeight="1" x14ac:dyDescent="0.2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</row>
    <row r="963" spans="1:56" ht="15.75" customHeight="1" x14ac:dyDescent="0.2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</row>
    <row r="964" spans="1:56" ht="15.75" customHeight="1" x14ac:dyDescent="0.2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</row>
    <row r="965" spans="1:56" ht="15.75" customHeight="1" x14ac:dyDescent="0.2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</row>
    <row r="966" spans="1:56" ht="15.75" customHeight="1" x14ac:dyDescent="0.2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</row>
    <row r="967" spans="1:56" ht="15.75" customHeight="1" x14ac:dyDescent="0.2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</row>
    <row r="968" spans="1:56" ht="15.75" customHeight="1" x14ac:dyDescent="0.2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</row>
    <row r="969" spans="1:56" ht="15.75" customHeight="1" x14ac:dyDescent="0.2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</row>
    <row r="970" spans="1:56" ht="15.75" customHeight="1" x14ac:dyDescent="0.2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</row>
    <row r="971" spans="1:56" ht="15.75" customHeight="1" x14ac:dyDescent="0.2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</row>
    <row r="972" spans="1:56" ht="15.75" customHeight="1" x14ac:dyDescent="0.2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</row>
    <row r="973" spans="1:56" ht="15.75" customHeight="1" x14ac:dyDescent="0.2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</row>
    <row r="974" spans="1:56" ht="15.75" customHeight="1" x14ac:dyDescent="0.2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</row>
    <row r="975" spans="1:56" ht="15.75" customHeight="1" x14ac:dyDescent="0.2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</row>
    <row r="976" spans="1:56" ht="15.75" customHeight="1" x14ac:dyDescent="0.2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</row>
    <row r="977" spans="1:56" ht="15.75" customHeight="1" x14ac:dyDescent="0.2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</row>
    <row r="978" spans="1:56" ht="15.75" customHeight="1" x14ac:dyDescent="0.2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</row>
    <row r="979" spans="1:56" ht="15.75" customHeight="1" x14ac:dyDescent="0.2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</row>
    <row r="980" spans="1:56" ht="15.75" customHeight="1" x14ac:dyDescent="0.2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</row>
    <row r="981" spans="1:56" ht="15.75" customHeight="1" x14ac:dyDescent="0.2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</row>
    <row r="982" spans="1:56" ht="15.75" customHeight="1" x14ac:dyDescent="0.2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</row>
    <row r="983" spans="1:56" ht="15.75" customHeight="1" x14ac:dyDescent="0.2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</row>
    <row r="984" spans="1:56" ht="15.75" customHeight="1" x14ac:dyDescent="0.2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</row>
    <row r="985" spans="1:56" ht="15.75" customHeight="1" x14ac:dyDescent="0.2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</row>
    <row r="986" spans="1:56" ht="15.75" customHeight="1" x14ac:dyDescent="0.2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</row>
    <row r="987" spans="1:56" ht="15.75" customHeight="1" x14ac:dyDescent="0.2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</row>
    <row r="988" spans="1:56" ht="15.75" customHeight="1" x14ac:dyDescent="0.2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</row>
    <row r="989" spans="1:56" ht="15.75" customHeight="1" x14ac:dyDescent="0.2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</row>
    <row r="990" spans="1:56" ht="15.75" customHeight="1" x14ac:dyDescent="0.2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</row>
    <row r="991" spans="1:56" ht="15.75" customHeight="1" x14ac:dyDescent="0.2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</row>
    <row r="992" spans="1:56" ht="15.75" customHeight="1" x14ac:dyDescent="0.2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</row>
    <row r="993" spans="1:56" ht="15.75" customHeight="1" x14ac:dyDescent="0.2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</row>
    <row r="994" spans="1:56" ht="15.75" customHeight="1" x14ac:dyDescent="0.2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</row>
    <row r="995" spans="1:56" ht="15.75" customHeight="1" x14ac:dyDescent="0.2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</row>
    <row r="996" spans="1:56" ht="15.75" customHeight="1" x14ac:dyDescent="0.2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</row>
    <row r="997" spans="1:56" ht="15.75" customHeight="1" x14ac:dyDescent="0.2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</row>
    <row r="998" spans="1:56" ht="15.75" customHeight="1" x14ac:dyDescent="0.2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</row>
    <row r="999" spans="1:56" ht="15.75" customHeight="1" x14ac:dyDescent="0.2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</row>
    <row r="1000" spans="1:56" ht="15.75" customHeight="1" x14ac:dyDescent="0.2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</row>
    <row r="1001" spans="1:56" ht="15.75" customHeight="1" x14ac:dyDescent="0.2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</row>
  </sheetData>
  <mergeCells count="137">
    <mergeCell ref="L54:T54"/>
    <mergeCell ref="U54:AR54"/>
    <mergeCell ref="L55:AR55"/>
    <mergeCell ref="Y42:AS42"/>
    <mergeCell ref="L51:AR51"/>
    <mergeCell ref="L52:AR52"/>
    <mergeCell ref="L53:AR53"/>
    <mergeCell ref="K48:K50"/>
    <mergeCell ref="L48:W48"/>
    <mergeCell ref="Y48:AR48"/>
    <mergeCell ref="AS48:AS50"/>
    <mergeCell ref="L49:AR50"/>
    <mergeCell ref="AQ43:AQ45"/>
    <mergeCell ref="AR43:AR45"/>
    <mergeCell ref="AS43:AS45"/>
    <mergeCell ref="L46:W47"/>
    <mergeCell ref="AK43:AK45"/>
    <mergeCell ref="AL43:AL45"/>
    <mergeCell ref="AM43:AM45"/>
    <mergeCell ref="AN43:AN45"/>
    <mergeCell ref="AO43:AO45"/>
    <mergeCell ref="AP43:AP45"/>
    <mergeCell ref="AE43:AE45"/>
    <mergeCell ref="AF43:AF45"/>
    <mergeCell ref="AG43:AG45"/>
    <mergeCell ref="AH43:AH45"/>
    <mergeCell ref="AI43:AI45"/>
    <mergeCell ref="AJ43:AJ45"/>
    <mergeCell ref="Y43:Y45"/>
    <mergeCell ref="Z43:Z45"/>
    <mergeCell ref="AA43:AA45"/>
    <mergeCell ref="AB43:AB45"/>
    <mergeCell ref="AC43:AC45"/>
    <mergeCell ref="AD43:AD45"/>
    <mergeCell ref="S43:S45"/>
    <mergeCell ref="T43:T45"/>
    <mergeCell ref="U43:U45"/>
    <mergeCell ref="V43:V45"/>
    <mergeCell ref="W43:W45"/>
    <mergeCell ref="X43:X45"/>
    <mergeCell ref="M43:M45"/>
    <mergeCell ref="N43:N45"/>
    <mergeCell ref="O43:O45"/>
    <mergeCell ref="P43:P45"/>
    <mergeCell ref="Q43:Q45"/>
    <mergeCell ref="R43:R45"/>
    <mergeCell ref="H35:H40"/>
    <mergeCell ref="I35:I40"/>
    <mergeCell ref="J35:J40"/>
    <mergeCell ref="AN41:AR41"/>
    <mergeCell ref="C42:C44"/>
    <mergeCell ref="I42:I45"/>
    <mergeCell ref="K42:K45"/>
    <mergeCell ref="L42:W42"/>
    <mergeCell ref="L43:L45"/>
    <mergeCell ref="B35:B40"/>
    <mergeCell ref="C35:C40"/>
    <mergeCell ref="D35:D40"/>
    <mergeCell ref="E35:E40"/>
    <mergeCell ref="F35:F40"/>
    <mergeCell ref="G35:G40"/>
    <mergeCell ref="J21:J26"/>
    <mergeCell ref="B28:B33"/>
    <mergeCell ref="C28:C33"/>
    <mergeCell ref="D28:D33"/>
    <mergeCell ref="E28:E33"/>
    <mergeCell ref="F28:F33"/>
    <mergeCell ref="G28:G33"/>
    <mergeCell ref="H28:H33"/>
    <mergeCell ref="I28:I33"/>
    <mergeCell ref="J28:J33"/>
    <mergeCell ref="I14:I19"/>
    <mergeCell ref="J14:J19"/>
    <mergeCell ref="B21:B26"/>
    <mergeCell ref="C21:C26"/>
    <mergeCell ref="D21:D26"/>
    <mergeCell ref="E21:E26"/>
    <mergeCell ref="F21:F26"/>
    <mergeCell ref="G21:G26"/>
    <mergeCell ref="H21:H26"/>
    <mergeCell ref="I21:I26"/>
    <mergeCell ref="H7:H12"/>
    <mergeCell ref="I7:I12"/>
    <mergeCell ref="J7:J12"/>
    <mergeCell ref="B14:B19"/>
    <mergeCell ref="C14:C19"/>
    <mergeCell ref="D14:D19"/>
    <mergeCell ref="E14:E19"/>
    <mergeCell ref="F14:F19"/>
    <mergeCell ref="G14:G19"/>
    <mergeCell ref="H14:H19"/>
    <mergeCell ref="B7:B12"/>
    <mergeCell ref="C7:C12"/>
    <mergeCell ref="D7:D12"/>
    <mergeCell ref="E7:E12"/>
    <mergeCell ref="F7:F12"/>
    <mergeCell ref="G7:G12"/>
    <mergeCell ref="AO4:AO6"/>
    <mergeCell ref="AP4:AP6"/>
    <mergeCell ref="AQ4:AQ6"/>
    <mergeCell ref="AR4:AR6"/>
    <mergeCell ref="AX4:BE4"/>
    <mergeCell ref="E6:J6"/>
    <mergeCell ref="AI4:AI6"/>
    <mergeCell ref="AJ4:AJ6"/>
    <mergeCell ref="AK4:AK6"/>
    <mergeCell ref="AL4:AL6"/>
    <mergeCell ref="AM4:AM6"/>
    <mergeCell ref="AN4:AN6"/>
    <mergeCell ref="AC4:AC6"/>
    <mergeCell ref="AD4:AD6"/>
    <mergeCell ref="AE4:AE6"/>
    <mergeCell ref="AF4:AF6"/>
    <mergeCell ref="AG4:AG6"/>
    <mergeCell ref="AH4:AH6"/>
    <mergeCell ref="W4:W6"/>
    <mergeCell ref="X4:X6"/>
    <mergeCell ref="Y4:Y6"/>
    <mergeCell ref="Z4:Z6"/>
    <mergeCell ref="AA4:AA6"/>
    <mergeCell ref="AB4:AB6"/>
    <mergeCell ref="Q4:Q6"/>
    <mergeCell ref="R4:R6"/>
    <mergeCell ref="S4:S6"/>
    <mergeCell ref="T4:T6"/>
    <mergeCell ref="U4:U6"/>
    <mergeCell ref="V4:V6"/>
    <mergeCell ref="A1:AU1"/>
    <mergeCell ref="B3:D4"/>
    <mergeCell ref="E3:J3"/>
    <mergeCell ref="L3:X3"/>
    <mergeCell ref="Y3:AR3"/>
    <mergeCell ref="L4:L6"/>
    <mergeCell ref="M4:M6"/>
    <mergeCell ref="N4:N6"/>
    <mergeCell ref="O4:O6"/>
    <mergeCell ref="P4:P6"/>
  </mergeCells>
  <conditionalFormatting sqref="AS52">
    <cfRule type="cellIs" dxfId="5" priority="59" operator="lessThan">
      <formula>#REF!</formula>
    </cfRule>
    <cfRule type="cellIs" dxfId="4" priority="60" operator="greaterThan">
      <formula>#REF!</formula>
    </cfRule>
  </conditionalFormatting>
  <conditionalFormatting sqref="AS55">
    <cfRule type="cellIs" dxfId="3" priority="61" operator="lessThan">
      <formula>#REF!</formula>
    </cfRule>
    <cfRule type="cellIs" dxfId="2" priority="62" operator="greaterThan">
      <formula>#REF!</formula>
    </cfRule>
  </conditionalFormatting>
  <conditionalFormatting sqref="AS54">
    <cfRule type="cellIs" dxfId="1" priority="63" operator="lessThan">
      <formula>#REF!</formula>
    </cfRule>
    <cfRule type="cellIs" dxfId="0" priority="64" operator="greaterThan">
      <formula>#REF!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034B4-A731-DB4B-AF07-F2DC5962652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C422-6992-9346-B3FF-E527B673B685}">
  <dimension ref="C9:E10"/>
  <sheetViews>
    <sheetView workbookViewId="0">
      <selection activeCell="C9" sqref="C9:C10"/>
    </sheetView>
  </sheetViews>
  <sheetFormatPr baseColWidth="10" defaultRowHeight="16" x14ac:dyDescent="0.2"/>
  <sheetData>
    <row r="9" spans="3:5" x14ac:dyDescent="0.2">
      <c r="C9" t="s">
        <v>1</v>
      </c>
      <c r="E9">
        <v>2000</v>
      </c>
    </row>
    <row r="10" spans="3:5" x14ac:dyDescent="0.2">
      <c r="C10" t="s">
        <v>85</v>
      </c>
      <c r="E10">
        <v>1800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22</vt:i4>
      </vt:variant>
      <vt:variant>
        <vt:lpstr>Plages nommées</vt:lpstr>
      </vt:variant>
      <vt:variant>
        <vt:i4>1</vt:i4>
      </vt:variant>
    </vt:vector>
  </HeadingPairs>
  <TitlesOfParts>
    <vt:vector size="23" baseType="lpstr">
      <vt:lpstr>Explications</vt:lpstr>
      <vt:lpstr>vol_global_T</vt:lpstr>
      <vt:lpstr>S1_T</vt:lpstr>
      <vt:lpstr>S2_T</vt:lpstr>
      <vt:lpstr>BUT1_T</vt:lpstr>
      <vt:lpstr>S3_T</vt:lpstr>
      <vt:lpstr>S4_T</vt:lpstr>
      <vt:lpstr>BUT2_T</vt:lpstr>
      <vt:lpstr>S5_T</vt:lpstr>
      <vt:lpstr>S6_T</vt:lpstr>
      <vt:lpstr>BUT3_T</vt:lpstr>
      <vt:lpstr>vol_global_P</vt:lpstr>
      <vt:lpstr>S1_P</vt:lpstr>
      <vt:lpstr>S2_P</vt:lpstr>
      <vt:lpstr>BUT1_P</vt:lpstr>
      <vt:lpstr>S3_P</vt:lpstr>
      <vt:lpstr>S4_P</vt:lpstr>
      <vt:lpstr>BUT2_P</vt:lpstr>
      <vt:lpstr>S5_P</vt:lpstr>
      <vt:lpstr>S6_P</vt:lpstr>
      <vt:lpstr>BUT3_P</vt:lpstr>
      <vt:lpstr>données</vt:lpstr>
      <vt:lpstr>typeBUT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Dupont</dc:creator>
  <cp:lastModifiedBy>Laurent Dupont</cp:lastModifiedBy>
  <dcterms:created xsi:type="dcterms:W3CDTF">2021-07-12T16:31:03Z</dcterms:created>
  <dcterms:modified xsi:type="dcterms:W3CDTF">2021-07-13T11:11:28Z</dcterms:modified>
</cp:coreProperties>
</file>