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424875_tec_mx/Documents/"/>
    </mc:Choice>
  </mc:AlternateContent>
  <xr:revisionPtr revIDLastSave="0" documentId="8_{3A97C505-2909-4126-88F3-7666A5CF8235}" xr6:coauthVersionLast="47" xr6:coauthVersionMax="47" xr10:uidLastSave="{00000000-0000-0000-0000-000000000000}"/>
  <bookViews>
    <workbookView xWindow="-108" yWindow="-108" windowWidth="23256" windowHeight="12576" firstSheet="1" activeTab="1" xr2:uid="{0AAB4C21-C2E1-457D-8B8E-6540CBE6128F}"/>
  </bookViews>
  <sheets>
    <sheet name="Tiro parabolico" sheetId="1" r:id="rId1"/>
    <sheet name="Tres proyecti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K27" i="2"/>
  <c r="L27" i="2"/>
  <c r="J27" i="2"/>
  <c r="K26" i="2"/>
  <c r="L26" i="2"/>
  <c r="J26" i="2"/>
  <c r="L24" i="2"/>
  <c r="K24" i="2"/>
  <c r="J24" i="2"/>
  <c r="E26" i="2"/>
  <c r="E27" i="2"/>
  <c r="E28" i="2"/>
  <c r="E29" i="2"/>
  <c r="E30" i="2"/>
  <c r="E31" i="2"/>
  <c r="E32" i="2"/>
  <c r="E33" i="2"/>
  <c r="E34" i="2"/>
  <c r="E35" i="2"/>
  <c r="D26" i="2"/>
  <c r="D27" i="2"/>
  <c r="D28" i="2"/>
  <c r="D29" i="2"/>
  <c r="D30" i="2"/>
  <c r="D31" i="2"/>
  <c r="D32" i="2"/>
  <c r="D33" i="2"/>
  <c r="D34" i="2"/>
  <c r="D35" i="2"/>
  <c r="C26" i="2"/>
  <c r="C27" i="2"/>
  <c r="C28" i="2"/>
  <c r="C29" i="2"/>
  <c r="C30" i="2"/>
  <c r="C31" i="2"/>
  <c r="C32" i="2"/>
  <c r="C33" i="2"/>
  <c r="C34" i="2"/>
  <c r="C3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  <c r="C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5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C6" i="1"/>
  <c r="C5" i="1"/>
  <c r="K25" i="2"/>
  <c r="L25" i="2"/>
</calcChain>
</file>

<file path=xl/sharedStrings.xml><?xml version="1.0" encoding="utf-8"?>
<sst xmlns="http://schemas.openxmlformats.org/spreadsheetml/2006/main" count="54" uniqueCount="50">
  <si>
    <t>Ángulo</t>
  </si>
  <si>
    <t>Vo</t>
  </si>
  <si>
    <t>x</t>
  </si>
  <si>
    <t>y</t>
  </si>
  <si>
    <t>Ángulo1</t>
  </si>
  <si>
    <t>Vo1</t>
  </si>
  <si>
    <t>Ángulo2</t>
  </si>
  <si>
    <t>Vo2</t>
  </si>
  <si>
    <t>Ángulo3</t>
  </si>
  <si>
    <t>Vo3</t>
  </si>
  <si>
    <t>x1</t>
  </si>
  <si>
    <t>proyectil1</t>
  </si>
  <si>
    <t>proyectil2</t>
  </si>
  <si>
    <t>proyectil3</t>
  </si>
  <si>
    <t>Proyectil 1</t>
  </si>
  <si>
    <t>Proyectil 2</t>
  </si>
  <si>
    <t>Proyectil 3</t>
  </si>
  <si>
    <t>y=-0.0003x^2 +x-4E-12</t>
  </si>
  <si>
    <t>y = -0.0002x2 + 0.7002x - 5E-12</t>
  </si>
  <si>
    <t>y = -8E-05x2 + 0.7002x - 7E-12</t>
  </si>
  <si>
    <t>Derivada</t>
  </si>
  <si>
    <t>y' = -0.0006x + 1</t>
  </si>
  <si>
    <t>y' = -0.0004x+0.7002</t>
  </si>
  <si>
    <t>y' = -16E-05x + 0.7002</t>
  </si>
  <si>
    <t>Punto crítico</t>
  </si>
  <si>
    <t>Moda</t>
  </si>
  <si>
    <t>Mediana</t>
  </si>
  <si>
    <t>Promedio</t>
  </si>
  <si>
    <t>Concavidad</t>
  </si>
  <si>
    <t>Cóncava hacia abajo</t>
  </si>
  <si>
    <t>Intervalo</t>
  </si>
  <si>
    <t>(-∞,+∞)</t>
  </si>
  <si>
    <t>altura máxima</t>
  </si>
  <si>
    <t>punto de impacto</t>
  </si>
  <si>
    <t xml:space="preserve">velocidad de impacto </t>
  </si>
  <si>
    <t>p1</t>
  </si>
  <si>
    <t>780.8m</t>
  </si>
  <si>
    <t>4401.75m</t>
  </si>
  <si>
    <t>214.36m/s</t>
  </si>
  <si>
    <t>771.6456km/h</t>
  </si>
  <si>
    <t>p2</t>
  </si>
  <si>
    <t>671.3506m</t>
  </si>
  <si>
    <t>4648.31m</t>
  </si>
  <si>
    <t>131.04m/s</t>
  </si>
  <si>
    <t>471.74km/h</t>
  </si>
  <si>
    <t>p3</t>
  </si>
  <si>
    <t>1370.38m</t>
  </si>
  <si>
    <t>10522.93m</t>
  </si>
  <si>
    <t>341.88m/s</t>
  </si>
  <si>
    <t>1230.76km/h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</si>
</sst>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8" borderId="0" xfId="7"/>
    <xf numFmtId="0" fontId="1" fillId="7" borderId="1" xfId="6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/>
    <xf numFmtId="0" fontId="1" fillId="6" borderId="1" xfId="5" applyBorder="1"/>
    <xf numFmtId="0" fontId="1" fillId="7" borderId="1" xfId="6" applyBorder="1"/>
    <xf numFmtId="0" fontId="1" fillId="4" borderId="1" xfId="3" applyBorder="1"/>
    <xf numFmtId="0" fontId="3" fillId="3" borderId="1" xfId="2" applyBorder="1"/>
    <xf numFmtId="0" fontId="2" fillId="2" borderId="1" xfId="1" applyBorder="1" applyAlignment="1">
      <alignment horizontal="center"/>
    </xf>
    <xf numFmtId="0" fontId="2" fillId="2" borderId="1" xfId="1" applyBorder="1"/>
    <xf numFmtId="0" fontId="0" fillId="0" borderId="1" xfId="0" applyBorder="1"/>
    <xf numFmtId="0" fontId="1" fillId="8" borderId="1" xfId="7" applyBorder="1"/>
    <xf numFmtId="0" fontId="1" fillId="8" borderId="2" xfId="7" applyBorder="1"/>
  </cellXfs>
  <cellStyles count="8">
    <cellStyle name="60% - Accent1" xfId="3" builtinId="32"/>
    <cellStyle name="60% - Accent2" xfId="4" builtinId="36"/>
    <cellStyle name="60% - Accent3" xfId="5" builtinId="40"/>
    <cellStyle name="60% - Accent4" xfId="6" builtinId="44"/>
    <cellStyle name="60% - Accent6" xfId="7" builtinId="52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'Tiro parabolico'!$C$4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'Tiro parabolico'!$B$5:$B$25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'Tiro parabolico'!$C$5:$C$25</c:f>
              <c:numCache>
                <c:formatCode>General</c:formatCode>
                <c:ptCount val="21"/>
                <c:pt idx="0">
                  <c:v>0</c:v>
                </c:pt>
                <c:pt idx="1">
                  <c:v>80.198837723903523</c:v>
                </c:pt>
                <c:pt idx="2">
                  <c:v>152.97542466015813</c:v>
                </c:pt>
                <c:pt idx="3">
                  <c:v>218.32976080876375</c:v>
                </c:pt>
                <c:pt idx="4">
                  <c:v>276.26184616972051</c:v>
                </c:pt>
                <c:pt idx="5">
                  <c:v>326.77168074302824</c:v>
                </c:pt>
                <c:pt idx="6">
                  <c:v>369.85926452868711</c:v>
                </c:pt>
                <c:pt idx="7">
                  <c:v>405.52459752669705</c:v>
                </c:pt>
                <c:pt idx="8">
                  <c:v>433.76767973705807</c:v>
                </c:pt>
                <c:pt idx="9">
                  <c:v>454.58851115976995</c:v>
                </c:pt>
                <c:pt idx="10">
                  <c:v>467.98709179483313</c:v>
                </c:pt>
                <c:pt idx="11">
                  <c:v>473.96342164224728</c:v>
                </c:pt>
                <c:pt idx="12">
                  <c:v>472.51750070201251</c:v>
                </c:pt>
                <c:pt idx="13">
                  <c:v>463.64932897412882</c:v>
                </c:pt>
                <c:pt idx="14">
                  <c:v>447.35890645859627</c:v>
                </c:pt>
                <c:pt idx="15">
                  <c:v>423.64623315541473</c:v>
                </c:pt>
                <c:pt idx="16">
                  <c:v>392.51130906458422</c:v>
                </c:pt>
                <c:pt idx="17">
                  <c:v>353.95413418610474</c:v>
                </c:pt>
                <c:pt idx="18">
                  <c:v>307.97470851997605</c:v>
                </c:pt>
                <c:pt idx="19">
                  <c:v>254.57303206619895</c:v>
                </c:pt>
                <c:pt idx="20">
                  <c:v>193.74910482477276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4DE2-B921-E81B16F9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12064"/>
        <c:axId val="775111648"/>
      </c:scatterChart>
      <c:valAx>
        <c:axId val="7751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1648"/>
        <c:crosses val="autoZero"/>
        <c:crossBetween val="midCat"/>
      </c:valAx>
      <c:valAx>
        <c:axId val="7751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'Tres proyectiles'!$C$4</c:f>
              <c:strCache>
                <c:ptCount val="1"/>
                <c:pt idx="0">
                  <c:v>proyectil1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'Tres proyectiles'!$B$5:$B$35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xVal>
          <c:yVal>
            <c:numRef>
              <c:f>'Tres proyectiles'!$C$5:$C$35</c:f>
              <c:numCache>
                <c:formatCode>General</c:formatCode>
                <c:ptCount val="31"/>
                <c:pt idx="0">
                  <c:v>0</c:v>
                </c:pt>
                <c:pt idx="1">
                  <c:v>96.799999999999983</c:v>
                </c:pt>
                <c:pt idx="2">
                  <c:v>187.2</c:v>
                </c:pt>
                <c:pt idx="3">
                  <c:v>271.19999999999993</c:v>
                </c:pt>
                <c:pt idx="4">
                  <c:v>348.79999999999995</c:v>
                </c:pt>
                <c:pt idx="5">
                  <c:v>419.99999999999994</c:v>
                </c:pt>
                <c:pt idx="6">
                  <c:v>484.7999999999999</c:v>
                </c:pt>
                <c:pt idx="7">
                  <c:v>543.19999999999993</c:v>
                </c:pt>
                <c:pt idx="8">
                  <c:v>595.19999999999993</c:v>
                </c:pt>
                <c:pt idx="9">
                  <c:v>640.79999999999995</c:v>
                </c:pt>
                <c:pt idx="10">
                  <c:v>680</c:v>
                </c:pt>
                <c:pt idx="11">
                  <c:v>712.79999999999984</c:v>
                </c:pt>
                <c:pt idx="12">
                  <c:v>739.19999999999982</c:v>
                </c:pt>
                <c:pt idx="13">
                  <c:v>759.19999999999982</c:v>
                </c:pt>
                <c:pt idx="14">
                  <c:v>772.8</c:v>
                </c:pt>
                <c:pt idx="15">
                  <c:v>780</c:v>
                </c:pt>
                <c:pt idx="16">
                  <c:v>780.8</c:v>
                </c:pt>
                <c:pt idx="17">
                  <c:v>775.19999999999982</c:v>
                </c:pt>
                <c:pt idx="18">
                  <c:v>763.19999999999982</c:v>
                </c:pt>
                <c:pt idx="19">
                  <c:v>744.8</c:v>
                </c:pt>
                <c:pt idx="20">
                  <c:v>720</c:v>
                </c:pt>
                <c:pt idx="21">
                  <c:v>688.8</c:v>
                </c:pt>
                <c:pt idx="22">
                  <c:v>651.19999999999982</c:v>
                </c:pt>
                <c:pt idx="23">
                  <c:v>607.19999999999959</c:v>
                </c:pt>
                <c:pt idx="24">
                  <c:v>556.79999999999973</c:v>
                </c:pt>
                <c:pt idx="25">
                  <c:v>499.99999999999977</c:v>
                </c:pt>
                <c:pt idx="26">
                  <c:v>436.79999999999973</c:v>
                </c:pt>
                <c:pt idx="27">
                  <c:v>367.20000000000027</c:v>
                </c:pt>
                <c:pt idx="28">
                  <c:v>291.20000000000027</c:v>
                </c:pt>
                <c:pt idx="29">
                  <c:v>208.80000000000018</c:v>
                </c:pt>
                <c:pt idx="30">
                  <c:v>120.00000000000045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4-44FD-B570-5EBACA2C9CF0}"/>
            </c:ext>
          </c:extLst>
        </c:ser>
        <c:ser>
          <c:idx val="1"/>
          <c:order val="1"/>
          <c:tx>
            <c:strRef>
              <c:f>'Tres proyectiles'!$D$4</c:f>
              <c:strCache>
                <c:ptCount val="1"/>
                <c:pt idx="0">
                  <c:v>proyectil2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'Tres proyectiles'!$B$5:$B$35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xVal>
          <c:yVal>
            <c:numRef>
              <c:f>'Tres proyectiles'!$D$5:$D$35</c:f>
              <c:numCache>
                <c:formatCode>General</c:formatCode>
                <c:ptCount val="31"/>
                <c:pt idx="0">
                  <c:v>0</c:v>
                </c:pt>
                <c:pt idx="1">
                  <c:v>68.195147840177981</c:v>
                </c:pt>
                <c:pt idx="2">
                  <c:v>132.73908371876999</c:v>
                </c:pt>
                <c:pt idx="3">
                  <c:v>193.63180763577606</c:v>
                </c:pt>
                <c:pt idx="4">
                  <c:v>250.87331959119609</c:v>
                </c:pt>
                <c:pt idx="5">
                  <c:v>304.46361958503019</c:v>
                </c:pt>
                <c:pt idx="6">
                  <c:v>354.40270761727834</c:v>
                </c:pt>
                <c:pt idx="7">
                  <c:v>400.69058368794055</c:v>
                </c:pt>
                <c:pt idx="8">
                  <c:v>443.3272477970167</c:v>
                </c:pt>
                <c:pt idx="9">
                  <c:v>482.3126999445069</c:v>
                </c:pt>
                <c:pt idx="10">
                  <c:v>517.64694013041117</c:v>
                </c:pt>
                <c:pt idx="11">
                  <c:v>549.32996835472943</c:v>
                </c:pt>
                <c:pt idx="12">
                  <c:v>577.36178461746181</c:v>
                </c:pt>
                <c:pt idx="13">
                  <c:v>601.74238891860819</c:v>
                </c:pt>
                <c:pt idx="14">
                  <c:v>622.47178125816845</c:v>
                </c:pt>
                <c:pt idx="15">
                  <c:v>639.54996163614294</c:v>
                </c:pt>
                <c:pt idx="16">
                  <c:v>652.97693005253132</c:v>
                </c:pt>
                <c:pt idx="17">
                  <c:v>662.75268650733381</c:v>
                </c:pt>
                <c:pt idx="18">
                  <c:v>668.87723100055018</c:v>
                </c:pt>
                <c:pt idx="19">
                  <c:v>671.3505635321809</c:v>
                </c:pt>
                <c:pt idx="20">
                  <c:v>670.17268410222528</c:v>
                </c:pt>
                <c:pt idx="21">
                  <c:v>665.34359271068399</c:v>
                </c:pt>
                <c:pt idx="22">
                  <c:v>656.86328935755648</c:v>
                </c:pt>
                <c:pt idx="23">
                  <c:v>644.73177404284309</c:v>
                </c:pt>
                <c:pt idx="24">
                  <c:v>628.94904676654369</c:v>
                </c:pt>
                <c:pt idx="25">
                  <c:v>609.51510752865829</c:v>
                </c:pt>
                <c:pt idx="26">
                  <c:v>586.42995632918723</c:v>
                </c:pt>
                <c:pt idx="27">
                  <c:v>559.69359316812984</c:v>
                </c:pt>
                <c:pt idx="28">
                  <c:v>529.30601804548678</c:v>
                </c:pt>
                <c:pt idx="29">
                  <c:v>495.26723096125761</c:v>
                </c:pt>
                <c:pt idx="30">
                  <c:v>457.57723191544255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44FD-B570-5EBACA2C9CF0}"/>
            </c:ext>
          </c:extLst>
        </c:ser>
        <c:ser>
          <c:idx val="2"/>
          <c:order val="2"/>
          <c:tx>
            <c:strRef>
              <c:f>'Tres proyectiles'!$E$4</c:f>
              <c:strCache>
                <c:ptCount val="1"/>
                <c:pt idx="0">
                  <c:v>proyectil3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'Tres proyectiles'!$B$5:$B$35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xVal>
          <c:yVal>
            <c:numRef>
              <c:f>'Tres proyectiles'!$E$5:$E$35</c:f>
              <c:numCache>
                <c:formatCode>General</c:formatCode>
                <c:ptCount val="31"/>
                <c:pt idx="0">
                  <c:v>0</c:v>
                </c:pt>
                <c:pt idx="1">
                  <c:v>69.209373385062975</c:v>
                </c:pt>
                <c:pt idx="2">
                  <c:v>136.79598589830997</c:v>
                </c:pt>
                <c:pt idx="3">
                  <c:v>202.75983753974097</c:v>
                </c:pt>
                <c:pt idx="4">
                  <c:v>267.10092830935599</c:v>
                </c:pt>
                <c:pt idx="5">
                  <c:v>329.81925820715503</c:v>
                </c:pt>
                <c:pt idx="6">
                  <c:v>390.91482723313806</c:v>
                </c:pt>
                <c:pt idx="7">
                  <c:v>450.38763538730512</c:v>
                </c:pt>
                <c:pt idx="8">
                  <c:v>508.23768266965618</c:v>
                </c:pt>
                <c:pt idx="9">
                  <c:v>564.46496908019128</c:v>
                </c:pt>
                <c:pt idx="10">
                  <c:v>619.06949461891031</c:v>
                </c:pt>
                <c:pt idx="11">
                  <c:v>672.05125928581344</c:v>
                </c:pt>
                <c:pt idx="12">
                  <c:v>723.41026308090056</c:v>
                </c:pt>
                <c:pt idx="13">
                  <c:v>773.14650600417167</c:v>
                </c:pt>
                <c:pt idx="14">
                  <c:v>821.25998805562688</c:v>
                </c:pt>
                <c:pt idx="15">
                  <c:v>867.75070923526607</c:v>
                </c:pt>
                <c:pt idx="16">
                  <c:v>912.61866954308914</c:v>
                </c:pt>
                <c:pt idx="17">
                  <c:v>955.86386897909642</c:v>
                </c:pt>
                <c:pt idx="18">
                  <c:v>997.48630754328747</c:v>
                </c:pt>
                <c:pt idx="19">
                  <c:v>1037.4859852356628</c:v>
                </c:pt>
                <c:pt idx="20">
                  <c:v>1075.8629020562221</c:v>
                </c:pt>
                <c:pt idx="21">
                  <c:v>1112.6170580049654</c:v>
                </c:pt>
                <c:pt idx="22">
                  <c:v>1147.7484530818924</c:v>
                </c:pt>
                <c:pt idx="23">
                  <c:v>1181.2570872870037</c:v>
                </c:pt>
                <c:pt idx="24">
                  <c:v>1213.1429606202992</c:v>
                </c:pt>
                <c:pt idx="25">
                  <c:v>1243.4060730817782</c:v>
                </c:pt>
                <c:pt idx="26">
                  <c:v>1272.0464246714416</c:v>
                </c:pt>
                <c:pt idx="27">
                  <c:v>1299.0640153892889</c:v>
                </c:pt>
                <c:pt idx="28">
                  <c:v>1324.4588452353205</c:v>
                </c:pt>
                <c:pt idx="29">
                  <c:v>1348.2309142095355</c:v>
                </c:pt>
                <c:pt idx="30">
                  <c:v>1370.3802223119351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4-44FD-B570-5EBACA2C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12576"/>
        <c:axId val="917013408"/>
      </c:scatterChart>
      <c:valAx>
        <c:axId val="9170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3408"/>
        <c:crosses val="autoZero"/>
        <c:crossBetween val="midCat"/>
      </c:valAx>
      <c:valAx>
        <c:axId val="917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41910</xdr:rowOff>
    </xdr:from>
    <xdr:to>
      <xdr:col>13</xdr:col>
      <xdr:colOff>586740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3CBFB-51E9-45DD-BB83-DB06CA5A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38100</xdr:rowOff>
    </xdr:from>
    <xdr:to>
      <xdr:col>13</xdr:col>
      <xdr:colOff>304800</xdr:colOff>
      <xdr:row>17</xdr:row>
      <xdr:rowOff>47625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0FBD0CD-9886-404F-A286-2548BCE4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19</xdr:row>
      <xdr:rowOff>162560</xdr:rowOff>
    </xdr:from>
    <xdr:to>
      <xdr:col>18</xdr:col>
      <xdr:colOff>284480</xdr:colOff>
      <xdr:row>28</xdr:row>
      <xdr:rowOff>0</xdr:rowOff>
    </xdr:to>
    <xdr:sp macro="" textlink="">
      <xdr:nvSpPr>
        <xdr:cNvPr id="563" name="TextBox 1">
          <a:extLst>
            <a:ext uri="{FF2B5EF4-FFF2-40B4-BE49-F238E27FC236}">
              <a16:creationId xmlns:a16="http://schemas.microsoft.com/office/drawing/2014/main" id="{9CC2F1F5-00F6-4644-BB87-BF9296D86024}"/>
            </a:ext>
          </a:extLst>
        </xdr:cNvPr>
        <xdr:cNvSpPr txBox="1"/>
      </xdr:nvSpPr>
      <xdr:spPr>
        <a:xfrm>
          <a:off x="11257280" y="3637280"/>
          <a:ext cx="3799840" cy="148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Como se puede observar los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puntos criticos son cercanos a los valores donde se encuentra la altura máxima de cada uno de los intervalos, en cuanto a la moda no se muestra un valor debido a que en el rango no se repite ningún valor en y, en cuanto a la mediana y al promedio son cercanos, y la concavidad muestra que los proyectiles son cóncavos hacia abajo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30CD-DBC7-479C-B75C-89533C3633FE}">
  <dimension ref="B1:C25"/>
  <sheetViews>
    <sheetView workbookViewId="0">
      <selection activeCell="F23" sqref="F23"/>
    </sheetView>
  </sheetViews>
  <sheetFormatPr defaultRowHeight="14.45"/>
  <cols>
    <col min="3" max="3" width="8.140625" customWidth="1"/>
  </cols>
  <sheetData>
    <row r="1" spans="2:3" ht="15">
      <c r="B1" s="9" t="s">
        <v>0</v>
      </c>
      <c r="C1" s="9" t="s">
        <v>1</v>
      </c>
    </row>
    <row r="2" spans="2:3" ht="15">
      <c r="B2" s="9">
        <v>40</v>
      </c>
      <c r="C2" s="9">
        <v>150</v>
      </c>
    </row>
    <row r="4" spans="2:3" ht="15">
      <c r="B4" s="10" t="s">
        <v>2</v>
      </c>
      <c r="C4" s="10" t="s">
        <v>3</v>
      </c>
    </row>
    <row r="5" spans="2:3" ht="15">
      <c r="B5" s="11">
        <v>0</v>
      </c>
      <c r="C5" s="11">
        <f>B5*TAN(RADIANS(B2))-((9.8*B5^2)/(2*C2^2*COS(RADIANS((B2)))^2))</f>
        <v>0</v>
      </c>
    </row>
    <row r="6" spans="2:3" ht="15">
      <c r="B6" s="11">
        <v>100</v>
      </c>
      <c r="C6" s="11">
        <f>B6*TAN(RADIANS(B2))-((9.8*B6^2)/(2*C2^2*COS(RADIANS((B2)))^2))</f>
        <v>80.198837723903523</v>
      </c>
    </row>
    <row r="7" spans="2:3" ht="15">
      <c r="B7" s="11">
        <v>200</v>
      </c>
      <c r="C7" s="11">
        <f>B7*TAN(RADIANS(B$2))-((9.8*B7^2)/(2*C$2^2*COS(RADIANS((B$2)))^2))</f>
        <v>152.97542466015813</v>
      </c>
    </row>
    <row r="8" spans="2:3" ht="15">
      <c r="B8" s="11">
        <v>300</v>
      </c>
      <c r="C8" s="11">
        <f t="shared" ref="C8:C25" si="0">B8*TAN(RADIANS(B$2))-((9.8*B8^2)/(2*C$2^2*COS(RADIANS((B$2)))^2))</f>
        <v>218.32976080876375</v>
      </c>
    </row>
    <row r="9" spans="2:3" ht="15">
      <c r="B9" s="11">
        <v>400</v>
      </c>
      <c r="C9" s="11">
        <f t="shared" si="0"/>
        <v>276.26184616972051</v>
      </c>
    </row>
    <row r="10" spans="2:3" ht="15">
      <c r="B10" s="11">
        <v>500</v>
      </c>
      <c r="C10" s="11">
        <f t="shared" si="0"/>
        <v>326.77168074302824</v>
      </c>
    </row>
    <row r="11" spans="2:3" ht="15">
      <c r="B11" s="11">
        <v>600</v>
      </c>
      <c r="C11" s="11">
        <f t="shared" si="0"/>
        <v>369.85926452868711</v>
      </c>
    </row>
    <row r="12" spans="2:3" ht="15">
      <c r="B12" s="11">
        <v>700</v>
      </c>
      <c r="C12" s="11">
        <f t="shared" si="0"/>
        <v>405.52459752669705</v>
      </c>
    </row>
    <row r="13" spans="2:3" ht="15">
      <c r="B13" s="11">
        <v>800</v>
      </c>
      <c r="C13" s="11">
        <f t="shared" si="0"/>
        <v>433.76767973705807</v>
      </c>
    </row>
    <row r="14" spans="2:3" ht="15">
      <c r="B14" s="11">
        <v>900</v>
      </c>
      <c r="C14" s="11">
        <f t="shared" si="0"/>
        <v>454.58851115976995</v>
      </c>
    </row>
    <row r="15" spans="2:3" ht="15">
      <c r="B15" s="11">
        <v>1000</v>
      </c>
      <c r="C15" s="11">
        <f t="shared" si="0"/>
        <v>467.98709179483313</v>
      </c>
    </row>
    <row r="16" spans="2:3" ht="15">
      <c r="B16" s="11">
        <v>1100</v>
      </c>
      <c r="C16" s="11">
        <f t="shared" si="0"/>
        <v>473.96342164224728</v>
      </c>
    </row>
    <row r="17" spans="2:3" ht="15">
      <c r="B17" s="11">
        <v>1200</v>
      </c>
      <c r="C17" s="11">
        <f t="shared" si="0"/>
        <v>472.51750070201251</v>
      </c>
    </row>
    <row r="18" spans="2:3" ht="15">
      <c r="B18" s="11">
        <v>1300</v>
      </c>
      <c r="C18" s="11">
        <f t="shared" si="0"/>
        <v>463.64932897412882</v>
      </c>
    </row>
    <row r="19" spans="2:3" ht="15">
      <c r="B19" s="11">
        <v>1400</v>
      </c>
      <c r="C19" s="11">
        <f t="shared" si="0"/>
        <v>447.35890645859627</v>
      </c>
    </row>
    <row r="20" spans="2:3" ht="15">
      <c r="B20" s="11">
        <v>1500</v>
      </c>
      <c r="C20" s="11">
        <f t="shared" si="0"/>
        <v>423.64623315541473</v>
      </c>
    </row>
    <row r="21" spans="2:3" ht="15">
      <c r="B21" s="11">
        <v>1600</v>
      </c>
      <c r="C21" s="11">
        <f t="shared" si="0"/>
        <v>392.51130906458422</v>
      </c>
    </row>
    <row r="22" spans="2:3" ht="15">
      <c r="B22" s="11">
        <v>1700</v>
      </c>
      <c r="C22" s="11">
        <f t="shared" si="0"/>
        <v>353.95413418610474</v>
      </c>
    </row>
    <row r="23" spans="2:3" ht="15">
      <c r="B23" s="11">
        <v>1800</v>
      </c>
      <c r="C23" s="11">
        <f t="shared" si="0"/>
        <v>307.97470851997605</v>
      </c>
    </row>
    <row r="24" spans="2:3" ht="15">
      <c r="B24" s="11">
        <v>1900</v>
      </c>
      <c r="C24" s="11">
        <f t="shared" si="0"/>
        <v>254.57303206619895</v>
      </c>
    </row>
    <row r="25" spans="2:3" ht="15">
      <c r="B25" s="11">
        <v>2000</v>
      </c>
      <c r="C25" s="11">
        <f t="shared" si="0"/>
        <v>193.74910482477276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44C5-4B7B-49FF-AC8E-C72040E23649}">
  <dimension ref="B1:M37"/>
  <sheetViews>
    <sheetView tabSelected="1" topLeftCell="A46" zoomScale="75" zoomScaleNormal="75" workbookViewId="0">
      <selection activeCell="B37" sqref="B37:G68"/>
    </sheetView>
  </sheetViews>
  <sheetFormatPr defaultRowHeight="14.45"/>
  <cols>
    <col min="4" max="4" width="9.28515625" bestFit="1" customWidth="1"/>
    <col min="9" max="9" width="12.140625" bestFit="1" customWidth="1"/>
    <col min="10" max="10" width="20.28515625" bestFit="1" customWidth="1"/>
    <col min="11" max="11" width="27.5703125" bestFit="1" customWidth="1"/>
    <col min="12" max="12" width="26.42578125" bestFit="1" customWidth="1"/>
    <col min="13" max="13" width="13.42578125" customWidth="1"/>
  </cols>
  <sheetData>
    <row r="1" spans="2:7" ht="15">
      <c r="B1" s="8" t="s">
        <v>4</v>
      </c>
      <c r="C1" s="8" t="s">
        <v>5</v>
      </c>
      <c r="D1" s="5" t="s">
        <v>6</v>
      </c>
      <c r="E1" s="5" t="s">
        <v>7</v>
      </c>
      <c r="F1" s="6" t="s">
        <v>8</v>
      </c>
      <c r="G1" s="6" t="s">
        <v>9</v>
      </c>
    </row>
    <row r="2" spans="2:7" ht="15">
      <c r="B2" s="8">
        <v>45</v>
      </c>
      <c r="C2" s="8">
        <v>175</v>
      </c>
      <c r="D2" s="5">
        <v>35</v>
      </c>
      <c r="E2" s="5">
        <v>200</v>
      </c>
      <c r="F2" s="6">
        <v>35</v>
      </c>
      <c r="G2" s="6">
        <v>300</v>
      </c>
    </row>
    <row r="4" spans="2:7" ht="15">
      <c r="B4" s="3" t="s">
        <v>10</v>
      </c>
      <c r="C4" s="4" t="s">
        <v>11</v>
      </c>
      <c r="D4" s="5" t="s">
        <v>12</v>
      </c>
      <c r="E4" s="6" t="s">
        <v>13</v>
      </c>
    </row>
    <row r="5" spans="2:7" ht="15">
      <c r="B5" s="7">
        <v>0</v>
      </c>
      <c r="C5" s="8">
        <f>B5*TAN(RADIANS(B2))-((9.8*B5^2)/(2*C2^2*COS(RADIANS((B2)))^2))</f>
        <v>0</v>
      </c>
      <c r="D5" s="5">
        <f>B5*TAN(RADIANS(D$2))-((9.8*B5^2)/(2*E$2^2*COS(RADIANS((D$2)))^2))</f>
        <v>0</v>
      </c>
      <c r="E5" s="6">
        <f>B5*TAN(RADIANS(F$2))-((9.8*B5^2)/(2*G$2^2*COS(RADIANS((F$2)))^2))</f>
        <v>0</v>
      </c>
    </row>
    <row r="6" spans="2:7" ht="15">
      <c r="B6" s="7">
        <v>100</v>
      </c>
      <c r="C6" s="8">
        <f>B6*TAN(RADIANS(B$2))-((9.8*B6^2)/(2*C$2^2*COS(RADIANS((B$2)))^2))</f>
        <v>96.799999999999983</v>
      </c>
      <c r="D6" s="5">
        <f t="shared" ref="D6:D35" si="0">B6*TAN(RADIANS(D$2))-((9.8*B6^2)/(2*E$2^2*COS(RADIANS((D$2)))^2))</f>
        <v>68.195147840177981</v>
      </c>
      <c r="E6" s="6">
        <f t="shared" ref="E6:E35" si="1">B6*TAN(RADIANS(F$2))-((9.8*B6^2)/(2*G$2^2*COS(RADIANS((F$2)))^2))</f>
        <v>69.209373385062975</v>
      </c>
    </row>
    <row r="7" spans="2:7" ht="15">
      <c r="B7" s="7">
        <v>200</v>
      </c>
      <c r="C7" s="8">
        <f>B7*TAN(RADIANS(B$2))-((9.8*B7^2)/(2*C$2^2*COS(RADIANS((B$2)))^2))</f>
        <v>187.2</v>
      </c>
      <c r="D7" s="5">
        <f t="shared" si="0"/>
        <v>132.73908371876999</v>
      </c>
      <c r="E7" s="6">
        <f t="shared" si="1"/>
        <v>136.79598589830997</v>
      </c>
    </row>
    <row r="8" spans="2:7" ht="15">
      <c r="B8" s="7">
        <v>300</v>
      </c>
      <c r="C8" s="8">
        <f t="shared" ref="C8:C35" si="2">B8*TAN(RADIANS(B$2))-((9.8*B8^2)/(2*C$2^2*COS(RADIANS((B$2)))^2))</f>
        <v>271.19999999999993</v>
      </c>
      <c r="D8" s="5">
        <f t="shared" si="0"/>
        <v>193.63180763577606</v>
      </c>
      <c r="E8" s="6">
        <f t="shared" si="1"/>
        <v>202.75983753974097</v>
      </c>
    </row>
    <row r="9" spans="2:7" ht="15">
      <c r="B9" s="7">
        <v>400</v>
      </c>
      <c r="C9" s="8">
        <f t="shared" si="2"/>
        <v>348.79999999999995</v>
      </c>
      <c r="D9" s="5">
        <f t="shared" si="0"/>
        <v>250.87331959119609</v>
      </c>
      <c r="E9" s="6">
        <f t="shared" si="1"/>
        <v>267.10092830935599</v>
      </c>
    </row>
    <row r="10" spans="2:7" ht="15">
      <c r="B10" s="7">
        <v>500</v>
      </c>
      <c r="C10" s="8">
        <f t="shared" si="2"/>
        <v>419.99999999999994</v>
      </c>
      <c r="D10" s="5">
        <f t="shared" si="0"/>
        <v>304.46361958503019</v>
      </c>
      <c r="E10" s="6">
        <f t="shared" si="1"/>
        <v>329.81925820715503</v>
      </c>
    </row>
    <row r="11" spans="2:7" ht="15">
      <c r="B11" s="7">
        <v>600</v>
      </c>
      <c r="C11" s="8">
        <f t="shared" si="2"/>
        <v>484.7999999999999</v>
      </c>
      <c r="D11" s="5">
        <f t="shared" si="0"/>
        <v>354.40270761727834</v>
      </c>
      <c r="E11" s="6">
        <f t="shared" si="1"/>
        <v>390.91482723313806</v>
      </c>
    </row>
    <row r="12" spans="2:7" ht="15">
      <c r="B12" s="7">
        <v>700</v>
      </c>
      <c r="C12" s="8">
        <f t="shared" si="2"/>
        <v>543.19999999999993</v>
      </c>
      <c r="D12" s="5">
        <f t="shared" si="0"/>
        <v>400.69058368794055</v>
      </c>
      <c r="E12" s="6">
        <f t="shared" si="1"/>
        <v>450.38763538730512</v>
      </c>
    </row>
    <row r="13" spans="2:7" ht="15">
      <c r="B13" s="7">
        <v>800</v>
      </c>
      <c r="C13" s="8">
        <f t="shared" si="2"/>
        <v>595.19999999999993</v>
      </c>
      <c r="D13" s="5">
        <f t="shared" si="0"/>
        <v>443.3272477970167</v>
      </c>
      <c r="E13" s="6">
        <f t="shared" si="1"/>
        <v>508.23768266965618</v>
      </c>
    </row>
    <row r="14" spans="2:7" ht="15">
      <c r="B14" s="7">
        <v>900</v>
      </c>
      <c r="C14" s="8">
        <f t="shared" si="2"/>
        <v>640.79999999999995</v>
      </c>
      <c r="D14" s="5">
        <f t="shared" si="0"/>
        <v>482.3126999445069</v>
      </c>
      <c r="E14" s="6">
        <f t="shared" si="1"/>
        <v>564.46496908019128</v>
      </c>
    </row>
    <row r="15" spans="2:7" ht="15">
      <c r="B15" s="7">
        <v>1000</v>
      </c>
      <c r="C15" s="8">
        <f t="shared" si="2"/>
        <v>680</v>
      </c>
      <c r="D15" s="5">
        <f t="shared" si="0"/>
        <v>517.64694013041117</v>
      </c>
      <c r="E15" s="6">
        <f t="shared" si="1"/>
        <v>619.06949461891031</v>
      </c>
    </row>
    <row r="16" spans="2:7" ht="15">
      <c r="B16" s="7">
        <v>1100</v>
      </c>
      <c r="C16" s="8">
        <f t="shared" si="2"/>
        <v>712.79999999999984</v>
      </c>
      <c r="D16" s="5">
        <f t="shared" si="0"/>
        <v>549.32996835472943</v>
      </c>
      <c r="E16" s="6">
        <f t="shared" si="1"/>
        <v>672.05125928581344</v>
      </c>
    </row>
    <row r="17" spans="2:12" ht="15">
      <c r="B17" s="7">
        <v>1200</v>
      </c>
      <c r="C17" s="8">
        <f t="shared" si="2"/>
        <v>739.19999999999982</v>
      </c>
      <c r="D17" s="5">
        <f t="shared" si="0"/>
        <v>577.36178461746181</v>
      </c>
      <c r="E17" s="6">
        <f t="shared" si="1"/>
        <v>723.41026308090056</v>
      </c>
    </row>
    <row r="18" spans="2:12" ht="15">
      <c r="B18" s="7">
        <v>1300</v>
      </c>
      <c r="C18" s="8">
        <f t="shared" si="2"/>
        <v>759.19999999999982</v>
      </c>
      <c r="D18" s="5">
        <f t="shared" si="0"/>
        <v>601.74238891860819</v>
      </c>
      <c r="E18" s="6">
        <f t="shared" si="1"/>
        <v>773.14650600417167</v>
      </c>
    </row>
    <row r="19" spans="2:12" ht="15">
      <c r="B19" s="7">
        <v>1400</v>
      </c>
      <c r="C19" s="8">
        <f t="shared" si="2"/>
        <v>772.8</v>
      </c>
      <c r="D19" s="5">
        <f t="shared" si="0"/>
        <v>622.47178125816845</v>
      </c>
      <c r="E19" s="6">
        <f t="shared" si="1"/>
        <v>821.25998805562688</v>
      </c>
    </row>
    <row r="20" spans="2:12" ht="15">
      <c r="B20" s="7">
        <v>1500</v>
      </c>
      <c r="C20" s="8">
        <f t="shared" si="2"/>
        <v>780</v>
      </c>
      <c r="D20" s="5">
        <f t="shared" si="0"/>
        <v>639.54996163614294</v>
      </c>
      <c r="E20" s="6">
        <f t="shared" si="1"/>
        <v>867.75070923526607</v>
      </c>
    </row>
    <row r="21" spans="2:12" ht="15">
      <c r="B21" s="7">
        <v>1600</v>
      </c>
      <c r="C21" s="8">
        <f t="shared" si="2"/>
        <v>780.8</v>
      </c>
      <c r="D21" s="5">
        <f t="shared" si="0"/>
        <v>652.97693005253132</v>
      </c>
      <c r="E21" s="6">
        <f t="shared" si="1"/>
        <v>912.61866954308914</v>
      </c>
      <c r="J21" s="13" t="s">
        <v>14</v>
      </c>
      <c r="K21" s="13" t="s">
        <v>15</v>
      </c>
      <c r="L21" s="13" t="s">
        <v>16</v>
      </c>
    </row>
    <row r="22" spans="2:12" ht="15">
      <c r="B22" s="7">
        <v>1700</v>
      </c>
      <c r="C22" s="8">
        <f t="shared" si="2"/>
        <v>775.19999999999982</v>
      </c>
      <c r="D22" s="5">
        <f t="shared" si="0"/>
        <v>662.75268650733381</v>
      </c>
      <c r="E22" s="6">
        <f t="shared" si="1"/>
        <v>955.86386897909642</v>
      </c>
      <c r="J22" s="13" t="s">
        <v>17</v>
      </c>
      <c r="K22" s="13" t="s">
        <v>18</v>
      </c>
      <c r="L22" s="13" t="s">
        <v>19</v>
      </c>
    </row>
    <row r="23" spans="2:12" ht="15">
      <c r="B23" s="7">
        <v>1800</v>
      </c>
      <c r="C23" s="8">
        <f t="shared" si="2"/>
        <v>763.19999999999982</v>
      </c>
      <c r="D23" s="5">
        <f t="shared" si="0"/>
        <v>668.87723100055018</v>
      </c>
      <c r="E23" s="6">
        <f t="shared" si="1"/>
        <v>997.48630754328747</v>
      </c>
      <c r="I23" s="2" t="s">
        <v>20</v>
      </c>
      <c r="J23" s="13" t="s">
        <v>21</v>
      </c>
      <c r="K23" s="13" t="s">
        <v>22</v>
      </c>
      <c r="L23" s="13" t="s">
        <v>23</v>
      </c>
    </row>
    <row r="24" spans="2:12" ht="15">
      <c r="B24" s="7">
        <v>1900</v>
      </c>
      <c r="C24" s="8">
        <f t="shared" si="2"/>
        <v>744.8</v>
      </c>
      <c r="D24" s="5">
        <f t="shared" si="0"/>
        <v>671.3505635321809</v>
      </c>
      <c r="E24" s="6">
        <f t="shared" si="1"/>
        <v>1037.4859852356628</v>
      </c>
      <c r="I24" s="2" t="s">
        <v>24</v>
      </c>
      <c r="J24" s="13">
        <f>-1/(-0.0006)</f>
        <v>1666.6666666666667</v>
      </c>
      <c r="K24" s="13">
        <f>-0.7002/(-0.0004)</f>
        <v>1750.5</v>
      </c>
      <c r="L24" s="13">
        <f>-0.7002/(-0.00016)</f>
        <v>4376.25</v>
      </c>
    </row>
    <row r="25" spans="2:12" ht="15">
      <c r="B25" s="7">
        <v>2000</v>
      </c>
      <c r="C25" s="8">
        <f t="shared" si="2"/>
        <v>720</v>
      </c>
      <c r="D25" s="5">
        <f t="shared" si="0"/>
        <v>670.17268410222528</v>
      </c>
      <c r="E25" s="6">
        <f t="shared" si="1"/>
        <v>1075.8629020562221</v>
      </c>
      <c r="I25" s="2" t="s">
        <v>25</v>
      </c>
      <c r="J25" s="13" t="e">
        <f>_xlfn.MODE.SNGL(C5:C35)</f>
        <v>#N/A</v>
      </c>
      <c r="K25" s="13" t="e">
        <f>_xlfn.MODE.SNGL(D5:D35)</f>
        <v>#N/A</v>
      </c>
      <c r="L25" s="13" t="e">
        <f t="shared" ref="L25" si="3">_xlfn.MODE.SNGL(E5:E35)</f>
        <v>#N/A</v>
      </c>
    </row>
    <row r="26" spans="2:12" ht="15">
      <c r="B26" s="7">
        <v>2100</v>
      </c>
      <c r="C26" s="8">
        <f t="shared" si="2"/>
        <v>688.8</v>
      </c>
      <c r="D26" s="5">
        <f t="shared" si="0"/>
        <v>665.34359271068399</v>
      </c>
      <c r="E26" s="6">
        <f t="shared" si="1"/>
        <v>1112.6170580049654</v>
      </c>
      <c r="I26" s="2" t="s">
        <v>26</v>
      </c>
      <c r="J26" s="13">
        <f>MEDIAN(C5:C35)</f>
        <v>595.19999999999993</v>
      </c>
      <c r="K26" s="13">
        <f t="shared" ref="K26:L26" si="4">MEDIAN(D5:D35)</f>
        <v>559.69359316812984</v>
      </c>
      <c r="L26" s="13">
        <f t="shared" si="4"/>
        <v>867.75070923526607</v>
      </c>
    </row>
    <row r="27" spans="2:12" ht="15">
      <c r="B27" s="7">
        <v>2200</v>
      </c>
      <c r="C27" s="8">
        <f t="shared" si="2"/>
        <v>651.19999999999982</v>
      </c>
      <c r="D27" s="5">
        <f t="shared" si="0"/>
        <v>656.86328935755648</v>
      </c>
      <c r="E27" s="6">
        <f t="shared" si="1"/>
        <v>1147.7484530818924</v>
      </c>
      <c r="I27" s="2" t="s">
        <v>27</v>
      </c>
      <c r="J27" s="14">
        <f>AVERAGE(C5:C35)</f>
        <v>524</v>
      </c>
      <c r="K27" s="14">
        <f t="shared" ref="K27:L27" si="5">AVERAGE(D5:D35)</f>
        <v>493.50148317270401</v>
      </c>
      <c r="L27" s="14">
        <f t="shared" si="5"/>
        <v>802.8402743626267</v>
      </c>
    </row>
    <row r="28" spans="2:12" ht="15">
      <c r="B28" s="7">
        <v>2300</v>
      </c>
      <c r="C28" s="8">
        <f t="shared" si="2"/>
        <v>607.19999999999959</v>
      </c>
      <c r="D28" s="5">
        <f t="shared" si="0"/>
        <v>644.73177404284309</v>
      </c>
      <c r="E28" s="6">
        <f t="shared" si="1"/>
        <v>1181.2570872870037</v>
      </c>
      <c r="I28" s="2" t="s">
        <v>28</v>
      </c>
      <c r="J28" s="13" t="s">
        <v>29</v>
      </c>
      <c r="K28" s="13" t="s">
        <v>29</v>
      </c>
      <c r="L28" s="13" t="s">
        <v>29</v>
      </c>
    </row>
    <row r="29" spans="2:12" ht="15">
      <c r="B29" s="7">
        <v>2400</v>
      </c>
      <c r="C29" s="8">
        <f t="shared" si="2"/>
        <v>556.79999999999973</v>
      </c>
      <c r="D29" s="5">
        <f t="shared" si="0"/>
        <v>628.94904676654369</v>
      </c>
      <c r="E29" s="6">
        <f t="shared" si="1"/>
        <v>1213.1429606202992</v>
      </c>
      <c r="I29" s="2" t="s">
        <v>30</v>
      </c>
      <c r="J29" s="2" t="s">
        <v>31</v>
      </c>
      <c r="K29" s="2" t="s">
        <v>31</v>
      </c>
      <c r="L29" s="2" t="s">
        <v>31</v>
      </c>
    </row>
    <row r="30" spans="2:12" ht="15">
      <c r="B30" s="7">
        <v>2500</v>
      </c>
      <c r="C30" s="8">
        <f t="shared" si="2"/>
        <v>499.99999999999977</v>
      </c>
      <c r="D30" s="5">
        <f t="shared" si="0"/>
        <v>609.51510752865829</v>
      </c>
      <c r="E30" s="6">
        <f t="shared" si="1"/>
        <v>1243.4060730817782</v>
      </c>
    </row>
    <row r="31" spans="2:12" ht="15">
      <c r="B31" s="7">
        <v>2600</v>
      </c>
      <c r="C31" s="8">
        <f t="shared" si="2"/>
        <v>436.79999999999973</v>
      </c>
      <c r="D31" s="5">
        <f t="shared" si="0"/>
        <v>586.42995632918723</v>
      </c>
      <c r="E31" s="6">
        <f t="shared" si="1"/>
        <v>1272.0464246714416</v>
      </c>
    </row>
    <row r="32" spans="2:12" ht="15">
      <c r="B32" s="7">
        <v>2700</v>
      </c>
      <c r="C32" s="8">
        <f t="shared" si="2"/>
        <v>367.20000000000027</v>
      </c>
      <c r="D32" s="5">
        <f t="shared" si="0"/>
        <v>559.69359316812984</v>
      </c>
      <c r="E32" s="6">
        <f t="shared" si="1"/>
        <v>1299.0640153892889</v>
      </c>
    </row>
    <row r="33" spans="2:13" ht="15">
      <c r="B33" s="7">
        <v>2800</v>
      </c>
      <c r="C33" s="8">
        <f t="shared" si="2"/>
        <v>291.20000000000027</v>
      </c>
      <c r="D33" s="5">
        <f t="shared" si="0"/>
        <v>529.30601804548678</v>
      </c>
      <c r="E33" s="6">
        <f t="shared" si="1"/>
        <v>1324.4588452353205</v>
      </c>
      <c r="I33" s="12"/>
      <c r="J33" s="12" t="s">
        <v>32</v>
      </c>
      <c r="K33" s="12" t="s">
        <v>33</v>
      </c>
      <c r="L33" s="12" t="s">
        <v>34</v>
      </c>
      <c r="M33" s="12"/>
    </row>
    <row r="34" spans="2:13" ht="15">
      <c r="B34" s="7">
        <v>2900</v>
      </c>
      <c r="C34" s="8">
        <f t="shared" si="2"/>
        <v>208.80000000000018</v>
      </c>
      <c r="D34" s="5">
        <f t="shared" si="0"/>
        <v>495.26723096125761</v>
      </c>
      <c r="E34" s="6">
        <f t="shared" si="1"/>
        <v>1348.2309142095355</v>
      </c>
      <c r="I34" s="12" t="s">
        <v>35</v>
      </c>
      <c r="J34" s="12" t="s">
        <v>36</v>
      </c>
      <c r="K34" s="12" t="s">
        <v>37</v>
      </c>
      <c r="L34" s="12" t="s">
        <v>38</v>
      </c>
      <c r="M34" s="12" t="s">
        <v>39</v>
      </c>
    </row>
    <row r="35" spans="2:13" ht="15">
      <c r="B35" s="7">
        <v>3000</v>
      </c>
      <c r="C35" s="8">
        <f t="shared" si="2"/>
        <v>120.00000000000045</v>
      </c>
      <c r="D35" s="5">
        <f t="shared" si="0"/>
        <v>457.57723191544255</v>
      </c>
      <c r="E35" s="6">
        <f t="shared" si="1"/>
        <v>1370.3802223119351</v>
      </c>
      <c r="I35" s="12" t="s">
        <v>40</v>
      </c>
      <c r="J35" s="12" t="s">
        <v>41</v>
      </c>
      <c r="K35" s="12" t="s">
        <v>42</v>
      </c>
      <c r="L35" s="12" t="s">
        <v>43</v>
      </c>
      <c r="M35" s="12" t="s">
        <v>44</v>
      </c>
    </row>
    <row r="36" spans="2:13">
      <c r="I36" s="12" t="s">
        <v>45</v>
      </c>
      <c r="J36" s="12" t="s">
        <v>46</v>
      </c>
      <c r="K36" s="12" t="s">
        <v>47</v>
      </c>
      <c r="L36" s="12" t="s">
        <v>48</v>
      </c>
      <c r="M36" s="12" t="s">
        <v>49</v>
      </c>
    </row>
    <row r="37" spans="2:13">
      <c r="B37" s="1"/>
      <c r="C3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765DBEBBA37B429883DA1C50093A57" ma:contentTypeVersion="2" ma:contentTypeDescription="Create a new document." ma:contentTypeScope="" ma:versionID="b6c97cbc03297009bc0e1c674250829b">
  <xsd:schema xmlns:xsd="http://www.w3.org/2001/XMLSchema" xmlns:xs="http://www.w3.org/2001/XMLSchema" xmlns:p="http://schemas.microsoft.com/office/2006/metadata/properties" xmlns:ns3="e317e7db-5856-4296-936d-ac9c01eef16a" targetNamespace="http://schemas.microsoft.com/office/2006/metadata/properties" ma:root="true" ma:fieldsID="f53ecffa149173a9466d815d6909e50d" ns3:_="">
    <xsd:import namespace="e317e7db-5856-4296-936d-ac9c01eef1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e7db-5856-4296-936d-ac9c01eef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C887C-FC6F-4A46-AF36-CB3EB2B54D2E}"/>
</file>

<file path=customXml/itemProps2.xml><?xml version="1.0" encoding="utf-8"?>
<ds:datastoreItem xmlns:ds="http://schemas.openxmlformats.org/officeDocument/2006/customXml" ds:itemID="{5DF3EB7B-940F-4FDE-87D2-90FB40AB4E10}"/>
</file>

<file path=customXml/itemProps3.xml><?xml version="1.0" encoding="utf-8"?>
<ds:datastoreItem xmlns:ds="http://schemas.openxmlformats.org/officeDocument/2006/customXml" ds:itemID="{C3BD37C5-E58C-493A-8B05-59F36A3704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Martínez</dc:creator>
  <cp:keywords/>
  <dc:description/>
  <cp:lastModifiedBy/>
  <cp:revision/>
  <dcterms:created xsi:type="dcterms:W3CDTF">2021-10-02T01:35:37Z</dcterms:created>
  <dcterms:modified xsi:type="dcterms:W3CDTF">2021-10-02T04:55:30Z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0x0101008C765DBEBBA37B429883DA1C50093A57</vt:lpwstr>
  </property>
</Properties>
</file>