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438" documentId="11_924874E5C5FBB6926123EA198B3E8C185103838B" xr6:coauthVersionLast="47" xr6:coauthVersionMax="47" xr10:uidLastSave="{B44491B3-D6C6-4887-B725-A8EEF80853DE}"/>
  <bookViews>
    <workbookView xWindow="240" yWindow="105" windowWidth="14805" windowHeight="8010" xr2:uid="{00000000-000D-0000-FFFF-FFFF00000000}"/>
  </bookViews>
  <sheets>
    <sheet name="Лист1 (2)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" i="2" l="1" a="1"/>
  <c r="AA31" i="2"/>
  <c r="AJ3" i="2"/>
  <c r="AK3" i="2"/>
  <c r="AL3" i="2"/>
  <c r="AJ4" i="2"/>
  <c r="AK4" i="2"/>
  <c r="AL4" i="2"/>
  <c r="AK2" i="2"/>
  <c r="AL2" i="2"/>
  <c r="AJ2" i="2"/>
  <c r="AN2" i="2" s="1"/>
  <c r="AE31" i="2" a="1"/>
  <c r="AE31" i="2"/>
  <c r="AG15" i="2"/>
  <c r="AA16" i="2" a="1"/>
  <c r="AA16" i="2" s="1"/>
  <c r="B9" i="2"/>
  <c r="B8" i="2"/>
  <c r="B7" i="2"/>
  <c r="AE35" i="2" l="1" a="1"/>
  <c r="AE35" i="2" s="1"/>
  <c r="AP31" i="2"/>
  <c r="AP32" i="2"/>
  <c r="AQ32" i="2"/>
  <c r="AR32" i="2"/>
  <c r="AP33" i="2"/>
  <c r="AQ33" i="2"/>
  <c r="AR33" i="2"/>
  <c r="AQ31" i="2"/>
  <c r="AR31" i="2"/>
  <c r="AN4" i="2"/>
  <c r="AN3" i="2"/>
  <c r="AN5" i="2" s="1"/>
  <c r="B11" i="2" a="1"/>
  <c r="B11" i="2" s="1"/>
  <c r="I2" i="2" s="1" a="1"/>
  <c r="I2" i="2" s="1"/>
  <c r="O2" i="2" s="1" a="1"/>
  <c r="AT33" i="2" l="1"/>
  <c r="AT32" i="2"/>
  <c r="AT31" i="2"/>
  <c r="AT34" i="2" s="1"/>
  <c r="AP12" i="2" s="1"/>
  <c r="P9" i="2"/>
  <c r="P8" i="2"/>
  <c r="O2" i="2"/>
  <c r="O11" i="2" l="1" a="1"/>
  <c r="O11" i="2" s="1"/>
  <c r="U2" i="2" s="1" a="1"/>
  <c r="W9" i="2" l="1"/>
  <c r="U2" i="2"/>
  <c r="U11" i="2" l="1" a="1"/>
  <c r="U11" i="2" s="1"/>
  <c r="AA7" i="2" a="1"/>
  <c r="AA7" i="2" s="1"/>
  <c r="AG17" i="2"/>
  <c r="AE21" i="2" l="1" a="1"/>
  <c r="AE21" i="2" s="1"/>
  <c r="AG14" i="2"/>
  <c r="AA2" i="2" a="1"/>
  <c r="AA21" i="2" a="1"/>
  <c r="AA21" i="2" s="1"/>
  <c r="AA2" i="2"/>
  <c r="AG4" i="2"/>
  <c r="AG3" i="2" s="1"/>
  <c r="AG2" i="2" s="1"/>
  <c r="AA12" i="2" l="1" a="1"/>
  <c r="AA12" i="2" s="1"/>
  <c r="AG16" i="2"/>
  <c r="AH3" i="2"/>
  <c r="AH4" i="2"/>
  <c r="AH2" i="2"/>
  <c r="AC29" i="2"/>
  <c r="AB29" i="2"/>
  <c r="AB28" i="2" s="1"/>
  <c r="AB27" i="2" s="1"/>
  <c r="AC28" i="2"/>
  <c r="AC27" i="2" s="1"/>
  <c r="AA29" i="2"/>
  <c r="AA28" i="2" s="1"/>
  <c r="AA27" i="2" s="1"/>
  <c r="AJ32" i="2" l="1"/>
  <c r="AK32" i="2"/>
  <c r="AL32" i="2"/>
  <c r="AJ33" i="2"/>
  <c r="AK33" i="2"/>
  <c r="AL33" i="2"/>
  <c r="AK31" i="2"/>
  <c r="AL31" i="2"/>
  <c r="AN33" i="2" l="1"/>
  <c r="AN32" i="2"/>
  <c r="AA35" i="2" a="1"/>
  <c r="AA35" i="2" s="1"/>
  <c r="AJ31" i="2"/>
  <c r="AN31" i="2" s="1"/>
  <c r="AN34" i="2" s="1"/>
  <c r="AJ12" i="2" s="1"/>
  <c r="AG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<sst xmlns="http://schemas.openxmlformats.org/spreadsheetml/2006/main" count="44" uniqueCount="35">
  <si>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Вариант</t>
  </si>
  <si>
    <t>f</t>
  </si>
  <si>
    <t>Корни</t>
  </si>
  <si>
    <t>проверка</t>
  </si>
  <si>
    <t>Модули</t>
  </si>
  <si>
    <t>Сумма</t>
  </si>
  <si>
    <t>L1*A</t>
  </si>
  <si>
    <t>P32*L1*A</t>
  </si>
  <si>
    <t>L2*P32*L1*A</t>
  </si>
  <si>
    <t>L3*L2*P32*L1*A</t>
  </si>
  <si>
    <t>А =</t>
  </si>
  <si>
    <t>U</t>
  </si>
  <si>
    <t>макс</t>
  </si>
  <si>
    <t>L1^-1</t>
  </si>
  <si>
    <t>P32</t>
  </si>
  <si>
    <t>L2^-</t>
  </si>
  <si>
    <t>L3^-</t>
  </si>
  <si>
    <t xml:space="preserve">L </t>
  </si>
  <si>
    <t>L1</t>
  </si>
  <si>
    <t>L2</t>
  </si>
  <si>
    <t>L3</t>
  </si>
  <si>
    <t>число обусловности</t>
  </si>
  <si>
    <t>LU</t>
  </si>
  <si>
    <t>Определитель</t>
  </si>
  <si>
    <t>L</t>
  </si>
  <si>
    <t>хорошо обусловлена т.к. &lt; 100</t>
  </si>
  <si>
    <t>A</t>
  </si>
  <si>
    <t>PA</t>
  </si>
  <si>
    <t>L ^-</t>
  </si>
  <si>
    <t>x1</t>
  </si>
  <si>
    <t>x2</t>
  </si>
  <si>
    <t>x3</t>
  </si>
  <si>
    <t>(PA)^-</t>
  </si>
  <si>
    <t>A^-</t>
  </si>
  <si>
    <t>А*A^-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</si>
</sst>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2" fontId="0" fillId="4" borderId="1" xfId="0" applyNumberFormat="1" applyFill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0" xfId="0" applyNumberFormat="1"/>
    <xf numFmtId="2" fontId="0" fillId="4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2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/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B1DA-E38F-4901-AA52-5646AE06FA6C}">
  <dimension ref="A1:AT37"/>
  <sheetViews>
    <sheetView tabSelected="1" topLeftCell="Z1" workbookViewId="0">
      <selection activeCell="AG29" sqref="AG29"/>
    </sheetView>
  </sheetViews>
  <sheetFormatPr defaultRowHeight="15"/>
  <cols>
    <col min="2" max="2" width="6" bestFit="1" customWidth="1"/>
    <col min="3" max="3" width="5.5703125" bestFit="1" customWidth="1"/>
    <col min="4" max="5" width="5" bestFit="1" customWidth="1"/>
    <col min="6" max="6" width="2.28515625" bestFit="1" customWidth="1"/>
    <col min="9" max="9" width="5" bestFit="1" customWidth="1"/>
    <col min="10" max="10" width="5.5703125" bestFit="1" customWidth="1"/>
    <col min="11" max="11" width="2.28515625" bestFit="1" customWidth="1"/>
    <col min="12" max="12" width="4.140625" bestFit="1" customWidth="1"/>
    <col min="15" max="15" width="2.28515625" bestFit="1" customWidth="1"/>
    <col min="16" max="16" width="5.140625" bestFit="1" customWidth="1"/>
    <col min="17" max="17" width="2.28515625" bestFit="1" customWidth="1"/>
    <col min="18" max="18" width="4.140625" bestFit="1" customWidth="1"/>
    <col min="20" max="20" width="12.85546875" bestFit="1" customWidth="1"/>
    <col min="21" max="21" width="2.28515625" bestFit="1" customWidth="1"/>
    <col min="22" max="22" width="12.85546875" bestFit="1" customWidth="1"/>
    <col min="23" max="23" width="12.5703125" bestFit="1" customWidth="1"/>
    <col min="24" max="24" width="5.140625" bestFit="1" customWidth="1"/>
    <col min="26" max="26" width="16" style="1" bestFit="1" customWidth="1"/>
    <col min="27" max="27" width="4.85546875" customWidth="1"/>
    <col min="28" max="28" width="7.140625" customWidth="1"/>
    <col min="29" max="29" width="6.28515625" customWidth="1"/>
    <col min="30" max="30" width="5.140625" bestFit="1" customWidth="1"/>
    <col min="32" max="32" width="3.42578125" style="1" bestFit="1" customWidth="1"/>
    <col min="33" max="33" width="14.42578125" bestFit="1" customWidth="1"/>
    <col min="34" max="34" width="9.7109375" bestFit="1" customWidth="1"/>
  </cols>
  <sheetData>
    <row r="1" spans="1:42">
      <c r="A1" s="3" t="s">
        <v>0</v>
      </c>
      <c r="B1" s="3">
        <v>9</v>
      </c>
      <c r="E1" s="2" t="s">
        <v>1</v>
      </c>
      <c r="AG1" s="2" t="s">
        <v>2</v>
      </c>
      <c r="AH1" s="18" t="s">
        <v>3</v>
      </c>
      <c r="AJ1" s="12" t="s">
        <v>4</v>
      </c>
      <c r="AN1" s="12" t="s">
        <v>5</v>
      </c>
    </row>
    <row r="2" spans="1:42">
      <c r="B2" s="4">
        <v>10</v>
      </c>
      <c r="C2" s="5">
        <v>-7</v>
      </c>
      <c r="D2" s="5">
        <v>0</v>
      </c>
      <c r="E2" s="6">
        <v>7</v>
      </c>
      <c r="H2" s="11" t="s">
        <v>6</v>
      </c>
      <c r="I2" s="7" cm="1">
        <f t="array" ref="I2:L4">MMULT(_xlfn.ANCHORARRAY(B11),B2:E4)</f>
        <v>1</v>
      </c>
      <c r="J2" s="7">
        <v>-0.70000000000000007</v>
      </c>
      <c r="K2">
        <v>0</v>
      </c>
      <c r="L2">
        <v>0.70000000000000007</v>
      </c>
      <c r="N2" s="12" t="s">
        <v>7</v>
      </c>
      <c r="O2" cm="1">
        <f t="array" ref="O2:R4">MMULT(I7:K9,_xlfn.ANCHORARRAY(I2))</f>
        <v>1</v>
      </c>
      <c r="P2">
        <v>-0.70000000000000007</v>
      </c>
      <c r="Q2">
        <v>0</v>
      </c>
      <c r="R2">
        <v>0.70000000000000007</v>
      </c>
      <c r="T2" s="12" t="s">
        <v>8</v>
      </c>
      <c r="U2" s="10" cm="1">
        <f t="array" ref="U2:X4">MMULT(_xlfn.ANCHORARRAY(O11),_xlfn.ANCHORARRAY(O2))</f>
        <v>1</v>
      </c>
      <c r="V2">
        <v>-0.70000000000000007</v>
      </c>
      <c r="W2">
        <v>0</v>
      </c>
      <c r="X2">
        <v>0.70000000000000007</v>
      </c>
      <c r="Z2" s="16" t="s">
        <v>9</v>
      </c>
      <c r="AA2" s="15" cm="1">
        <f t="array" ref="AA2:AD4">MMULT(_xlfn.ANCHORARRAY(U11),_xlfn.ANCHORARRAY(U2))</f>
        <v>1</v>
      </c>
      <c r="AB2" s="14">
        <v>-0.70000000000000007</v>
      </c>
      <c r="AC2" s="14">
        <v>0</v>
      </c>
      <c r="AD2" s="14">
        <v>0.70000000000000007</v>
      </c>
      <c r="AG2">
        <f>(AD2-AB2*AG3)/AA2</f>
        <v>-1.2212453270876722E-15</v>
      </c>
      <c r="AH2" s="18" t="b">
        <f>$AG$2*B2 + $AG$3*C2 +$AG$4*D2 =E2</f>
        <v>1</v>
      </c>
      <c r="AJ2">
        <f>ABS(B2)</f>
        <v>10</v>
      </c>
      <c r="AK2">
        <f t="shared" ref="AK2:AL2" si="0">ABS(C2)</f>
        <v>7</v>
      </c>
      <c r="AL2">
        <f t="shared" si="0"/>
        <v>0</v>
      </c>
      <c r="AN2">
        <f>SUM(AJ2:AL2)</f>
        <v>17</v>
      </c>
    </row>
    <row r="3" spans="1:42">
      <c r="A3" s="1" t="s">
        <v>10</v>
      </c>
      <c r="B3" s="5">
        <v>-3</v>
      </c>
      <c r="C3" s="5">
        <v>2</v>
      </c>
      <c r="D3" s="5">
        <v>6</v>
      </c>
      <c r="E3" s="6">
        <v>4</v>
      </c>
      <c r="H3" s="7"/>
      <c r="I3" s="7">
        <v>0</v>
      </c>
      <c r="J3" s="7">
        <v>-0.10000000000000009</v>
      </c>
      <c r="K3">
        <v>6</v>
      </c>
      <c r="L3">
        <v>6.1</v>
      </c>
      <c r="O3">
        <v>0</v>
      </c>
      <c r="P3" s="9">
        <v>0.40000000000000013</v>
      </c>
      <c r="Q3">
        <v>5</v>
      </c>
      <c r="R3">
        <v>4.5999999999999996</v>
      </c>
      <c r="U3">
        <v>0</v>
      </c>
      <c r="V3">
        <v>1</v>
      </c>
      <c r="W3">
        <v>12.499999999999996</v>
      </c>
      <c r="X3">
        <v>11.499999999999995</v>
      </c>
      <c r="Z3" s="13" t="s">
        <v>11</v>
      </c>
      <c r="AA3" s="14">
        <v>0</v>
      </c>
      <c r="AB3" s="14">
        <v>1</v>
      </c>
      <c r="AC3" s="14">
        <v>12.499999999999996</v>
      </c>
      <c r="AD3" s="14">
        <v>11.499999999999995</v>
      </c>
      <c r="AG3">
        <f>(AD3-AC3*AG4)/AB3</f>
        <v>-1.0000000000000018</v>
      </c>
      <c r="AH3" s="18" t="b">
        <f t="shared" ref="AH3:AH4" si="1">$AG$2*B3 + $AG$3*C3 +$AG$4*D3 =E3</f>
        <v>1</v>
      </c>
      <c r="AJ3">
        <f t="shared" ref="AJ3:AJ4" si="2">ABS(B3)</f>
        <v>3</v>
      </c>
      <c r="AK3">
        <f t="shared" ref="AK3:AK4" si="3">ABS(C3)</f>
        <v>2</v>
      </c>
      <c r="AL3">
        <f t="shared" ref="AL3:AL4" si="4">ABS(D3)</f>
        <v>6</v>
      </c>
      <c r="AN3">
        <f>SUM(AJ3:AL3)</f>
        <v>11</v>
      </c>
    </row>
    <row r="4" spans="1:42">
      <c r="B4" s="5">
        <v>2</v>
      </c>
      <c r="C4" s="5">
        <v>-1</v>
      </c>
      <c r="D4" s="5">
        <v>5</v>
      </c>
      <c r="E4" s="6">
        <v>6</v>
      </c>
      <c r="H4" s="7"/>
      <c r="I4" s="7">
        <v>0</v>
      </c>
      <c r="J4" s="8">
        <v>0.40000000000000013</v>
      </c>
      <c r="K4">
        <v>5</v>
      </c>
      <c r="L4">
        <v>4.5999999999999996</v>
      </c>
      <c r="O4">
        <v>0</v>
      </c>
      <c r="P4">
        <v>-0.10000000000000009</v>
      </c>
      <c r="Q4">
        <v>6</v>
      </c>
      <c r="R4">
        <v>6.1</v>
      </c>
      <c r="U4">
        <v>0</v>
      </c>
      <c r="V4">
        <v>-1.3877787807814457E-17</v>
      </c>
      <c r="W4" s="9">
        <v>7.25</v>
      </c>
      <c r="X4">
        <v>7.25</v>
      </c>
      <c r="AA4" s="14">
        <v>0</v>
      </c>
      <c r="AB4" s="14">
        <v>-1.914177628664063E-18</v>
      </c>
      <c r="AC4" s="14">
        <v>1</v>
      </c>
      <c r="AD4" s="14">
        <v>1</v>
      </c>
      <c r="AG4">
        <f>AD4/AC4</f>
        <v>1</v>
      </c>
      <c r="AH4" s="18" t="b">
        <f t="shared" si="1"/>
        <v>1</v>
      </c>
      <c r="AJ4">
        <f t="shared" si="2"/>
        <v>2</v>
      </c>
      <c r="AK4">
        <f t="shared" si="3"/>
        <v>1</v>
      </c>
      <c r="AL4">
        <f t="shared" si="4"/>
        <v>5</v>
      </c>
      <c r="AN4">
        <f>SUM(AJ4:AL4)</f>
        <v>8</v>
      </c>
    </row>
    <row r="5" spans="1:42">
      <c r="AM5" s="1" t="s">
        <v>12</v>
      </c>
      <c r="AN5">
        <f>MAX(AN2:AN4)</f>
        <v>17</v>
      </c>
    </row>
    <row r="6" spans="1:42">
      <c r="A6" s="1"/>
    </row>
    <row r="7" spans="1:42">
      <c r="A7" t="s">
        <v>13</v>
      </c>
      <c r="B7" s="7">
        <f>B2</f>
        <v>10</v>
      </c>
      <c r="C7">
        <v>0</v>
      </c>
      <c r="D7">
        <v>0</v>
      </c>
      <c r="H7" t="s">
        <v>14</v>
      </c>
      <c r="I7">
        <v>1</v>
      </c>
      <c r="J7">
        <v>0</v>
      </c>
      <c r="K7">
        <v>0</v>
      </c>
      <c r="N7" t="s">
        <v>15</v>
      </c>
      <c r="O7">
        <v>1</v>
      </c>
      <c r="P7">
        <v>0</v>
      </c>
      <c r="Q7">
        <v>0</v>
      </c>
      <c r="T7" t="s">
        <v>16</v>
      </c>
      <c r="U7">
        <v>1</v>
      </c>
      <c r="V7">
        <v>0</v>
      </c>
      <c r="W7">
        <v>0</v>
      </c>
      <c r="Z7" s="13" t="s">
        <v>17</v>
      </c>
      <c r="AA7" s="14" cm="1">
        <f t="array" ref="AA7:AC9">MMULT( MMULT( MMULT(B7:D9,I11:K13), O7:Q9), U7:W9)</f>
        <v>10</v>
      </c>
      <c r="AB7" s="14">
        <v>0</v>
      </c>
      <c r="AC7" s="14">
        <v>0</v>
      </c>
    </row>
    <row r="8" spans="1:42">
      <c r="B8" s="7">
        <f>B3</f>
        <v>-3</v>
      </c>
      <c r="C8">
        <v>1</v>
      </c>
      <c r="D8">
        <v>0</v>
      </c>
      <c r="I8">
        <v>0</v>
      </c>
      <c r="J8">
        <v>0</v>
      </c>
      <c r="K8">
        <v>1</v>
      </c>
      <c r="O8">
        <v>0</v>
      </c>
      <c r="P8">
        <f>P3</f>
        <v>0.40000000000000013</v>
      </c>
      <c r="Q8">
        <v>0</v>
      </c>
      <c r="U8">
        <v>0</v>
      </c>
      <c r="V8">
        <v>1</v>
      </c>
      <c r="W8">
        <v>0</v>
      </c>
      <c r="AA8">
        <v>-3</v>
      </c>
      <c r="AB8" s="14">
        <v>0.40000000000000013</v>
      </c>
      <c r="AC8" s="14">
        <v>0</v>
      </c>
    </row>
    <row r="9" spans="1:42">
      <c r="B9" s="7">
        <f>B4</f>
        <v>2</v>
      </c>
      <c r="C9">
        <v>0</v>
      </c>
      <c r="D9">
        <v>1</v>
      </c>
      <c r="I9">
        <v>0</v>
      </c>
      <c r="J9">
        <v>1</v>
      </c>
      <c r="K9">
        <v>0</v>
      </c>
      <c r="O9">
        <v>0</v>
      </c>
      <c r="P9">
        <f>P4</f>
        <v>-0.10000000000000009</v>
      </c>
      <c r="Q9">
        <v>1</v>
      </c>
      <c r="U9">
        <v>0</v>
      </c>
      <c r="V9">
        <v>0</v>
      </c>
      <c r="W9">
        <f>W4</f>
        <v>7.25</v>
      </c>
      <c r="AA9" s="14">
        <v>2</v>
      </c>
      <c r="AB9" s="14">
        <v>-0.10000000000000009</v>
      </c>
      <c r="AC9" s="14">
        <v>7.25</v>
      </c>
    </row>
    <row r="11" spans="1:42">
      <c r="A11" t="s">
        <v>18</v>
      </c>
      <c r="B11" cm="1">
        <f t="array" ref="B11:D13">MINVERSE(B7:D9)</f>
        <v>0.1</v>
      </c>
      <c r="C11">
        <v>0</v>
      </c>
      <c r="D11">
        <v>0</v>
      </c>
      <c r="I11">
        <v>1</v>
      </c>
      <c r="J11">
        <v>0</v>
      </c>
      <c r="K11">
        <v>0</v>
      </c>
      <c r="N11" t="s">
        <v>19</v>
      </c>
      <c r="O11" cm="1">
        <f t="array" ref="O11:Q13">MINVERSE(O7:Q9)</f>
        <v>1</v>
      </c>
      <c r="P11">
        <v>0</v>
      </c>
      <c r="Q11">
        <v>0</v>
      </c>
      <c r="T11" t="s">
        <v>20</v>
      </c>
      <c r="U11" cm="1">
        <f t="array" ref="U11:W13">MINVERSE(U7:W9)</f>
        <v>1</v>
      </c>
      <c r="V11">
        <v>0</v>
      </c>
      <c r="W11">
        <v>0</v>
      </c>
      <c r="AJ11" s="19" t="s">
        <v>21</v>
      </c>
      <c r="AK11" s="19"/>
    </row>
    <row r="12" spans="1:42">
      <c r="B12">
        <v>0.3</v>
      </c>
      <c r="C12">
        <v>1</v>
      </c>
      <c r="D12">
        <v>0</v>
      </c>
      <c r="I12">
        <v>0</v>
      </c>
      <c r="J12">
        <v>1</v>
      </c>
      <c r="K12">
        <v>0</v>
      </c>
      <c r="O12">
        <v>0</v>
      </c>
      <c r="P12">
        <v>2.4999999999999991</v>
      </c>
      <c r="Q12">
        <v>0</v>
      </c>
      <c r="U12">
        <v>0</v>
      </c>
      <c r="V12">
        <v>1</v>
      </c>
      <c r="W12">
        <v>0</v>
      </c>
      <c r="Z12" s="17" t="s">
        <v>22</v>
      </c>
      <c r="AA12" cm="1">
        <f t="array" ref="AA12:AD14">MMULT(_xlfn.ANCHORARRAY(AA7),_xlfn.ANCHORARRAY(AA2))</f>
        <v>10</v>
      </c>
      <c r="AB12">
        <v>-7.0000000000000009</v>
      </c>
      <c r="AC12">
        <v>0</v>
      </c>
      <c r="AD12">
        <v>7.0000000000000009</v>
      </c>
      <c r="AG12" s="2" t="s">
        <v>23</v>
      </c>
      <c r="AJ12">
        <f>AN5*AN34</f>
        <v>80.896551724137908</v>
      </c>
      <c r="AP12">
        <f>AN5*AT34</f>
        <v>80.310344827586164</v>
      </c>
    </row>
    <row r="13" spans="1:42">
      <c r="B13">
        <v>-0.2</v>
      </c>
      <c r="C13">
        <v>0</v>
      </c>
      <c r="D13">
        <v>1</v>
      </c>
      <c r="I13">
        <v>0</v>
      </c>
      <c r="J13">
        <v>0</v>
      </c>
      <c r="K13">
        <v>1</v>
      </c>
      <c r="O13">
        <v>0</v>
      </c>
      <c r="P13">
        <v>0.25000000000000011</v>
      </c>
      <c r="Q13">
        <v>1</v>
      </c>
      <c r="U13">
        <v>0</v>
      </c>
      <c r="V13">
        <v>0</v>
      </c>
      <c r="W13">
        <v>0.13793103448275862</v>
      </c>
      <c r="AA13">
        <v>-3</v>
      </c>
      <c r="AB13">
        <v>2.5</v>
      </c>
      <c r="AC13">
        <v>5</v>
      </c>
      <c r="AD13">
        <v>2.4999999999999996</v>
      </c>
      <c r="AF13" s="1" t="s">
        <v>22</v>
      </c>
      <c r="AG13">
        <f>MDETERM(AA12:AC14)</f>
        <v>28.999999999999986</v>
      </c>
    </row>
    <row r="14" spans="1:42">
      <c r="AA14">
        <v>2</v>
      </c>
      <c r="AB14">
        <v>-1.5000000000000002</v>
      </c>
      <c r="AC14">
        <v>5.9999999999999991</v>
      </c>
      <c r="AD14">
        <v>7.5</v>
      </c>
      <c r="AF14" t="s">
        <v>24</v>
      </c>
      <c r="AG14">
        <f xml:space="preserve"> AA7*AB8*AC9</f>
        <v>29.000000000000014</v>
      </c>
      <c r="AJ14" t="s">
        <v>25</v>
      </c>
    </row>
    <row r="15" spans="1:42">
      <c r="AF15" s="1" t="s">
        <v>26</v>
      </c>
      <c r="AG15">
        <f>MDETERM(B2:D4)</f>
        <v>-29.000000000000014</v>
      </c>
    </row>
    <row r="16" spans="1:42">
      <c r="Z16" s="17" t="s">
        <v>27</v>
      </c>
      <c r="AA16" cm="1">
        <f t="array" ref="AA16:AD18">MMULT(I7:K9,B2:E4)</f>
        <v>10</v>
      </c>
      <c r="AB16">
        <v>-7</v>
      </c>
      <c r="AC16">
        <v>0</v>
      </c>
      <c r="AD16">
        <v>7</v>
      </c>
      <c r="AF16" s="1" t="s">
        <v>11</v>
      </c>
      <c r="AG16">
        <f>AA2*AB3*AC4</f>
        <v>1</v>
      </c>
    </row>
    <row r="17" spans="26:46">
      <c r="AA17">
        <v>2</v>
      </c>
      <c r="AB17">
        <v>-1</v>
      </c>
      <c r="AC17">
        <v>5</v>
      </c>
      <c r="AD17">
        <v>6</v>
      </c>
      <c r="AF17" s="1" t="s">
        <v>27</v>
      </c>
      <c r="AG17">
        <f>MDETERM(AA16:AC18)</f>
        <v>29.000000000000014</v>
      </c>
    </row>
    <row r="18" spans="26:46">
      <c r="AA18">
        <v>-3</v>
      </c>
      <c r="AB18">
        <v>2</v>
      </c>
      <c r="AC18">
        <v>6</v>
      </c>
      <c r="AD18">
        <v>4</v>
      </c>
    </row>
    <row r="21" spans="26:46">
      <c r="Z21" s="13" t="s">
        <v>28</v>
      </c>
      <c r="AA21" cm="1">
        <f t="array" ref="AA21:AC23">MMULT( MMULT( MMULT(_xlfn.ANCHORARRAY(U11),_xlfn.ANCHORARRAY(O11)), I11:K13),_xlfn.ANCHORARRAY( B11))</f>
        <v>0.1</v>
      </c>
      <c r="AB21">
        <v>0</v>
      </c>
      <c r="AC21">
        <v>0</v>
      </c>
      <c r="AE21" cm="1">
        <f t="array" ref="AE21:AG23">MINVERSE(_xlfn.ANCHORARRAY(AA7))</f>
        <v>0.1</v>
      </c>
      <c r="AF21" s="1">
        <v>0</v>
      </c>
      <c r="AG21">
        <v>0</v>
      </c>
    </row>
    <row r="22" spans="26:46">
      <c r="AA22">
        <v>0.74999999999999967</v>
      </c>
      <c r="AB22">
        <v>2.4999999999999991</v>
      </c>
      <c r="AC22">
        <v>0</v>
      </c>
      <c r="AE22">
        <v>0.74999999999999978</v>
      </c>
      <c r="AF22" s="1">
        <v>2.4999999999999991</v>
      </c>
      <c r="AG22">
        <v>0</v>
      </c>
    </row>
    <row r="23" spans="26:46">
      <c r="AA23">
        <v>-1.7241379310344824E-2</v>
      </c>
      <c r="AB23">
        <v>3.4482758620689669E-2</v>
      </c>
      <c r="AC23">
        <v>0.13793103448275862</v>
      </c>
      <c r="AE23">
        <v>-1.7241379310344827E-2</v>
      </c>
      <c r="AF23" s="1">
        <v>3.4482758620689669E-2</v>
      </c>
      <c r="AG23">
        <v>0.13793103448275862</v>
      </c>
    </row>
    <row r="26" spans="26:46">
      <c r="AA26" s="2" t="s">
        <v>29</v>
      </c>
      <c r="AB26" s="2" t="s">
        <v>30</v>
      </c>
      <c r="AC26" s="2" t="s">
        <v>31</v>
      </c>
    </row>
    <row r="27" spans="26:46">
      <c r="Z27" s="13" t="s">
        <v>32</v>
      </c>
      <c r="AA27">
        <f>(AA21-$AB$2*AA28 - $AC$2*AA29)/$AA$2</f>
        <v>0.77586206896551702</v>
      </c>
      <c r="AB27">
        <f t="shared" ref="AB27" si="5">(AB21-$AB$2*AB28 - $AC$2*AB29)/$AA$2</f>
        <v>1.4482758620689651</v>
      </c>
      <c r="AC27">
        <f>(AC21-$AB$2*AC28 - $AC$2*AC29)/$AA$2</f>
        <v>-1.2068965517241377</v>
      </c>
    </row>
    <row r="28" spans="26:46">
      <c r="AA28">
        <f>(AA22-$AC$3*AA29)/$AB$3</f>
        <v>0.96551724137930994</v>
      </c>
      <c r="AB28">
        <f>(AB22-$AC$3*AB29)/$AB$3</f>
        <v>2.0689655172413786</v>
      </c>
      <c r="AC28">
        <f>(AC22-$AC$3*AC29)/$AB$3</f>
        <v>-1.7241379310344822</v>
      </c>
    </row>
    <row r="29" spans="26:46">
      <c r="AA29">
        <f>AA23/$AC$4</f>
        <v>-1.7241379310344824E-2</v>
      </c>
      <c r="AB29">
        <f>AB23/$AC$4</f>
        <v>3.4482758620689669E-2</v>
      </c>
      <c r="AC29">
        <f>AC23/$AC$4</f>
        <v>0.13793103448275862</v>
      </c>
    </row>
    <row r="30" spans="26:46">
      <c r="AJ30" s="12" t="s">
        <v>4</v>
      </c>
      <c r="AN30" s="12" t="s">
        <v>5</v>
      </c>
      <c r="AP30" s="12" t="s">
        <v>4</v>
      </c>
      <c r="AT30" s="12" t="s">
        <v>5</v>
      </c>
    </row>
    <row r="31" spans="26:46">
      <c r="Z31" s="16" t="s">
        <v>33</v>
      </c>
      <c r="AA31" cm="1">
        <f t="array" ref="AA31:AC33">MMULT(AA27:AC29,I7:K9)</f>
        <v>0.77586206896551702</v>
      </c>
      <c r="AB31">
        <v>-1.2068965517241377</v>
      </c>
      <c r="AC31">
        <v>1.4482758620689651</v>
      </c>
      <c r="AE31" cm="1">
        <f t="array" ref="AE31:AG33">MINVERSE(B2:D4)</f>
        <v>-0.55172413793103436</v>
      </c>
      <c r="AF31" s="1">
        <v>-1.2068965517241375</v>
      </c>
      <c r="AG31">
        <v>1.4482758620689649</v>
      </c>
      <c r="AJ31">
        <f>ABS(AA31)</f>
        <v>0.77586206896551702</v>
      </c>
      <c r="AK31">
        <f t="shared" ref="AK31:AL31" si="6">ABS(AB31)</f>
        <v>1.2068965517241377</v>
      </c>
      <c r="AL31">
        <f t="shared" si="6"/>
        <v>1.4482758620689651</v>
      </c>
      <c r="AN31">
        <f>SUM(AJ31:AL31)</f>
        <v>3.4310344827586201</v>
      </c>
      <c r="AP31">
        <f>ABS(AE31)</f>
        <v>0.55172413793103436</v>
      </c>
      <c r="AQ31">
        <f t="shared" ref="AQ31:AR31" si="7">ABS(AF31)</f>
        <v>1.2068965517241375</v>
      </c>
      <c r="AR31">
        <f t="shared" si="7"/>
        <v>1.4482758620689649</v>
      </c>
      <c r="AT31">
        <f>SUM(AP31:AR31)</f>
        <v>3.2068965517241366</v>
      </c>
    </row>
    <row r="32" spans="26:46">
      <c r="AA32">
        <v>0.96551724137930994</v>
      </c>
      <c r="AB32">
        <v>-1.7241379310344822</v>
      </c>
      <c r="AC32">
        <v>2.0689655172413786</v>
      </c>
      <c r="AE32">
        <v>-0.93103448275862044</v>
      </c>
      <c r="AF32" s="1">
        <v>-1.7241379310344822</v>
      </c>
      <c r="AG32">
        <v>2.0689655172413781</v>
      </c>
      <c r="AJ32">
        <f t="shared" ref="AJ32:AJ33" si="8">ABS(AA32)</f>
        <v>0.96551724137930994</v>
      </c>
      <c r="AK32">
        <f t="shared" ref="AK32:AK33" si="9">ABS(AB32)</f>
        <v>1.7241379310344822</v>
      </c>
      <c r="AL32">
        <f t="shared" ref="AL32:AL33" si="10">ABS(AC32)</f>
        <v>2.0689655172413786</v>
      </c>
      <c r="AN32">
        <f>SUM(AJ32:AL32)</f>
        <v>4.7586206896551708</v>
      </c>
      <c r="AP32">
        <f t="shared" ref="AP32:AP33" si="11">ABS(AE32)</f>
        <v>0.93103448275862044</v>
      </c>
      <c r="AQ32">
        <f t="shared" ref="AQ32:AQ33" si="12">ABS(AF32)</f>
        <v>1.7241379310344822</v>
      </c>
      <c r="AR32">
        <f t="shared" ref="AR32:AR33" si="13">ABS(AG32)</f>
        <v>2.0689655172413781</v>
      </c>
      <c r="AT32">
        <f>SUM(AP32:AR32)</f>
        <v>4.7241379310344804</v>
      </c>
    </row>
    <row r="33" spans="26:46">
      <c r="AA33">
        <v>-1.7241379310344824E-2</v>
      </c>
      <c r="AB33">
        <v>0.13793103448275862</v>
      </c>
      <c r="AC33">
        <v>3.4482758620689669E-2</v>
      </c>
      <c r="AE33">
        <v>3.4482758620689655E-2</v>
      </c>
      <c r="AF33" s="1">
        <v>0.13793103448275862</v>
      </c>
      <c r="AG33">
        <v>3.4482758620689669E-2</v>
      </c>
      <c r="AJ33">
        <f t="shared" si="8"/>
        <v>1.7241379310344824E-2</v>
      </c>
      <c r="AK33">
        <f t="shared" si="9"/>
        <v>0.13793103448275862</v>
      </c>
      <c r="AL33">
        <f t="shared" si="10"/>
        <v>3.4482758620689669E-2</v>
      </c>
      <c r="AN33">
        <f>SUM(AJ33:AL33)</f>
        <v>0.18965517241379312</v>
      </c>
      <c r="AP33">
        <f t="shared" si="11"/>
        <v>3.4482758620689655E-2</v>
      </c>
      <c r="AQ33">
        <f t="shared" si="12"/>
        <v>0.13793103448275862</v>
      </c>
      <c r="AR33">
        <f t="shared" si="13"/>
        <v>3.4482758620689669E-2</v>
      </c>
      <c r="AT33">
        <f>SUM(AP33:AR33)</f>
        <v>0.20689655172413796</v>
      </c>
    </row>
    <row r="34" spans="26:46">
      <c r="AM34" s="1" t="s">
        <v>12</v>
      </c>
      <c r="AN34">
        <f>MAX(AN31:AN33)</f>
        <v>4.7586206896551708</v>
      </c>
      <c r="AS34" s="1" t="s">
        <v>12</v>
      </c>
      <c r="AT34">
        <f>MAX(AT31:AT33)</f>
        <v>4.7241379310344804</v>
      </c>
    </row>
    <row r="35" spans="26:46">
      <c r="Z35" s="1" t="s">
        <v>34</v>
      </c>
      <c r="AA35" s="10" cm="1">
        <f t="array" ref="AA35:AC37">MMULT(B2:D4,_xlfn.ANCHORARRAY(AA31))</f>
        <v>1</v>
      </c>
      <c r="AB35">
        <v>-1.7763568394002505E-15</v>
      </c>
      <c r="AC35">
        <v>1.7763568394002505E-15</v>
      </c>
      <c r="AE35" cm="1">
        <f t="array" ref="AE35:AG37">MMULT(B2:D4,_xlfn.ANCHORARRAY(AE31))</f>
        <v>1</v>
      </c>
      <c r="AF35" s="1">
        <v>1.7763568394002505E-15</v>
      </c>
      <c r="AG35">
        <v>0</v>
      </c>
    </row>
    <row r="36" spans="26:46">
      <c r="AA36">
        <v>-0.50000000000000022</v>
      </c>
      <c r="AB36">
        <v>1</v>
      </c>
      <c r="AC36">
        <v>1.1102230246251565E-16</v>
      </c>
      <c r="AE36">
        <v>2.4980018054066022E-16</v>
      </c>
      <c r="AF36" s="1">
        <v>0.99999999999999967</v>
      </c>
      <c r="AG36">
        <v>-7.7715611723760958E-16</v>
      </c>
    </row>
    <row r="37" spans="26:46">
      <c r="AA37">
        <v>0.5</v>
      </c>
      <c r="AB37">
        <v>0</v>
      </c>
      <c r="AC37">
        <v>1</v>
      </c>
      <c r="AE37">
        <v>0</v>
      </c>
      <c r="AF37" s="1">
        <v>4.4408920985006262E-16</v>
      </c>
      <c r="AG37">
        <v>1</v>
      </c>
    </row>
  </sheetData>
  <mergeCells count="1">
    <mergeCell ref="AJ11:A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Карагулин Даниил</cp:lastModifiedBy>
  <cp:revision/>
  <dcterms:created xsi:type="dcterms:W3CDTF">2022-12-11T19:35:48Z</dcterms:created>
  <dcterms:modified xsi:type="dcterms:W3CDTF">2022-12-23T07:37:52Z</dcterms:modified>
  <cp:category/>
  <cp:contentStatus/>
</cp:coreProperties>
</file>