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ikaru/GoogleCloud/Fall2017/HIE/H_MH/"/>
    </mc:Choice>
  </mc:AlternateContent>
  <bookViews>
    <workbookView xWindow="320" yWindow="1720" windowWidth="25600" windowHeight="14180" tabRatio="500"/>
  </bookViews>
  <sheets>
    <sheet name="bootstrap_mX_less" sheetId="4" r:id="rId1"/>
    <sheet name="bootstrap_mX_basic" sheetId="3" r:id="rId2"/>
    <sheet name="bootstrap_CI_wrong" sheetId="1" r:id="rId3"/>
  </sheets>
  <definedNames>
    <definedName name="input" localSheetId="1">bootstrap_mX_basic!$H$2:$L$7</definedName>
    <definedName name="input" localSheetId="0">bootstrap_mX_less!$H$2:$L$7</definedName>
    <definedName name="input">bootstrap_CI_wrong!$H$2:$L$7</definedName>
    <definedName name="mean_se_1" localSheetId="2">bootstrap_CI_wrong!$I$2:$L$8</definedName>
    <definedName name="mean_se_1" localSheetId="1">bootstrap_mX_basic!$I$2:$L$8</definedName>
    <definedName name="mean_se_1" localSheetId="0">bootstrap_mX_less!$I$2:$L$8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" l="1"/>
  <c r="Q5" i="4"/>
  <c r="O5" i="4"/>
  <c r="P3" i="4"/>
  <c r="Q3" i="4"/>
  <c r="O3" i="4"/>
  <c r="Q4" i="4"/>
  <c r="P4" i="4"/>
  <c r="O4" i="4"/>
  <c r="Q2" i="4"/>
  <c r="P2" i="4"/>
  <c r="O2" i="4"/>
  <c r="D3" i="4"/>
  <c r="D12" i="4"/>
  <c r="D15" i="4"/>
  <c r="C3" i="4"/>
  <c r="C12" i="4"/>
  <c r="C15" i="4"/>
  <c r="B3" i="4"/>
  <c r="B12" i="4"/>
  <c r="B15" i="4"/>
  <c r="D2" i="4"/>
  <c r="D11" i="4"/>
  <c r="D14" i="4"/>
  <c r="C2" i="4"/>
  <c r="C11" i="4"/>
  <c r="C14" i="4"/>
  <c r="B2" i="4"/>
  <c r="B11" i="4"/>
  <c r="B14" i="4"/>
  <c r="D7" i="4"/>
  <c r="D9" i="4"/>
  <c r="C7" i="4"/>
  <c r="C9" i="4"/>
  <c r="B7" i="4"/>
  <c r="B9" i="4"/>
  <c r="D6" i="4"/>
  <c r="D8" i="4"/>
  <c r="C6" i="4"/>
  <c r="C8" i="4"/>
  <c r="B6" i="4"/>
  <c r="B8" i="4"/>
  <c r="D3" i="3"/>
  <c r="D12" i="3"/>
  <c r="D15" i="3"/>
  <c r="C3" i="3"/>
  <c r="C12" i="3"/>
  <c r="C15" i="3"/>
  <c r="B3" i="3"/>
  <c r="B12" i="3"/>
  <c r="B15" i="3"/>
  <c r="D2" i="3"/>
  <c r="D11" i="3"/>
  <c r="D14" i="3"/>
  <c r="C2" i="3"/>
  <c r="C11" i="3"/>
  <c r="C14" i="3"/>
  <c r="B2" i="3"/>
  <c r="B11" i="3"/>
  <c r="B14" i="3"/>
  <c r="D7" i="3"/>
  <c r="D9" i="3"/>
  <c r="C7" i="3"/>
  <c r="C9" i="3"/>
  <c r="B7" i="3"/>
  <c r="B9" i="3"/>
  <c r="D6" i="3"/>
  <c r="D8" i="3"/>
  <c r="C6" i="3"/>
  <c r="C8" i="3"/>
  <c r="B6" i="3"/>
  <c r="B8" i="3"/>
  <c r="B3" i="1"/>
  <c r="B12" i="1"/>
  <c r="B15" i="1"/>
  <c r="C3" i="1"/>
  <c r="C12" i="1"/>
  <c r="C15" i="1"/>
  <c r="D3" i="1"/>
  <c r="D12" i="1"/>
  <c r="D15" i="1"/>
  <c r="C2" i="1"/>
  <c r="C11" i="1"/>
  <c r="C14" i="1"/>
  <c r="D2" i="1"/>
  <c r="D11" i="1"/>
  <c r="D14" i="1"/>
  <c r="B2" i="1"/>
  <c r="B11" i="1"/>
  <c r="B14" i="1"/>
  <c r="B7" i="1"/>
  <c r="C7" i="1"/>
  <c r="D7" i="1"/>
  <c r="C6" i="1"/>
  <c r="D6" i="1"/>
  <c r="B6" i="1"/>
  <c r="B8" i="1"/>
  <c r="B9" i="1"/>
  <c r="C9" i="1"/>
  <c r="D9" i="1"/>
  <c r="C8" i="1"/>
  <c r="D8" i="1"/>
</calcChain>
</file>

<file path=xl/connections.xml><?xml version="1.0" encoding="utf-8"?>
<connections xmlns="http://schemas.openxmlformats.org/spreadsheetml/2006/main">
  <connection id="1" name="mean_se2" type="6" refreshedVersion="0" background="1" saveData="1">
    <textPr fileType="mac" sourceFile="/Users/hikaru/GoogleCloud/Fall2017/HIE/H_MH/mean_se.txt" delimited="0">
      <textFields count="4">
        <textField/>
        <textField position="9"/>
        <textField position="22"/>
        <textField position="33"/>
      </textFields>
    </textPr>
  </connection>
  <connection id="2" name="mean_se21" type="6" refreshedVersion="0" background="1" saveData="1">
    <textPr fileType="mac" sourceFile="/Users/hikaru/GoogleCloud/Fall2017/HIE/H_MH/mean_se.txt" delimited="0">
      <textFields count="4">
        <textField/>
        <textField position="9"/>
        <textField position="22"/>
        <textField position="33"/>
      </textFields>
    </textPr>
  </connection>
  <connection id="3" name="mean_se211" type="6" refreshedVersion="0" background="1" saveData="1">
    <textPr fileType="mac" sourceFile="/Users/hikaru/GoogleCloud/Fall2017/HIE/H_MH/mean_se.txt" delimited="0">
      <textFields count="4">
        <textField/>
        <textField position="9"/>
        <textField position="22"/>
        <textField position="33"/>
      </textFields>
    </textPr>
  </connection>
</connections>
</file>

<file path=xl/sharedStrings.xml><?xml version="1.0" encoding="utf-8"?>
<sst xmlns="http://schemas.openxmlformats.org/spreadsheetml/2006/main" count="103" uniqueCount="24">
  <si>
    <t>prob</t>
  </si>
  <si>
    <t>Uninsured</t>
  </si>
  <si>
    <t>Indemnity</t>
  </si>
  <si>
    <t>Traditional</t>
  </si>
  <si>
    <t>Import the data here</t>
  </si>
  <si>
    <t>Intent to Consume Cancer Drug by Experimental Condition</t>
  </si>
  <si>
    <t>High Value</t>
  </si>
  <si>
    <t>HI</t>
  </si>
  <si>
    <t>Low Value</t>
  </si>
  <si>
    <t>HN</t>
  </si>
  <si>
    <t>HT</t>
  </si>
  <si>
    <t>LI</t>
  </si>
  <si>
    <t>LN</t>
  </si>
  <si>
    <t>LT</t>
  </si>
  <si>
    <t>CI</t>
  </si>
  <si>
    <t>Upper</t>
  </si>
  <si>
    <t>Lower</t>
  </si>
  <si>
    <t>H</t>
  </si>
  <si>
    <t>L</t>
  </si>
  <si>
    <t>N</t>
  </si>
  <si>
    <t>I</t>
  </si>
  <si>
    <t>T</t>
  </si>
  <si>
    <t>CI upper</t>
  </si>
  <si>
    <t>CI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</si>
</sst>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 vertical="center" readingOrder="1"/>
    </xf>
    <xf numFmtId="9" fontId="0" fillId="0" borderId="0" xfId="0" applyNumberFormat="1"/>
    <xf numFmtId="9" fontId="0" fillId="0" borderId="0" xfId="1" applyFont="1"/>
    <xf numFmtId="9" fontId="0" fillId="0" borderId="0" xfId="0" applyNumberFormat="1" applyBorder="1"/>
    <xf numFmtId="164" fontId="0" fillId="0" borderId="0" xfId="1" applyNumberFormat="1" applyFont="1"/>
    <xf numFmtId="9" fontId="0" fillId="0" borderId="0" xfId="1" applyNumberFormat="1" applyFont="1"/>
    <xf numFmtId="164" fontId="0" fillId="0" borderId="0" xfId="1" applyNumberFormat="1" applyFont="1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Intent to Consume Cancer Drug by Experimental Condition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bootstrap_mX_less!$B$1</c:f>
              <c:strCache>
                <c:ptCount val="1"/>
                <c:pt idx="0">
                  <c:v>Uninsured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bootstrap_mX_less!$B$8:$B$9</c:f>
                <c:numCache>
                  <c:formatCode>General</c:formatCode>
                  <c:ptCount val="2"/>
                  <c:pt idx="0">
                    <c:v>0.17436103</c:v>
                  </c:pt>
                  <c:pt idx="1">
                    <c:v>0.02965746</c:v>
                  </c:pt>
                </c:numCache>
              </c:numRef>
            </c:plus>
            <c:minus>
              <c:numRef>
                <c:f>bootstrap_mX_less!$B$14:$B$15</c:f>
                <c:numCache>
                  <c:formatCode>General</c:formatCode>
                  <c:ptCount val="2"/>
                  <c:pt idx="0">
                    <c:v>0.01405376</c:v>
                  </c:pt>
                  <c:pt idx="1">
                    <c:v>0.007787758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bootstrap_mX_less!$A$2:$A$3</c:f>
              <c:strCache>
                <c:ptCount val="2"/>
                <c:pt idx="0">
                  <c:v>High Value</c:v>
                </c:pt>
                <c:pt idx="1">
                  <c:v>Low Value</c:v>
                </c:pt>
              </c:strCache>
            </c:strRef>
          </c:cat>
          <c:val>
            <c:numRef>
              <c:f>bootstrap_mX_less!$B$2:$B$3</c:f>
              <c:numCache>
                <c:formatCode>0.0%</c:formatCode>
                <c:ptCount val="2"/>
                <c:pt idx="0">
                  <c:v>0.03519147</c:v>
                </c:pt>
                <c:pt idx="1">
                  <c:v>0.01261645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64-421B-ACC9-0CA76246061A}"/>
            </c:ext>
          </c:extLst>
        </c:ser>
        <c:ser>
          <c:idx val="1"/>
          <c:order val="1"/>
          <c:tx>
            <c:strRef>
              <c:f>bootstrap_mX_less!$C$1</c:f>
              <c:strCache>
                <c:ptCount val="1"/>
                <c:pt idx="0">
                  <c:v>Indemnity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bootstrap_mX_less!$C$8:$C$9</c:f>
                <c:numCache>
                  <c:formatCode>General</c:formatCode>
                  <c:ptCount val="2"/>
                  <c:pt idx="0">
                    <c:v>0.1615689</c:v>
                  </c:pt>
                  <c:pt idx="1">
                    <c:v>0.1984252</c:v>
                  </c:pt>
                </c:numCache>
              </c:numRef>
            </c:plus>
            <c:minus>
              <c:numRef>
                <c:f>bootstrap_mX_less!$C$14:$C$15</c:f>
                <c:numCache>
                  <c:formatCode>General</c:formatCode>
                  <c:ptCount val="2"/>
                  <c:pt idx="0">
                    <c:v>0.2081442</c:v>
                  </c:pt>
                  <c:pt idx="1">
                    <c:v>0.1469346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bootstrap_mX_less!$A$2:$A$3</c:f>
              <c:strCache>
                <c:ptCount val="2"/>
                <c:pt idx="0">
                  <c:v>High Value</c:v>
                </c:pt>
                <c:pt idx="1">
                  <c:v>Low Value</c:v>
                </c:pt>
              </c:strCache>
            </c:strRef>
          </c:cat>
          <c:val>
            <c:numRef>
              <c:f>bootstrap_mX_less!$C$2:$C$3</c:f>
              <c:numCache>
                <c:formatCode>0.0%</c:formatCode>
                <c:ptCount val="2"/>
                <c:pt idx="0">
                  <c:v>0.617366</c:v>
                </c:pt>
                <c:pt idx="1">
                  <c:v>0.359176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64-421B-ACC9-0CA76246061A}"/>
            </c:ext>
          </c:extLst>
        </c:ser>
        <c:ser>
          <c:idx val="2"/>
          <c:order val="2"/>
          <c:tx>
            <c:strRef>
              <c:f>bootstrap_mX_less!$D$1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bootstrap_mX_less!$D$8:$D$9</c:f>
                <c:numCache>
                  <c:formatCode>General</c:formatCode>
                  <c:ptCount val="2"/>
                  <c:pt idx="0">
                    <c:v>0.11387</c:v>
                  </c:pt>
                  <c:pt idx="1">
                    <c:v>0.200302</c:v>
                  </c:pt>
                </c:numCache>
              </c:numRef>
            </c:plus>
            <c:minus>
              <c:numRef>
                <c:f>bootstrap_mX_less!$D$14:$D$15</c:f>
                <c:numCache>
                  <c:formatCode>General</c:formatCode>
                  <c:ptCount val="2"/>
                  <c:pt idx="0">
                    <c:v>0.2163019</c:v>
                  </c:pt>
                  <c:pt idx="1">
                    <c:v>0.1662294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bootstrap_mX_less!$A$2:$A$3</c:f>
              <c:strCache>
                <c:ptCount val="2"/>
                <c:pt idx="0">
                  <c:v>High Value</c:v>
                </c:pt>
                <c:pt idx="1">
                  <c:v>Low Value</c:v>
                </c:pt>
              </c:strCache>
            </c:strRef>
          </c:cat>
          <c:val>
            <c:numRef>
              <c:f>bootstrap_mX_less!$D$2:$D$3</c:f>
              <c:numCache>
                <c:formatCode>0.0%</c:formatCode>
                <c:ptCount val="2"/>
                <c:pt idx="0">
                  <c:v>0.7170116</c:v>
                </c:pt>
                <c:pt idx="1">
                  <c:v>0.4650728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64-421B-ACC9-0CA7624606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63528624"/>
        <c:axId val="-1163525792"/>
      </c:barChart>
      <c:catAx>
        <c:axId val="-116352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3525792"/>
        <c:crosses val="autoZero"/>
        <c:auto val="1"/>
        <c:lblAlgn val="ctr"/>
        <c:lblOffset val="100"/>
        <c:noMultiLvlLbl val="0"/>
      </c:catAx>
      <c:valAx>
        <c:axId val="-1163525792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352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Intent to Consume Cancer Drug by Experimental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bootstrap_mX_basic!$B$1</c:f>
              <c:strCache>
                <c:ptCount val="1"/>
                <c:pt idx="0">
                  <c:v>Uninsured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bootstrap_mX_basic!$B$8:$B$9</c:f>
                <c:numCache>
                  <c:formatCode>General</c:formatCode>
                  <c:ptCount val="2"/>
                  <c:pt idx="0">
                    <c:v>0.1462225</c:v>
                  </c:pt>
                  <c:pt idx="1">
                    <c:v>0.1354502</c:v>
                  </c:pt>
                </c:numCache>
              </c:numRef>
            </c:plus>
            <c:minus>
              <c:numRef>
                <c:f>bootstrap_mX_basic!$B$14:$B$15</c:f>
                <c:numCache>
                  <c:formatCode>General</c:formatCode>
                  <c:ptCount val="2"/>
                  <c:pt idx="0">
                    <c:v>0.0719278</c:v>
                  </c:pt>
                  <c:pt idx="1">
                    <c:v>0.0705125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bootstrap_mX_basic!$A$2:$A$3</c:f>
              <c:strCache>
                <c:ptCount val="2"/>
                <c:pt idx="0">
                  <c:v>High Value</c:v>
                </c:pt>
                <c:pt idx="1">
                  <c:v>Low Value</c:v>
                </c:pt>
              </c:strCache>
            </c:strRef>
          </c:cat>
          <c:val>
            <c:numRef>
              <c:f>bootstrap_mX_basic!$B$2:$B$3</c:f>
              <c:numCache>
                <c:formatCode>0%</c:formatCode>
                <c:ptCount val="2"/>
                <c:pt idx="0">
                  <c:v>0.2148886</c:v>
                </c:pt>
                <c:pt idx="1">
                  <c:v>0.1981266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64-421B-ACC9-0CA76246061A}"/>
            </c:ext>
          </c:extLst>
        </c:ser>
        <c:ser>
          <c:idx val="1"/>
          <c:order val="1"/>
          <c:tx>
            <c:strRef>
              <c:f>bootstrap_mX_basic!$C$1</c:f>
              <c:strCache>
                <c:ptCount val="1"/>
                <c:pt idx="0">
                  <c:v>Indemnity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bootstrap_mX_basic!$C$8:$C$9</c:f>
                <c:numCache>
                  <c:formatCode>General</c:formatCode>
                  <c:ptCount val="2"/>
                  <c:pt idx="0">
                    <c:v>0.1162028</c:v>
                  </c:pt>
                  <c:pt idx="1">
                    <c:v>0.1547885</c:v>
                  </c:pt>
                </c:numCache>
              </c:numRef>
            </c:plus>
            <c:minus>
              <c:numRef>
                <c:f>bootstrap_mX_basic!$C$14:$C$15</c:f>
                <c:numCache>
                  <c:formatCode>General</c:formatCode>
                  <c:ptCount val="2"/>
                  <c:pt idx="0">
                    <c:v>0.1540654</c:v>
                  </c:pt>
                  <c:pt idx="1">
                    <c:v>0.1144176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bootstrap_mX_basic!$A$2:$A$3</c:f>
              <c:strCache>
                <c:ptCount val="2"/>
                <c:pt idx="0">
                  <c:v>High Value</c:v>
                </c:pt>
                <c:pt idx="1">
                  <c:v>Low Value</c:v>
                </c:pt>
              </c:strCache>
            </c:strRef>
          </c:cat>
          <c:val>
            <c:numRef>
              <c:f>bootstrap_mX_basic!$C$2:$C$3</c:f>
              <c:numCache>
                <c:formatCode>0%</c:formatCode>
                <c:ptCount val="2"/>
                <c:pt idx="0">
                  <c:v>0.6295289</c:v>
                </c:pt>
                <c:pt idx="1">
                  <c:v>0.4024676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64-421B-ACC9-0CA76246061A}"/>
            </c:ext>
          </c:extLst>
        </c:ser>
        <c:ser>
          <c:idx val="2"/>
          <c:order val="2"/>
          <c:tx>
            <c:strRef>
              <c:f>bootstrap_mX_basic!$D$1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bootstrap_mX_basic!$D$8:$D$9</c:f>
                <c:numCache>
                  <c:formatCode>General</c:formatCode>
                  <c:ptCount val="2"/>
                  <c:pt idx="0">
                    <c:v>0.0973980999999999</c:v>
                  </c:pt>
                  <c:pt idx="1">
                    <c:v>0.1395914</c:v>
                  </c:pt>
                </c:numCache>
              </c:numRef>
            </c:plus>
            <c:minus>
              <c:numRef>
                <c:f>bootstrap_mX_basic!$D$14:$D$15</c:f>
                <c:numCache>
                  <c:formatCode>General</c:formatCode>
                  <c:ptCount val="2"/>
                  <c:pt idx="0">
                    <c:v>0.1508006</c:v>
                  </c:pt>
                  <c:pt idx="1">
                    <c:v>0.1253655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bootstrap_mX_basic!$A$2:$A$3</c:f>
              <c:strCache>
                <c:ptCount val="2"/>
                <c:pt idx="0">
                  <c:v>High Value</c:v>
                </c:pt>
                <c:pt idx="1">
                  <c:v>Low Value</c:v>
                </c:pt>
              </c:strCache>
            </c:strRef>
          </c:cat>
          <c:val>
            <c:numRef>
              <c:f>bootstrap_mX_basic!$D$2:$D$3</c:f>
              <c:numCache>
                <c:formatCode>0%</c:formatCode>
                <c:ptCount val="2"/>
                <c:pt idx="0">
                  <c:v>0.718751</c:v>
                </c:pt>
                <c:pt idx="1">
                  <c:v>0.49311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64-421B-ACC9-0CA7624606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58296224"/>
        <c:axId val="-1158293392"/>
      </c:barChart>
      <c:catAx>
        <c:axId val="-115829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8293392"/>
        <c:crosses val="autoZero"/>
        <c:auto val="1"/>
        <c:lblAlgn val="ctr"/>
        <c:lblOffset val="100"/>
        <c:noMultiLvlLbl val="0"/>
      </c:catAx>
      <c:valAx>
        <c:axId val="-1158293392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829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Intent to Consume Cancer Drug by Experimental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bootstrap_CI_wrong!$B$1</c:f>
              <c:strCache>
                <c:ptCount val="1"/>
                <c:pt idx="0">
                  <c:v>Uninsured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bootstrap_CI_wrong!$B$8:$B$9</c:f>
                <c:numCache>
                  <c:formatCode>General</c:formatCode>
                  <c:ptCount val="2"/>
                  <c:pt idx="0">
                    <c:v>0.1491505</c:v>
                  </c:pt>
                  <c:pt idx="1">
                    <c:v>0.0844989999999999</c:v>
                  </c:pt>
                </c:numCache>
              </c:numRef>
            </c:plus>
            <c:minus>
              <c:numRef>
                <c:f>bootstrap_CI_wrong!$B$14:$B$15</c:f>
                <c:numCache>
                  <c:formatCode>General</c:formatCode>
                  <c:ptCount val="2"/>
                  <c:pt idx="0">
                    <c:v>0.1311798</c:v>
                  </c:pt>
                  <c:pt idx="1">
                    <c:v>0.0745854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bootstrap_CI_wrong!$A$2:$A$3</c:f>
              <c:strCache>
                <c:ptCount val="2"/>
                <c:pt idx="0">
                  <c:v>High Value</c:v>
                </c:pt>
                <c:pt idx="1">
                  <c:v>Low Value</c:v>
                </c:pt>
              </c:strCache>
            </c:strRef>
          </c:cat>
          <c:val>
            <c:numRef>
              <c:f>bootstrap_CI_wrong!$B$2:$B$3</c:f>
              <c:numCache>
                <c:formatCode>0%</c:formatCode>
                <c:ptCount val="2"/>
                <c:pt idx="0">
                  <c:v>0.3707445</c:v>
                </c:pt>
                <c:pt idx="1">
                  <c:v>0.2037016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64-421B-ACC9-0CA76246061A}"/>
            </c:ext>
          </c:extLst>
        </c:ser>
        <c:ser>
          <c:idx val="1"/>
          <c:order val="1"/>
          <c:tx>
            <c:strRef>
              <c:f>bootstrap_CI_wrong!$C$1</c:f>
              <c:strCache>
                <c:ptCount val="1"/>
                <c:pt idx="0">
                  <c:v>Indemnity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bootstrap_CI_wrong!$C$8:$C$9</c:f>
                <c:numCache>
                  <c:formatCode>General</c:formatCode>
                  <c:ptCount val="2"/>
                  <c:pt idx="0">
                    <c:v>0.07719</c:v>
                  </c:pt>
                  <c:pt idx="1">
                    <c:v>0.1482714</c:v>
                  </c:pt>
                </c:numCache>
              </c:numRef>
            </c:plus>
            <c:minus>
              <c:numRef>
                <c:f>bootstrap_CI_wrong!$C$14:$C$15</c:f>
                <c:numCache>
                  <c:formatCode>General</c:formatCode>
                  <c:ptCount val="2"/>
                  <c:pt idx="0">
                    <c:v>0.0793336</c:v>
                  </c:pt>
                  <c:pt idx="1">
                    <c:v>0.1253864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bootstrap_CI_wrong!$A$2:$A$3</c:f>
              <c:strCache>
                <c:ptCount val="2"/>
                <c:pt idx="0">
                  <c:v>High Value</c:v>
                </c:pt>
                <c:pt idx="1">
                  <c:v>Low Value</c:v>
                </c:pt>
              </c:strCache>
            </c:strRef>
          </c:cat>
          <c:val>
            <c:numRef>
              <c:f>bootstrap_CI_wrong!$C$2:$C$3</c:f>
              <c:numCache>
                <c:formatCode>0%</c:formatCode>
                <c:ptCount val="2"/>
                <c:pt idx="0">
                  <c:v>0.5884669</c:v>
                </c:pt>
                <c:pt idx="1">
                  <c:v>0.3869644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64-421B-ACC9-0CA76246061A}"/>
            </c:ext>
          </c:extLst>
        </c:ser>
        <c:ser>
          <c:idx val="2"/>
          <c:order val="2"/>
          <c:tx>
            <c:strRef>
              <c:f>bootstrap_CI_wrong!$D$1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bootstrap_CI_wrong!$D$8:$D$9</c:f>
                <c:numCache>
                  <c:formatCode>General</c:formatCode>
                  <c:ptCount val="2"/>
                  <c:pt idx="0">
                    <c:v>0.1034761</c:v>
                  </c:pt>
                  <c:pt idx="1">
                    <c:v>0.0976666</c:v>
                  </c:pt>
                </c:numCache>
              </c:numRef>
            </c:plus>
            <c:minus>
              <c:numRef>
                <c:f>bootstrap_CI_wrong!$D$14:$D$15</c:f>
                <c:numCache>
                  <c:formatCode>General</c:formatCode>
                  <c:ptCount val="2"/>
                  <c:pt idx="0">
                    <c:v>0.1083117</c:v>
                  </c:pt>
                  <c:pt idx="1">
                    <c:v>0.0966444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bootstrap_CI_wrong!$A$2:$A$3</c:f>
              <c:strCache>
                <c:ptCount val="2"/>
                <c:pt idx="0">
                  <c:v>High Value</c:v>
                </c:pt>
                <c:pt idx="1">
                  <c:v>Low Value</c:v>
                </c:pt>
              </c:strCache>
            </c:strRef>
          </c:cat>
          <c:val>
            <c:numRef>
              <c:f>bootstrap_CI_wrong!$D$2:$D$3</c:f>
              <c:numCache>
                <c:formatCode>0%</c:formatCode>
                <c:ptCount val="2"/>
                <c:pt idx="0">
                  <c:v>0.6641651</c:v>
                </c:pt>
                <c:pt idx="1">
                  <c:v>0.4664836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64-421B-ACC9-0CA7624606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43198624"/>
        <c:axId val="-1243195296"/>
      </c:barChart>
      <c:catAx>
        <c:axId val="-12431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3195296"/>
        <c:crosses val="autoZero"/>
        <c:auto val="1"/>
        <c:lblAlgn val="ctr"/>
        <c:lblOffset val="100"/>
        <c:noMultiLvlLbl val="0"/>
      </c:catAx>
      <c:valAx>
        <c:axId val="-1243195296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31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10</xdr:row>
      <xdr:rowOff>38100</xdr:rowOff>
    </xdr:from>
    <xdr:to>
      <xdr:col>12</xdr:col>
      <xdr:colOff>711200</xdr:colOff>
      <xdr:row>30</xdr:row>
      <xdr:rowOff>127447</xdr:rowOff>
    </xdr:to>
    <xdr:graphicFrame macro="">
      <xdr:nvGraphicFramePr>
        <xdr:cNvPr id="2" name="Content Placeholder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10</xdr:row>
      <xdr:rowOff>38100</xdr:rowOff>
    </xdr:from>
    <xdr:to>
      <xdr:col>12</xdr:col>
      <xdr:colOff>711200</xdr:colOff>
      <xdr:row>30</xdr:row>
      <xdr:rowOff>127447</xdr:rowOff>
    </xdr:to>
    <xdr:graphicFrame macro="">
      <xdr:nvGraphicFramePr>
        <xdr:cNvPr id="2" name="Content Placeholder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7</xdr:row>
      <xdr:rowOff>127000</xdr:rowOff>
    </xdr:from>
    <xdr:to>
      <xdr:col>12</xdr:col>
      <xdr:colOff>749300</xdr:colOff>
      <xdr:row>27</xdr:row>
      <xdr:rowOff>178247</xdr:rowOff>
    </xdr:to>
    <xdr:graphicFrame macro="">
      <xdr:nvGraphicFramePr>
        <xdr:cNvPr id="2" name="Content Placeholder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an_se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an_se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an_se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N1" sqref="N1:Q5"/>
    </sheetView>
  </sheetViews>
  <sheetFormatPr baseColWidth="10" defaultRowHeight="16" x14ac:dyDescent="0.2"/>
  <cols>
    <col min="9" max="9" width="10.1640625" customWidth="1"/>
    <col min="10" max="11" width="11.1640625" customWidth="1"/>
    <col min="12" max="12" width="10.1640625" customWidth="1"/>
    <col min="15" max="15" width="11.1640625" bestFit="1" customWidth="1"/>
    <col min="16" max="17" width="13.1640625" bestFit="1" customWidth="1"/>
  </cols>
  <sheetData>
    <row r="1" spans="1:18" ht="20" thickBot="1" x14ac:dyDescent="0.25">
      <c r="A1" t="s">
        <v>0</v>
      </c>
      <c r="B1" t="s">
        <v>1</v>
      </c>
      <c r="C1" t="s">
        <v>2</v>
      </c>
      <c r="D1" t="s">
        <v>3</v>
      </c>
      <c r="H1" s="1" t="s">
        <v>4</v>
      </c>
      <c r="I1" s="2" t="s">
        <v>5</v>
      </c>
      <c r="K1" t="s">
        <v>16</v>
      </c>
      <c r="L1" t="s">
        <v>15</v>
      </c>
      <c r="N1" s="14"/>
      <c r="O1" s="12" t="s">
        <v>1</v>
      </c>
      <c r="P1" s="12" t="s">
        <v>2</v>
      </c>
      <c r="Q1" s="13" t="s">
        <v>3</v>
      </c>
    </row>
    <row r="2" spans="1:18" x14ac:dyDescent="0.2">
      <c r="A2" t="s">
        <v>6</v>
      </c>
      <c r="B2" s="6">
        <f t="shared" ref="B2:D3" si="0">VLOOKUP($E2&amp;B$4,input,2)</f>
        <v>3.5191470000000002E-2</v>
      </c>
      <c r="C2" s="6">
        <f t="shared" si="0"/>
        <v>0.61736599999999997</v>
      </c>
      <c r="D2" s="6">
        <f t="shared" si="0"/>
        <v>0.71701159999999997</v>
      </c>
      <c r="E2" t="s">
        <v>17</v>
      </c>
      <c r="H2" t="s">
        <v>7</v>
      </c>
      <c r="I2">
        <v>0.61736599999999997</v>
      </c>
      <c r="J2" t="s">
        <v>14</v>
      </c>
      <c r="K2">
        <v>0.40922180000000002</v>
      </c>
      <c r="L2">
        <v>0.77893489999999999</v>
      </c>
      <c r="N2" s="16" t="s">
        <v>6</v>
      </c>
      <c r="O2" s="8">
        <f>VLOOKUP($E2&amp;O$6,input,2)</f>
        <v>3.5191470000000002E-2</v>
      </c>
      <c r="P2" s="8">
        <f>VLOOKUP($E2&amp;P$6,input,2)</f>
        <v>0.61736599999999997</v>
      </c>
      <c r="Q2" s="9">
        <f>VLOOKUP($E2&amp;Q$6,input,2)</f>
        <v>0.71701159999999997</v>
      </c>
      <c r="R2" s="15" t="s">
        <v>17</v>
      </c>
    </row>
    <row r="3" spans="1:18" x14ac:dyDescent="0.2">
      <c r="A3" t="s">
        <v>8</v>
      </c>
      <c r="B3" s="6">
        <f t="shared" si="0"/>
        <v>1.261645E-2</v>
      </c>
      <c r="C3" s="6">
        <f t="shared" si="0"/>
        <v>0.359176</v>
      </c>
      <c r="D3" s="6">
        <f t="shared" si="0"/>
        <v>0.46507280000000001</v>
      </c>
      <c r="E3" t="s">
        <v>18</v>
      </c>
      <c r="H3" t="s">
        <v>9</v>
      </c>
      <c r="I3">
        <v>3.5191470000000002E-2</v>
      </c>
      <c r="J3" t="s">
        <v>14</v>
      </c>
      <c r="K3">
        <v>2.1137710000000001E-2</v>
      </c>
      <c r="L3">
        <v>0.2095525</v>
      </c>
      <c r="N3" s="16"/>
      <c r="O3" s="8" t="str">
        <f>"(" &amp;ROUND(VLOOKUP($R2&amp;O$6,input,4),3)*100&amp;"% ,"&amp;ROUND(VLOOKUP($R2&amp;O$6,input,5),3)*100&amp;"%)"</f>
        <v>(2.1% ,21%)</v>
      </c>
      <c r="P3" s="8" t="str">
        <f>"(" &amp;ROUND(VLOOKUP($R2&amp;P$6,input,4),3)*100&amp;"% ,"&amp;ROUND(VLOOKUP($R2&amp;P$6,input,5),3)*100&amp;"%)"</f>
        <v>(40.9% ,77.9%)</v>
      </c>
      <c r="Q3" s="9" t="str">
        <f>"(" &amp;ROUND(VLOOKUP($R2&amp;Q$6,input,4),3)*100&amp;"% ,"&amp;ROUND(VLOOKUP($R2&amp;Q$6,input,5),3)*100&amp;"%)"</f>
        <v>(50.1% ,83.1%)</v>
      </c>
      <c r="R3" s="15"/>
    </row>
    <row r="4" spans="1:18" x14ac:dyDescent="0.2">
      <c r="B4" t="s">
        <v>19</v>
      </c>
      <c r="C4" t="s">
        <v>20</v>
      </c>
      <c r="D4" t="s">
        <v>21</v>
      </c>
      <c r="H4" t="s">
        <v>10</v>
      </c>
      <c r="I4">
        <v>0.71701159999999997</v>
      </c>
      <c r="J4" t="s">
        <v>14</v>
      </c>
      <c r="K4">
        <v>0.50070970000000004</v>
      </c>
      <c r="L4">
        <v>0.8308816</v>
      </c>
      <c r="N4" s="16" t="s">
        <v>8</v>
      </c>
      <c r="O4" s="8">
        <f>VLOOKUP($E3&amp;O$6,input,2)</f>
        <v>1.261645E-2</v>
      </c>
      <c r="P4" s="8">
        <f>VLOOKUP($E3&amp;P$6,input,2)</f>
        <v>0.359176</v>
      </c>
      <c r="Q4" s="9">
        <f>VLOOKUP($E3&amp;Q$6,input,2)</f>
        <v>0.46507280000000001</v>
      </c>
      <c r="R4" s="15" t="s">
        <v>18</v>
      </c>
    </row>
    <row r="5" spans="1:18" ht="17" thickBot="1" x14ac:dyDescent="0.25">
      <c r="H5" t="s">
        <v>11</v>
      </c>
      <c r="I5">
        <v>0.359176</v>
      </c>
      <c r="J5" t="s">
        <v>14</v>
      </c>
      <c r="K5">
        <v>0.2122414</v>
      </c>
      <c r="L5">
        <v>0.55760120000000002</v>
      </c>
      <c r="N5" s="17"/>
      <c r="O5" s="10" t="str">
        <f>"(" &amp;ROUND(VLOOKUP($R4&amp;O$6,input,4),3)*100&amp;"% ,"&amp;ROUND(VLOOKUP($R4&amp;O$6,input,5),3)*100&amp;"%)"</f>
        <v>(0.5% ,4.2%)</v>
      </c>
      <c r="P5" s="10" t="str">
        <f>"(" &amp;ROUND(VLOOKUP($R4&amp;P$6,input,4),3)*100&amp;"% ,"&amp;ROUND(VLOOKUP($R4&amp;P$6,input,5),3)*100&amp;"%)"</f>
        <v>(21.2% ,55.8%)</v>
      </c>
      <c r="Q5" s="11" t="str">
        <f>"(" &amp;ROUND(VLOOKUP($R4&amp;Q$6,input,4),3)*100&amp;"% ,"&amp;ROUND(VLOOKUP($R4&amp;Q$6,input,5),3)*100&amp;"%)"</f>
        <v>(29.9% ,66.5%)</v>
      </c>
      <c r="R5" s="15"/>
    </row>
    <row r="6" spans="1:18" x14ac:dyDescent="0.2">
      <c r="A6" t="s">
        <v>22</v>
      </c>
      <c r="B6">
        <f t="shared" ref="B6:D7" si="1">VLOOKUP($E2&amp;B$4,input,5)</f>
        <v>0.2095525</v>
      </c>
      <c r="C6">
        <f t="shared" si="1"/>
        <v>0.77893489999999999</v>
      </c>
      <c r="D6">
        <f t="shared" si="1"/>
        <v>0.8308816</v>
      </c>
      <c r="H6" t="s">
        <v>12</v>
      </c>
      <c r="I6">
        <v>1.261645E-2</v>
      </c>
      <c r="J6" t="s">
        <v>14</v>
      </c>
      <c r="K6">
        <v>4.8286919999999999E-3</v>
      </c>
      <c r="L6">
        <v>4.2273909999999998E-2</v>
      </c>
      <c r="O6" t="s">
        <v>19</v>
      </c>
      <c r="P6" t="s">
        <v>20</v>
      </c>
      <c r="Q6" t="s">
        <v>21</v>
      </c>
    </row>
    <row r="7" spans="1:18" x14ac:dyDescent="0.2">
      <c r="B7">
        <f t="shared" si="1"/>
        <v>4.2273909999999998E-2</v>
      </c>
      <c r="C7">
        <f t="shared" si="1"/>
        <v>0.55760120000000002</v>
      </c>
      <c r="D7">
        <f t="shared" si="1"/>
        <v>0.66537480000000004</v>
      </c>
      <c r="H7" t="s">
        <v>13</v>
      </c>
      <c r="I7">
        <v>0.46507280000000001</v>
      </c>
      <c r="J7" t="s">
        <v>14</v>
      </c>
      <c r="K7">
        <v>0.29884339999999998</v>
      </c>
      <c r="L7">
        <v>0.66537480000000004</v>
      </c>
    </row>
    <row r="8" spans="1:18" ht="19" x14ac:dyDescent="0.2">
      <c r="A8" t="s">
        <v>15</v>
      </c>
      <c r="B8" s="5">
        <f>B6-B2</f>
        <v>0.17436103</v>
      </c>
      <c r="C8" s="5">
        <f t="shared" ref="C8:D9" si="2">C6-C2</f>
        <v>0.16156890000000002</v>
      </c>
      <c r="D8" s="5">
        <f t="shared" si="2"/>
        <v>0.11387000000000003</v>
      </c>
      <c r="I8" s="2"/>
    </row>
    <row r="9" spans="1:18" x14ac:dyDescent="0.2">
      <c r="B9" s="5">
        <f>B7-B3</f>
        <v>2.9657459999999997E-2</v>
      </c>
      <c r="C9" s="5">
        <f t="shared" si="2"/>
        <v>0.19842520000000002</v>
      </c>
      <c r="D9" s="5">
        <f t="shared" si="2"/>
        <v>0.20030200000000004</v>
      </c>
      <c r="I9" s="4"/>
    </row>
    <row r="10" spans="1:18" x14ac:dyDescent="0.2">
      <c r="I10" s="4"/>
    </row>
    <row r="11" spans="1:18" x14ac:dyDescent="0.2">
      <c r="A11" t="s">
        <v>23</v>
      </c>
      <c r="B11">
        <f t="shared" ref="B11:D12" si="3">VLOOKUP($E2&amp;B$4,input,4)</f>
        <v>2.1137710000000001E-2</v>
      </c>
      <c r="C11">
        <f t="shared" si="3"/>
        <v>0.40922180000000002</v>
      </c>
      <c r="D11">
        <f t="shared" si="3"/>
        <v>0.50070970000000004</v>
      </c>
      <c r="I11" s="4"/>
    </row>
    <row r="12" spans="1:18" x14ac:dyDescent="0.2">
      <c r="B12">
        <f t="shared" si="3"/>
        <v>4.8286919999999999E-3</v>
      </c>
      <c r="C12">
        <f t="shared" si="3"/>
        <v>0.2122414</v>
      </c>
      <c r="D12">
        <f t="shared" si="3"/>
        <v>0.29884339999999998</v>
      </c>
      <c r="I12" s="4"/>
    </row>
    <row r="13" spans="1:18" x14ac:dyDescent="0.2">
      <c r="I13" s="4"/>
    </row>
    <row r="14" spans="1:18" x14ac:dyDescent="0.2">
      <c r="A14" t="s">
        <v>16</v>
      </c>
      <c r="B14" s="3">
        <f>B2-B11</f>
        <v>1.4053760000000002E-2</v>
      </c>
      <c r="C14" s="3">
        <f t="shared" ref="C14:D15" si="4">C2-C11</f>
        <v>0.20814419999999995</v>
      </c>
      <c r="D14" s="3">
        <f t="shared" si="4"/>
        <v>0.21630189999999994</v>
      </c>
      <c r="I14" s="4"/>
    </row>
    <row r="15" spans="1:18" x14ac:dyDescent="0.2">
      <c r="B15" s="3">
        <f>B3-B12</f>
        <v>7.7877579999999997E-3</v>
      </c>
      <c r="C15" s="3">
        <f t="shared" si="4"/>
        <v>0.1469346</v>
      </c>
      <c r="D15" s="3">
        <f t="shared" si="4"/>
        <v>0.16622940000000003</v>
      </c>
      <c r="I15" s="4"/>
    </row>
    <row r="16" spans="1:18" x14ac:dyDescent="0.2">
      <c r="I16" s="4"/>
    </row>
    <row r="17" spans="9:9" x14ac:dyDescent="0.2">
      <c r="I17" s="4"/>
    </row>
  </sheetData>
  <mergeCells count="4">
    <mergeCell ref="R2:R3"/>
    <mergeCell ref="R4:R5"/>
    <mergeCell ref="N2:N3"/>
    <mergeCell ref="N4:N5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A8" workbookViewId="0">
      <selection activeCell="D24" sqref="D24"/>
    </sheetView>
  </sheetViews>
  <sheetFormatPr baseColWidth="10" defaultRowHeight="16" x14ac:dyDescent="0.2"/>
  <cols>
    <col min="9" max="9" width="10.1640625" customWidth="1"/>
    <col min="10" max="11" width="11.1640625" customWidth="1"/>
    <col min="12" max="12" width="10.1640625" customWidth="1"/>
  </cols>
  <sheetData>
    <row r="1" spans="1:12" ht="19" x14ac:dyDescent="0.2">
      <c r="A1" t="s">
        <v>0</v>
      </c>
      <c r="B1" t="s">
        <v>1</v>
      </c>
      <c r="C1" t="s">
        <v>2</v>
      </c>
      <c r="D1" t="s">
        <v>3</v>
      </c>
      <c r="H1" s="1" t="s">
        <v>4</v>
      </c>
      <c r="I1" s="2" t="s">
        <v>5</v>
      </c>
      <c r="K1" t="s">
        <v>16</v>
      </c>
      <c r="L1" t="s">
        <v>15</v>
      </c>
    </row>
    <row r="2" spans="1:12" x14ac:dyDescent="0.2">
      <c r="A2" t="s">
        <v>6</v>
      </c>
      <c r="B2" s="7">
        <f t="shared" ref="B2:D3" si="0">VLOOKUP($E2&amp;B$4,input,2)</f>
        <v>0.21488860000000001</v>
      </c>
      <c r="C2" s="7">
        <f t="shared" si="0"/>
        <v>0.62952889999999995</v>
      </c>
      <c r="D2" s="7">
        <f t="shared" si="0"/>
        <v>0.71875100000000003</v>
      </c>
      <c r="E2" t="s">
        <v>17</v>
      </c>
      <c r="H2" t="s">
        <v>7</v>
      </c>
      <c r="I2">
        <v>0.62952889999999995</v>
      </c>
      <c r="J2" t="s">
        <v>14</v>
      </c>
      <c r="K2">
        <v>0.47546349999999998</v>
      </c>
      <c r="L2">
        <v>0.7457317</v>
      </c>
    </row>
    <row r="3" spans="1:12" x14ac:dyDescent="0.2">
      <c r="A3" t="s">
        <v>8</v>
      </c>
      <c r="B3" s="7">
        <f t="shared" si="0"/>
        <v>0.19812660000000001</v>
      </c>
      <c r="C3" s="7">
        <f t="shared" si="0"/>
        <v>0.40246759999999998</v>
      </c>
      <c r="D3" s="7">
        <f t="shared" si="0"/>
        <v>0.49310999999999999</v>
      </c>
      <c r="E3" t="s">
        <v>18</v>
      </c>
      <c r="H3" t="s">
        <v>9</v>
      </c>
      <c r="I3">
        <v>0.21488860000000001</v>
      </c>
      <c r="J3" t="s">
        <v>14</v>
      </c>
      <c r="K3">
        <v>0.1429608</v>
      </c>
      <c r="L3">
        <v>0.36111110000000002</v>
      </c>
    </row>
    <row r="4" spans="1:12" x14ac:dyDescent="0.2">
      <c r="B4" t="s">
        <v>19</v>
      </c>
      <c r="C4" t="s">
        <v>20</v>
      </c>
      <c r="D4" t="s">
        <v>21</v>
      </c>
      <c r="H4" t="s">
        <v>10</v>
      </c>
      <c r="I4">
        <v>0.71875100000000003</v>
      </c>
      <c r="J4" t="s">
        <v>14</v>
      </c>
      <c r="K4">
        <v>0.56795039999999997</v>
      </c>
      <c r="L4">
        <v>0.81614909999999996</v>
      </c>
    </row>
    <row r="5" spans="1:12" x14ac:dyDescent="0.2">
      <c r="H5" t="s">
        <v>11</v>
      </c>
      <c r="I5">
        <v>0.40246759999999998</v>
      </c>
      <c r="J5" t="s">
        <v>14</v>
      </c>
      <c r="K5">
        <v>0.28804999999999997</v>
      </c>
      <c r="L5">
        <v>0.55725610000000003</v>
      </c>
    </row>
    <row r="6" spans="1:12" x14ac:dyDescent="0.2">
      <c r="A6" t="s">
        <v>22</v>
      </c>
      <c r="B6">
        <f t="shared" ref="B6:D7" si="1">VLOOKUP($E2&amp;B$4,input,5)</f>
        <v>0.36111110000000002</v>
      </c>
      <c r="C6">
        <f t="shared" si="1"/>
        <v>0.7457317</v>
      </c>
      <c r="D6">
        <f t="shared" si="1"/>
        <v>0.81614909999999996</v>
      </c>
      <c r="H6" t="s">
        <v>12</v>
      </c>
      <c r="I6">
        <v>0.19812660000000001</v>
      </c>
      <c r="J6" t="s">
        <v>14</v>
      </c>
      <c r="K6">
        <v>0.12761410000000001</v>
      </c>
      <c r="L6">
        <v>0.33357680000000001</v>
      </c>
    </row>
    <row r="7" spans="1:12" x14ac:dyDescent="0.2">
      <c r="B7">
        <f t="shared" si="1"/>
        <v>0.33357680000000001</v>
      </c>
      <c r="C7">
        <f t="shared" si="1"/>
        <v>0.55725610000000003</v>
      </c>
      <c r="D7">
        <f t="shared" si="1"/>
        <v>0.63270139999999997</v>
      </c>
      <c r="H7" t="s">
        <v>13</v>
      </c>
      <c r="I7">
        <v>0.49310999999999999</v>
      </c>
      <c r="J7" t="s">
        <v>14</v>
      </c>
      <c r="K7">
        <v>0.36774449999999997</v>
      </c>
      <c r="L7">
        <v>0.63270139999999997</v>
      </c>
    </row>
    <row r="8" spans="1:12" ht="19" x14ac:dyDescent="0.2">
      <c r="A8" t="s">
        <v>15</v>
      </c>
      <c r="B8" s="5">
        <f>B6-B2</f>
        <v>0.14622250000000001</v>
      </c>
      <c r="C8" s="5">
        <f t="shared" ref="C8:D9" si="2">C6-C2</f>
        <v>0.11620280000000005</v>
      </c>
      <c r="D8" s="5">
        <f t="shared" si="2"/>
        <v>9.7398099999999932E-2</v>
      </c>
      <c r="I8" s="2"/>
    </row>
    <row r="9" spans="1:12" x14ac:dyDescent="0.2">
      <c r="B9" s="5">
        <f>B7-B3</f>
        <v>0.13545019999999999</v>
      </c>
      <c r="C9" s="5">
        <f t="shared" si="2"/>
        <v>0.15478850000000005</v>
      </c>
      <c r="D9" s="5">
        <f t="shared" si="2"/>
        <v>0.13959139999999998</v>
      </c>
      <c r="I9" s="4"/>
    </row>
    <row r="10" spans="1:12" x14ac:dyDescent="0.2">
      <c r="I10" s="4"/>
    </row>
    <row r="11" spans="1:12" x14ac:dyDescent="0.2">
      <c r="A11" t="s">
        <v>23</v>
      </c>
      <c r="B11">
        <f t="shared" ref="B11:D12" si="3">VLOOKUP($E2&amp;B$4,input,4)</f>
        <v>0.1429608</v>
      </c>
      <c r="C11">
        <f t="shared" si="3"/>
        <v>0.47546349999999998</v>
      </c>
      <c r="D11">
        <f t="shared" si="3"/>
        <v>0.56795039999999997</v>
      </c>
      <c r="I11" s="4"/>
    </row>
    <row r="12" spans="1:12" x14ac:dyDescent="0.2">
      <c r="B12">
        <f t="shared" si="3"/>
        <v>0.12761410000000001</v>
      </c>
      <c r="C12">
        <f t="shared" si="3"/>
        <v>0.28804999999999997</v>
      </c>
      <c r="D12">
        <f t="shared" si="3"/>
        <v>0.36774449999999997</v>
      </c>
      <c r="I12" s="4"/>
    </row>
    <row r="13" spans="1:12" x14ac:dyDescent="0.2">
      <c r="I13" s="4"/>
    </row>
    <row r="14" spans="1:12" x14ac:dyDescent="0.2">
      <c r="A14" t="s">
        <v>16</v>
      </c>
      <c r="B14" s="3">
        <f>B2-B11</f>
        <v>7.1927800000000014E-2</v>
      </c>
      <c r="C14" s="3">
        <f t="shared" ref="C14:D15" si="4">C2-C11</f>
        <v>0.15406539999999996</v>
      </c>
      <c r="D14" s="3">
        <f t="shared" si="4"/>
        <v>0.15080060000000006</v>
      </c>
      <c r="I14" s="4"/>
    </row>
    <row r="15" spans="1:12" x14ac:dyDescent="0.2">
      <c r="B15" s="3">
        <f>B3-B12</f>
        <v>7.0512500000000006E-2</v>
      </c>
      <c r="C15" s="3">
        <f t="shared" si="4"/>
        <v>0.11441760000000001</v>
      </c>
      <c r="D15" s="3">
        <f t="shared" si="4"/>
        <v>0.12536550000000002</v>
      </c>
      <c r="I15" s="4"/>
    </row>
    <row r="16" spans="1:12" x14ac:dyDescent="0.2">
      <c r="I16" s="4"/>
    </row>
    <row r="17" spans="9:9" x14ac:dyDescent="0.2">
      <c r="I17" s="4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B23" sqref="B23"/>
    </sheetView>
  </sheetViews>
  <sheetFormatPr baseColWidth="10" defaultRowHeight="16" x14ac:dyDescent="0.2"/>
  <cols>
    <col min="9" max="9" width="10.1640625" customWidth="1"/>
    <col min="10" max="11" width="11.1640625" customWidth="1"/>
    <col min="12" max="12" width="10.1640625" customWidth="1"/>
  </cols>
  <sheetData>
    <row r="1" spans="1:12" ht="19" x14ac:dyDescent="0.2">
      <c r="A1" t="s">
        <v>0</v>
      </c>
      <c r="B1" t="s">
        <v>1</v>
      </c>
      <c r="C1" t="s">
        <v>2</v>
      </c>
      <c r="D1" t="s">
        <v>3</v>
      </c>
      <c r="H1" s="1" t="s">
        <v>4</v>
      </c>
      <c r="I1" s="2" t="s">
        <v>5</v>
      </c>
      <c r="K1" t="s">
        <v>16</v>
      </c>
      <c r="L1" t="s">
        <v>15</v>
      </c>
    </row>
    <row r="2" spans="1:12" x14ac:dyDescent="0.2">
      <c r="A2" t="s">
        <v>6</v>
      </c>
      <c r="B2" s="4">
        <f t="shared" ref="B2:D3" si="0">VLOOKUP($E2&amp;B$4,input,2)</f>
        <v>0.37074449999999998</v>
      </c>
      <c r="C2" s="4">
        <f t="shared" si="0"/>
        <v>0.58846690000000001</v>
      </c>
      <c r="D2" s="4">
        <f t="shared" si="0"/>
        <v>0.66416509999999995</v>
      </c>
      <c r="E2" t="s">
        <v>17</v>
      </c>
      <c r="H2" t="s">
        <v>7</v>
      </c>
      <c r="I2">
        <v>0.58846690000000001</v>
      </c>
      <c r="J2" t="s">
        <v>14</v>
      </c>
      <c r="K2">
        <v>0.50913330000000001</v>
      </c>
      <c r="L2">
        <v>0.6656569</v>
      </c>
    </row>
    <row r="3" spans="1:12" x14ac:dyDescent="0.2">
      <c r="A3" t="s">
        <v>8</v>
      </c>
      <c r="B3" s="4">
        <f t="shared" si="0"/>
        <v>0.20370160000000001</v>
      </c>
      <c r="C3" s="4">
        <f t="shared" si="0"/>
        <v>0.38696439999999999</v>
      </c>
      <c r="D3" s="4">
        <f t="shared" si="0"/>
        <v>0.4664836</v>
      </c>
      <c r="E3" t="s">
        <v>18</v>
      </c>
      <c r="H3" t="s">
        <v>9</v>
      </c>
      <c r="I3">
        <v>0.37074449999999998</v>
      </c>
      <c r="J3" t="s">
        <v>14</v>
      </c>
      <c r="K3">
        <v>0.23956469999999999</v>
      </c>
      <c r="L3">
        <v>0.519895</v>
      </c>
    </row>
    <row r="4" spans="1:12" x14ac:dyDescent="0.2">
      <c r="B4" t="s">
        <v>19</v>
      </c>
      <c r="C4" t="s">
        <v>20</v>
      </c>
      <c r="D4" t="s">
        <v>21</v>
      </c>
      <c r="H4" t="s">
        <v>10</v>
      </c>
      <c r="I4">
        <v>0.66416509999999995</v>
      </c>
      <c r="J4" t="s">
        <v>14</v>
      </c>
      <c r="K4">
        <v>0.55585340000000005</v>
      </c>
      <c r="L4">
        <v>0.76764120000000002</v>
      </c>
    </row>
    <row r="5" spans="1:12" x14ac:dyDescent="0.2">
      <c r="H5" t="s">
        <v>11</v>
      </c>
      <c r="I5">
        <v>0.38696439999999999</v>
      </c>
      <c r="J5" t="s">
        <v>14</v>
      </c>
      <c r="K5">
        <v>0.26157799999999998</v>
      </c>
      <c r="L5">
        <v>0.53523580000000004</v>
      </c>
    </row>
    <row r="6" spans="1:12" x14ac:dyDescent="0.2">
      <c r="A6" t="s">
        <v>22</v>
      </c>
      <c r="B6">
        <f t="shared" ref="B6:D7" si="1">VLOOKUP($E2&amp;B$4,input,5)</f>
        <v>0.519895</v>
      </c>
      <c r="C6">
        <f t="shared" si="1"/>
        <v>0.6656569</v>
      </c>
      <c r="D6">
        <f t="shared" si="1"/>
        <v>0.76764120000000002</v>
      </c>
      <c r="H6" t="s">
        <v>12</v>
      </c>
      <c r="I6">
        <v>0.20370160000000001</v>
      </c>
      <c r="J6" t="s">
        <v>14</v>
      </c>
      <c r="K6">
        <v>0.12911619999999999</v>
      </c>
      <c r="L6">
        <v>0.28820059999999997</v>
      </c>
    </row>
    <row r="7" spans="1:12" x14ac:dyDescent="0.2">
      <c r="B7">
        <f t="shared" si="1"/>
        <v>0.28820059999999997</v>
      </c>
      <c r="C7">
        <f t="shared" si="1"/>
        <v>0.53523580000000004</v>
      </c>
      <c r="D7">
        <f t="shared" si="1"/>
        <v>0.56415020000000005</v>
      </c>
      <c r="H7" t="s">
        <v>13</v>
      </c>
      <c r="I7">
        <v>0.4664836</v>
      </c>
      <c r="J7" t="s">
        <v>14</v>
      </c>
      <c r="K7">
        <v>0.36983919999999998</v>
      </c>
      <c r="L7">
        <v>0.56415020000000005</v>
      </c>
    </row>
    <row r="8" spans="1:12" ht="19" x14ac:dyDescent="0.2">
      <c r="A8" t="s">
        <v>15</v>
      </c>
      <c r="B8" s="5">
        <f>B6-B2</f>
        <v>0.14915050000000002</v>
      </c>
      <c r="C8" s="5">
        <f t="shared" ref="C8:D9" si="2">C6-C2</f>
        <v>7.7189999999999981E-2</v>
      </c>
      <c r="D8" s="5">
        <f t="shared" si="2"/>
        <v>0.10347610000000007</v>
      </c>
      <c r="I8" s="2"/>
    </row>
    <row r="9" spans="1:12" x14ac:dyDescent="0.2">
      <c r="B9" s="5">
        <f>B7-B3</f>
        <v>8.4498999999999963E-2</v>
      </c>
      <c r="C9" s="5">
        <f t="shared" si="2"/>
        <v>0.14827140000000005</v>
      </c>
      <c r="D9" s="5">
        <f t="shared" si="2"/>
        <v>9.7666600000000048E-2</v>
      </c>
      <c r="I9" s="4"/>
    </row>
    <row r="10" spans="1:12" x14ac:dyDescent="0.2">
      <c r="I10" s="4"/>
    </row>
    <row r="11" spans="1:12" x14ac:dyDescent="0.2">
      <c r="A11" t="s">
        <v>23</v>
      </c>
      <c r="B11">
        <f t="shared" ref="B11:D12" si="3">VLOOKUP($E2&amp;B$4,input,4)</f>
        <v>0.23956469999999999</v>
      </c>
      <c r="C11">
        <f t="shared" si="3"/>
        <v>0.50913330000000001</v>
      </c>
      <c r="D11">
        <f t="shared" si="3"/>
        <v>0.55585340000000005</v>
      </c>
      <c r="I11" s="4"/>
    </row>
    <row r="12" spans="1:12" x14ac:dyDescent="0.2">
      <c r="B12">
        <f t="shared" si="3"/>
        <v>0.12911619999999999</v>
      </c>
      <c r="C12">
        <f t="shared" si="3"/>
        <v>0.26157799999999998</v>
      </c>
      <c r="D12">
        <f t="shared" si="3"/>
        <v>0.36983919999999998</v>
      </c>
      <c r="I12" s="4"/>
    </row>
    <row r="13" spans="1:12" x14ac:dyDescent="0.2">
      <c r="I13" s="4"/>
    </row>
    <row r="14" spans="1:12" x14ac:dyDescent="0.2">
      <c r="A14" t="s">
        <v>16</v>
      </c>
      <c r="B14" s="3">
        <f>B2-B11</f>
        <v>0.13117979999999999</v>
      </c>
      <c r="C14" s="3">
        <f t="shared" ref="C14:D15" si="4">C2-C11</f>
        <v>7.9333600000000004E-2</v>
      </c>
      <c r="D14" s="3">
        <f t="shared" si="4"/>
        <v>0.1083116999999999</v>
      </c>
      <c r="I14" s="4"/>
    </row>
    <row r="15" spans="1:12" x14ac:dyDescent="0.2">
      <c r="B15" s="3">
        <f>B3-B12</f>
        <v>7.4585400000000024E-2</v>
      </c>
      <c r="C15" s="3">
        <f t="shared" si="4"/>
        <v>0.12538640000000001</v>
      </c>
      <c r="D15" s="3">
        <f t="shared" si="4"/>
        <v>9.6644400000000019E-2</v>
      </c>
      <c r="I15" s="4"/>
    </row>
    <row r="16" spans="1:12" x14ac:dyDescent="0.2">
      <c r="I16" s="4"/>
    </row>
    <row r="17" spans="9:9" x14ac:dyDescent="0.2">
      <c r="I17" s="4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bootstrap_mX_less</vt:lpstr>
      <vt:lpstr>bootstrap_mX_basic</vt:lpstr>
      <vt:lpstr>bootstrap_CI_wrong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2017-08-10T00:09:48Z</dcterms:created>
  <dcterms:modified xsi:type="dcterms:W3CDTF">2017-08-10T15:29:33Z</dcterms:modified>
</cp:coreProperties>
</file>