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etadata" sheetId="2" state="visible" r:id="rId3"/>
    <sheet name="Download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<sst xmlns="http://schemas.openxmlformats.org/spreadsheetml/2006/main" count="42" uniqueCount="33">
  <si>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Year</t>
  </si>
  <si>
    <r>
      <rPr>
        <b val="true"/>
        <sz val="11"/>
        <color rgb="FF000000"/>
        <rFont val="Calibri"/>
        <family val="2"/>
        <charset val="1"/>
      </rPr>
      <t xml:space="preserve">sptinc_p90p100_z_SG
Singapore
Pre-tax national income
</t>
    </r>
    <r>
      <rPr>
        <sz val="11"/>
        <color rgb="FF000000"/>
        <rFont val="Calibri"/>
        <family val="2"/>
        <charset val="1"/>
      </rPr>
      <t xml:space="preserve">Top 10% | share | adults | equal split
</t>
    </r>
  </si>
  <si>
    <r>
      <rPr>
        <b val="true"/>
        <sz val="11"/>
        <color rgb="FF000000"/>
        <rFont val="Calibri"/>
        <family val="2"/>
        <charset val="1"/>
      </rPr>
      <t xml:space="preserve">sptinc_p0p50_z_SG
Singapore
Pre-tax national income
</t>
    </r>
    <r>
      <rPr>
        <sz val="11"/>
        <color rgb="FF000000"/>
        <rFont val="Calibri"/>
        <family val="2"/>
        <charset val="1"/>
      </rPr>
      <t xml:space="preserve">Bottom 50% | share | adults | equal split
</t>
    </r>
  </si>
  <si>
    <r>
      <rPr>
        <b val="true"/>
        <sz val="11"/>
        <color rgb="FF000000"/>
        <rFont val="Calibri"/>
        <family val="2"/>
        <charset val="1"/>
      </rPr>
      <t xml:space="preserve">anninc_pall_992_i_SG
Singapore
National income
</t>
    </r>
    <r>
      <rPr>
        <sz val="11"/>
        <color rgb="FF000000"/>
        <rFont val="Calibri"/>
        <family val="2"/>
        <charset val="1"/>
      </rPr>
      <t xml:space="preserve">Total population | average income or wealth | adults | individual |  | ppp | constant (2019)
</t>
    </r>
  </si>
  <si>
    <t xml:space="preserve">yT10</t>
  </si>
  <si>
    <t xml:space="preserve">yB50</t>
  </si>
  <si>
    <t xml:space="preserve">Q</t>
  </si>
  <si>
    <t xml:space="preserve">q</t>
  </si>
  <si>
    <t xml:space="preserve">yB50r1980</t>
  </si>
  <si>
    <t xml:space="preserve">Qr1980</t>
  </si>
  <si>
    <t xml:space="preserve">yT10r1980</t>
  </si>
  <si>
    <t xml:space="preserve">Country Code</t>
  </si>
  <si>
    <t xml:space="preserve">Country Name</t>
  </si>
  <si>
    <t xml:space="preserve">WID Variable code</t>
  </si>
  <si>
    <t xml:space="preserve">Percentile group</t>
  </si>
  <si>
    <t xml:space="preserve">Unit</t>
  </si>
  <si>
    <t xml:space="preserve">Variable name</t>
  </si>
  <si>
    <t xml:space="preserve">Intuitive description</t>
  </si>
  <si>
    <t xml:space="preserve">Technical description</t>
  </si>
  <si>
    <t xml:space="preserve">Methodological Notes</t>
  </si>
  <si>
    <t xml:space="preserve">Sources</t>
  </si>
  <si>
    <t xml:space="preserve">SG</t>
  </si>
  <si>
    <t xml:space="preserve">Singapore</t>
  </si>
  <si>
    <t xml:space="preserve">sptinc992j</t>
  </si>
  <si>
    <t xml:space="preserve">p90p100</t>
  </si>
  <si>
    <t xml:space="preserve">share</t>
  </si>
  <si>
    <t xml:space="preserve">Pre-tax national income. Share Adults. equal-split adults</t>
  </si>
  <si>
    <t xml:space="preserve">Pre-tax national income share held by a given percentile group. Pre-tax national income  is the sum of all pre-tax personal income flows accruing to the owners of the production factors, labor and capital, before taking into account the operation of the tax/transfer system, but after taking into account the operation of pension system. The central difference between personal factor income and pre-tax income is the treatment of pensions, which are counted on a contribution basis by factor income and on a distribution basis by pre-tax income. The population is comprised of individuals over age 20. The base unit is the individual (rather than the household) but resources are split equally within couples.</t>
  </si>
  <si>
    <t xml:space="preserve">Pre-tax national income =Pre-tax labor income [total pre-tax income ranking]+Pre-tax capital income [total pre-tax income ranking]</t>
  </si>
  <si>
    <t xml:space="preserve">Before 1969, pretax income shares retropolated based on fiscal income: see source.</t>
  </si>
  <si>
    <t xml:space="preserve">[URL][URL_LINK]http://wordpress.wid.world/document/whats-new-about-income-inequality-data-in-asia-world-inequality-lab-technical-note-2020-08/[/URL_LINK][URL_TEXT] Updated by Yang, “Regional DINA Update for Asia” (2020)[/URL_TEXT][/URL]; [URL][URL_LINK]http://wordpress.wid.world/document/whats-new-about-income-inequality-data-in-asia-world-inequality-lab-technical-note-2020-08/[/URL_LINK][URL_TEXT] Updated by Yang, “Regional DINA Update for Asia” (2020)[/URL_TEXT][/URL]</t>
  </si>
  <si>
    <t xml:space="preserve">p0p50</t>
  </si>
  <si>
    <t xml:space="preserve">Downloaded from wid.world on 02-02-2021 at 13:28:13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</si>
</sst>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8" activePane="bottomLeft" state="frozen"/>
      <selection pane="topLeft" activeCell="A1" activeCellId="0" sqref="A1"/>
      <selection pane="bottomLeft" activeCell="A24" activeCellId="0" sqref="24:24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1.11"/>
    <col collapsed="false" customWidth="true" hidden="false" outlineLevel="0" max="4" min="2" style="0" width="20.65"/>
    <col collapsed="false" customWidth="true" hidden="false" outlineLevel="0" max="7" min="5" style="0" width="10.72"/>
    <col collapsed="false" customWidth="true" hidden="false" outlineLevel="0" max="11" min="9" style="0" width="10.19"/>
  </cols>
  <sheetData>
    <row r="1" customFormat="false" ht="129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n">
        <v>1969</v>
      </c>
      <c r="B2" s="0" t="n">
        <v>0.3195</v>
      </c>
      <c r="C2" s="0" t="n">
        <v>0.2498</v>
      </c>
      <c r="D2" s="3" t="n">
        <v>14511.3021</v>
      </c>
      <c r="E2" s="3" t="n">
        <f aca="false">$D2*B2/0.1</f>
        <v>46363.6102095</v>
      </c>
      <c r="F2" s="3" t="n">
        <f aca="false">$D2*C2/0.5</f>
        <v>7249.84652916</v>
      </c>
      <c r="G2" s="3" t="n">
        <f aca="false">E2-F2</f>
        <v>39113.76368034</v>
      </c>
      <c r="H2" s="3" t="n">
        <f aca="false">G2/F2</f>
        <v>5.3951160928743</v>
      </c>
      <c r="I2" s="4" t="n">
        <f aca="false">F2/F$13</f>
        <v>0.667829072942493</v>
      </c>
      <c r="J2" s="4" t="n">
        <f aca="false">G2/G$13</f>
        <v>0.562083873693944</v>
      </c>
      <c r="K2" s="4" t="n">
        <f aca="false">E2/E$13</f>
        <v>0.576354283020611</v>
      </c>
    </row>
    <row r="3" customFormat="false" ht="14.4" hidden="false" customHeight="false" outlineLevel="0" collapsed="false">
      <c r="A3" s="0" t="n">
        <v>1970</v>
      </c>
      <c r="B3" s="0" t="n">
        <v>0.3329</v>
      </c>
      <c r="C3" s="0" t="n">
        <v>0.2422</v>
      </c>
      <c r="D3" s="3" t="n">
        <v>15842.0774</v>
      </c>
      <c r="E3" s="3" t="n">
        <f aca="false">$D3*B3/0.1</f>
        <v>52738.2756646</v>
      </c>
      <c r="F3" s="3" t="n">
        <f aca="false">$D3*C3/0.5</f>
        <v>7673.90229256</v>
      </c>
      <c r="G3" s="3" t="n">
        <f aca="false">E3-F3</f>
        <v>45064.37337204</v>
      </c>
      <c r="H3" s="3" t="n">
        <f aca="false">G3/F3</f>
        <v>5.87241948802642</v>
      </c>
      <c r="I3" s="4" t="n">
        <f aca="false">F3/F$13</f>
        <v>0.706891522914127</v>
      </c>
      <c r="J3" s="4" t="n">
        <f aca="false">G3/G$13</f>
        <v>0.647597039179285</v>
      </c>
      <c r="K3" s="4" t="n">
        <f aca="false">E3/E$13</f>
        <v>0.655598882853727</v>
      </c>
    </row>
    <row r="4" customFormat="false" ht="14.4" hidden="false" customHeight="false" outlineLevel="0" collapsed="false">
      <c r="A4" s="0" t="n">
        <v>1971</v>
      </c>
      <c r="B4" s="0" t="n">
        <v>0.3299</v>
      </c>
      <c r="C4" s="0" t="n">
        <v>0.2436</v>
      </c>
      <c r="D4" s="3" t="n">
        <v>16972.1358</v>
      </c>
      <c r="E4" s="3" t="n">
        <f aca="false">$D4*B4/0.1</f>
        <v>55991.0760042</v>
      </c>
      <c r="F4" s="3" t="n">
        <f aca="false">$D4*C4/0.5</f>
        <v>8268.82456176</v>
      </c>
      <c r="G4" s="3" t="n">
        <f aca="false">E4-F4</f>
        <v>47722.25144244</v>
      </c>
      <c r="H4" s="3" t="n">
        <f aca="false">G4/F4</f>
        <v>5.77134646962233</v>
      </c>
      <c r="I4" s="4" t="n">
        <f aca="false">F4/F$13</f>
        <v>0.761693564021433</v>
      </c>
      <c r="J4" s="4" t="n">
        <f aca="false">G4/G$13</f>
        <v>0.685792044237505</v>
      </c>
      <c r="K4" s="4" t="n">
        <f aca="false">E4/E$13</f>
        <v>0.696035022297312</v>
      </c>
    </row>
    <row r="5" customFormat="false" ht="14.4" hidden="false" customHeight="false" outlineLevel="0" collapsed="false">
      <c r="A5" s="0" t="n">
        <v>1972</v>
      </c>
      <c r="B5" s="0" t="n">
        <v>0.3383</v>
      </c>
      <c r="C5" s="0" t="n">
        <v>0.2388</v>
      </c>
      <c r="D5" s="3" t="n">
        <v>18315.6338</v>
      </c>
      <c r="E5" s="3" t="n">
        <f aca="false">$D5*B5/0.1</f>
        <v>61961.7891454</v>
      </c>
      <c r="F5" s="3" t="n">
        <f aca="false">$D5*C5/0.5</f>
        <v>8747.54670288</v>
      </c>
      <c r="G5" s="3" t="n">
        <f aca="false">E5-F5</f>
        <v>53214.24244252</v>
      </c>
      <c r="H5" s="3" t="n">
        <f aca="false">G5/F5</f>
        <v>6.08333333333333</v>
      </c>
      <c r="I5" s="4" t="n">
        <f aca="false">F5/F$13</f>
        <v>0.805791678707766</v>
      </c>
      <c r="J5" s="4" t="n">
        <f aca="false">G5/G$13</f>
        <v>0.764714635293831</v>
      </c>
      <c r="K5" s="4" t="n">
        <f aca="false">E5/E$13</f>
        <v>0.770258019084412</v>
      </c>
    </row>
    <row r="6" customFormat="false" ht="14.4" hidden="false" customHeight="false" outlineLevel="0" collapsed="false">
      <c r="A6" s="0" t="n">
        <v>1973</v>
      </c>
      <c r="B6" s="0" t="n">
        <v>0.3364</v>
      </c>
      <c r="C6" s="0" t="n">
        <v>0.2408</v>
      </c>
      <c r="D6" s="3" t="n">
        <v>19181.1107</v>
      </c>
      <c r="E6" s="3" t="n">
        <f aca="false">$D6*B6/0.1</f>
        <v>64525.2563948</v>
      </c>
      <c r="F6" s="3" t="n">
        <f aca="false">$D6*C6/0.5</f>
        <v>9237.62291312</v>
      </c>
      <c r="G6" s="3" t="n">
        <f aca="false">E6-F6</f>
        <v>55287.63348168</v>
      </c>
      <c r="H6" s="3" t="n">
        <f aca="false">G6/F6</f>
        <v>5.98504983388704</v>
      </c>
      <c r="I6" s="4" t="n">
        <f aca="false">F6/F$13</f>
        <v>0.850935688286362</v>
      </c>
      <c r="J6" s="4" t="n">
        <f aca="false">G6/G$13</f>
        <v>0.794510276452218</v>
      </c>
      <c r="K6" s="4" t="n">
        <f aca="false">E6/E$13</f>
        <v>0.80212493630459</v>
      </c>
    </row>
    <row r="7" customFormat="false" ht="14.4" hidden="false" customHeight="false" outlineLevel="0" collapsed="false">
      <c r="A7" s="0" t="n">
        <v>1974</v>
      </c>
      <c r="B7" s="0" t="n">
        <v>0.3335</v>
      </c>
      <c r="C7" s="0" t="n">
        <v>0.241</v>
      </c>
      <c r="D7" s="3" t="n">
        <v>19320.558</v>
      </c>
      <c r="E7" s="3" t="n">
        <f aca="false">$D7*B7/0.1</f>
        <v>64434.06093</v>
      </c>
      <c r="F7" s="3" t="n">
        <f aca="false">$D7*C7/0.5</f>
        <v>9312.508956</v>
      </c>
      <c r="G7" s="3" t="n">
        <f aca="false">E7-F7</f>
        <v>55121.551974</v>
      </c>
      <c r="H7" s="3" t="n">
        <f aca="false">G7/F7</f>
        <v>5.91908713692946</v>
      </c>
      <c r="I7" s="4" t="n">
        <f aca="false">F7/F$13</f>
        <v>0.857833913840755</v>
      </c>
      <c r="J7" s="4" t="n">
        <f aca="false">G7/G$13</f>
        <v>0.792123604130203</v>
      </c>
      <c r="K7" s="4" t="n">
        <f aca="false">E7/E$13</f>
        <v>0.80099126926503</v>
      </c>
    </row>
    <row r="8" customFormat="false" ht="14.4" hidden="false" customHeight="false" outlineLevel="0" collapsed="false">
      <c r="A8" s="0" t="n">
        <v>1975</v>
      </c>
      <c r="B8" s="0" t="n">
        <v>0.3405</v>
      </c>
      <c r="C8" s="0" t="n">
        <v>0.2369</v>
      </c>
      <c r="D8" s="3" t="n">
        <v>19932.3346</v>
      </c>
      <c r="E8" s="3" t="n">
        <f aca="false">$D8*B8/0.1</f>
        <v>67869.599313</v>
      </c>
      <c r="F8" s="3" t="n">
        <f aca="false">$D8*C8/0.5</f>
        <v>9443.94013348</v>
      </c>
      <c r="G8" s="3" t="n">
        <f aca="false">E8-F8</f>
        <v>58425.65917952</v>
      </c>
      <c r="H8" s="3" t="n">
        <f aca="false">G8/F8</f>
        <v>6.18657661460532</v>
      </c>
      <c r="I8" s="4" t="n">
        <f aca="false">F8/F$13</f>
        <v>0.869940868251331</v>
      </c>
      <c r="J8" s="4" t="n">
        <f aca="false">G8/G$13</f>
        <v>0.839605237254459</v>
      </c>
      <c r="K8" s="4" t="n">
        <f aca="false">E8/E$13</f>
        <v>0.843699057821108</v>
      </c>
    </row>
    <row r="9" customFormat="false" ht="14.4" hidden="false" customHeight="false" outlineLevel="0" collapsed="false">
      <c r="A9" s="0" t="n">
        <v>1976</v>
      </c>
      <c r="B9" s="0" t="n">
        <v>0.3396</v>
      </c>
      <c r="C9" s="0" t="n">
        <v>0.2371</v>
      </c>
      <c r="D9" s="3" t="n">
        <v>20146.5276</v>
      </c>
      <c r="E9" s="3" t="n">
        <f aca="false">$D9*B9/0.1</f>
        <v>68417.6077296</v>
      </c>
      <c r="F9" s="3" t="n">
        <f aca="false">$D9*C9/0.5</f>
        <v>9553.48338792</v>
      </c>
      <c r="G9" s="3" t="n">
        <f aca="false">E9-F9</f>
        <v>58864.12434168</v>
      </c>
      <c r="H9" s="3" t="n">
        <f aca="false">G9/F9</f>
        <v>6.16153521720793</v>
      </c>
      <c r="I9" s="4" t="n">
        <f aca="false">F9/F$13</f>
        <v>0.880031588070782</v>
      </c>
      <c r="J9" s="4" t="n">
        <f aca="false">G9/G$13</f>
        <v>0.845906195629135</v>
      </c>
      <c r="K9" s="4" t="n">
        <f aca="false">E9/E$13</f>
        <v>0.850511447896246</v>
      </c>
    </row>
    <row r="10" customFormat="false" ht="14.4" hidden="false" customHeight="false" outlineLevel="0" collapsed="false">
      <c r="A10" s="0" t="n">
        <v>1977</v>
      </c>
      <c r="B10" s="0" t="n">
        <v>0.3312</v>
      </c>
      <c r="C10" s="0" t="n">
        <v>0.2415</v>
      </c>
      <c r="D10" s="3" t="n">
        <v>20654.7651</v>
      </c>
      <c r="E10" s="3" t="n">
        <f aca="false">$D10*B10/0.1</f>
        <v>68408.5820112</v>
      </c>
      <c r="F10" s="3" t="n">
        <f aca="false">$D10*C10/0.5</f>
        <v>9976.2515433</v>
      </c>
      <c r="G10" s="3" t="n">
        <f aca="false">E10-F10</f>
        <v>58432.3304679</v>
      </c>
      <c r="H10" s="3" t="n">
        <f aca="false">G10/F10</f>
        <v>5.85714285714286</v>
      </c>
      <c r="I10" s="4" t="n">
        <f aca="false">F10/F$13</f>
        <v>0.918975428349528</v>
      </c>
      <c r="J10" s="4" t="n">
        <f aca="false">G10/G$13</f>
        <v>0.839701106924425</v>
      </c>
      <c r="K10" s="4" t="n">
        <f aca="false">E10/E$13</f>
        <v>0.850399247585837</v>
      </c>
    </row>
    <row r="11" customFormat="false" ht="14.4" hidden="false" customHeight="false" outlineLevel="0" collapsed="false">
      <c r="A11" s="0" t="n">
        <v>1978</v>
      </c>
      <c r="B11" s="0" t="n">
        <v>0.3429</v>
      </c>
      <c r="C11" s="0" t="n">
        <v>0.2349</v>
      </c>
      <c r="D11" s="3" t="n">
        <v>21710.5799</v>
      </c>
      <c r="E11" s="3" t="n">
        <f aca="false">$D11*B11/0.1</f>
        <v>74445.5784771</v>
      </c>
      <c r="F11" s="3" t="n">
        <f aca="false">$D11*C11/0.5</f>
        <v>10199.63043702</v>
      </c>
      <c r="G11" s="3" t="n">
        <f aca="false">E11-F11</f>
        <v>64245.94804008</v>
      </c>
      <c r="H11" s="3" t="n">
        <f aca="false">G11/F11</f>
        <v>6.29885057471264</v>
      </c>
      <c r="I11" s="4" t="n">
        <f aca="false">F11/F$13</f>
        <v>0.939552266618852</v>
      </c>
      <c r="J11" s="4" t="n">
        <f aca="false">G11/G$13</f>
        <v>0.923245628792787</v>
      </c>
      <c r="K11" s="4" t="n">
        <f aca="false">E11/E$13</f>
        <v>0.925446224168968</v>
      </c>
    </row>
    <row r="12" customFormat="false" ht="14.4" hidden="false" customHeight="false" outlineLevel="0" collapsed="false">
      <c r="A12" s="0" t="n">
        <v>1979</v>
      </c>
      <c r="B12" s="0" t="n">
        <v>0.3655</v>
      </c>
      <c r="C12" s="0" t="n">
        <v>0.2238</v>
      </c>
      <c r="D12" s="3" t="n">
        <v>22858.5505</v>
      </c>
      <c r="E12" s="3" t="n">
        <f aca="false">$D12*B12/0.1</f>
        <v>83548.0020775</v>
      </c>
      <c r="F12" s="3" t="n">
        <f aca="false">$D12*C12/0.5</f>
        <v>10231.4872038</v>
      </c>
      <c r="G12" s="3" t="n">
        <f aca="false">E12-F12</f>
        <v>73316.5148737</v>
      </c>
      <c r="H12" s="3" t="n">
        <f aca="false">G12/F12</f>
        <v>7.16577301161752</v>
      </c>
      <c r="I12" s="4" t="n">
        <f aca="false">F12/F$13</f>
        <v>0.94248679425886</v>
      </c>
      <c r="J12" s="4" t="n">
        <f aca="false">G12/G$13</f>
        <v>1.05359410111338</v>
      </c>
      <c r="K12" s="4" t="n">
        <f aca="false">E12/E$13</f>
        <v>1.03860007056386</v>
      </c>
    </row>
    <row r="13" customFormat="false" ht="14.4" hidden="false" customHeight="false" outlineLevel="0" collapsed="false">
      <c r="A13" s="0" t="n">
        <v>1980</v>
      </c>
      <c r="B13" s="0" t="n">
        <v>0.3462</v>
      </c>
      <c r="C13" s="0" t="n">
        <v>0.2336</v>
      </c>
      <c r="D13" s="3" t="n">
        <v>23235.962</v>
      </c>
      <c r="E13" s="3" t="n">
        <f aca="false">$D13*B13/0.1</f>
        <v>80442.900444</v>
      </c>
      <c r="F13" s="3" t="n">
        <f aca="false">$D13*C13/0.5</f>
        <v>10855.8414464</v>
      </c>
      <c r="G13" s="3" t="n">
        <f aca="false">E13-F13</f>
        <v>69587.0589976</v>
      </c>
      <c r="H13" s="3" t="n">
        <f aca="false">G13/F13</f>
        <v>6.41010273972603</v>
      </c>
      <c r="I13" s="4" t="n">
        <f aca="false">F13/F$13</f>
        <v>1</v>
      </c>
      <c r="J13" s="4" t="n">
        <f aca="false">G13/G$13</f>
        <v>1</v>
      </c>
      <c r="K13" s="4" t="n">
        <f aca="false">E13/E$13</f>
        <v>1</v>
      </c>
    </row>
    <row r="14" customFormat="false" ht="14.4" hidden="false" customHeight="false" outlineLevel="0" collapsed="false">
      <c r="A14" s="0" t="n">
        <v>1981</v>
      </c>
      <c r="B14" s="0" t="n">
        <v>0.346</v>
      </c>
      <c r="C14" s="0" t="n">
        <v>0.2337</v>
      </c>
      <c r="D14" s="3" t="n">
        <v>24403.1003</v>
      </c>
      <c r="E14" s="3" t="n">
        <f aca="false">$D14*B14/0.1</f>
        <v>84434.727038</v>
      </c>
      <c r="F14" s="3" t="n">
        <f aca="false">$D14*C14/0.5</f>
        <v>11406.00908022</v>
      </c>
      <c r="G14" s="3" t="n">
        <f aca="false">E14-F14</f>
        <v>73028.71795778</v>
      </c>
      <c r="H14" s="3" t="n">
        <f aca="false">G14/F14</f>
        <v>6.40265297389816</v>
      </c>
      <c r="I14" s="4" t="n">
        <f aca="false">F14/F$13</f>
        <v>1.05067940947152</v>
      </c>
      <c r="J14" s="4" t="n">
        <f aca="false">G14/G$13</f>
        <v>1.04945831897133</v>
      </c>
      <c r="K14" s="4" t="n">
        <f aca="false">E14/E$13</f>
        <v>1.04962310622774</v>
      </c>
    </row>
    <row r="15" customFormat="false" ht="14.4" hidden="false" customHeight="false" outlineLevel="0" collapsed="false">
      <c r="A15" s="0" t="n">
        <v>1982</v>
      </c>
      <c r="B15" s="0" t="n">
        <v>0.3548</v>
      </c>
      <c r="C15" s="0" t="n">
        <v>0.229</v>
      </c>
      <c r="D15" s="3" t="n">
        <v>25300.1328</v>
      </c>
      <c r="E15" s="3" t="n">
        <f aca="false">$D15*B15/0.1</f>
        <v>89764.8711744</v>
      </c>
      <c r="F15" s="3" t="n">
        <f aca="false">$D15*C15/0.5</f>
        <v>11587.4608224</v>
      </c>
      <c r="G15" s="3" t="n">
        <f aca="false">E15-F15</f>
        <v>78177.410352</v>
      </c>
      <c r="H15" s="3" t="n">
        <f aca="false">G15/F15</f>
        <v>6.74672489082969</v>
      </c>
      <c r="I15" s="4" t="n">
        <f aca="false">F15/F$13</f>
        <v>1.0673940734684</v>
      </c>
      <c r="J15" s="4" t="n">
        <f aca="false">G15/G$13</f>
        <v>1.12344754151338</v>
      </c>
      <c r="K15" s="4" t="n">
        <f aca="false">E15/E$13</f>
        <v>1.1158830758084</v>
      </c>
    </row>
    <row r="16" customFormat="false" ht="14.4" hidden="false" customHeight="false" outlineLevel="0" collapsed="false">
      <c r="A16" s="0" t="n">
        <v>1983</v>
      </c>
      <c r="B16" s="0" t="n">
        <v>0.3459</v>
      </c>
      <c r="C16" s="0" t="n">
        <v>0.2335</v>
      </c>
      <c r="D16" s="3" t="n">
        <v>27047.241</v>
      </c>
      <c r="E16" s="3" t="n">
        <f aca="false">$D16*B16/0.1</f>
        <v>93556.406619</v>
      </c>
      <c r="F16" s="3" t="n">
        <f aca="false">$D16*C16/0.5</f>
        <v>12631.061547</v>
      </c>
      <c r="G16" s="3" t="n">
        <f aca="false">E16-F16</f>
        <v>80925.345072</v>
      </c>
      <c r="H16" s="3" t="n">
        <f aca="false">G16/F16</f>
        <v>6.406852248394</v>
      </c>
      <c r="I16" s="4" t="n">
        <f aca="false">F16/F$13</f>
        <v>1.16352671594966</v>
      </c>
      <c r="J16" s="4" t="n">
        <f aca="false">G16/G$13</f>
        <v>1.16293670457881</v>
      </c>
      <c r="K16" s="4" t="n">
        <f aca="false">E16/E$13</f>
        <v>1.16301632714162</v>
      </c>
    </row>
    <row r="17" customFormat="false" ht="14.4" hidden="false" customHeight="false" outlineLevel="0" collapsed="false">
      <c r="A17" s="0" t="n">
        <v>1984</v>
      </c>
      <c r="B17" s="0" t="n">
        <v>0.3408</v>
      </c>
      <c r="C17" s="0" t="n">
        <v>0.2359</v>
      </c>
      <c r="D17" s="3" t="n">
        <v>29124.4693</v>
      </c>
      <c r="E17" s="3" t="n">
        <f aca="false">$D17*B17/0.1</f>
        <v>99256.1913744</v>
      </c>
      <c r="F17" s="3" t="n">
        <f aca="false">$D17*C17/0.5</f>
        <v>13740.92461574</v>
      </c>
      <c r="G17" s="3" t="n">
        <f aca="false">E17-F17</f>
        <v>85515.26675866</v>
      </c>
      <c r="H17" s="3" t="n">
        <f aca="false">G17/F17</f>
        <v>6.22339974565494</v>
      </c>
      <c r="I17" s="4" t="n">
        <f aca="false">F17/F$13</f>
        <v>1.26576320072331</v>
      </c>
      <c r="J17" s="4" t="n">
        <f aca="false">G17/G$13</f>
        <v>1.22889611934324</v>
      </c>
      <c r="K17" s="4" t="n">
        <f aca="false">E17/E$13</f>
        <v>1.2338713649876</v>
      </c>
    </row>
    <row r="18" customFormat="false" ht="14.4" hidden="false" customHeight="false" outlineLevel="0" collapsed="false">
      <c r="A18" s="0" t="n">
        <v>1985</v>
      </c>
      <c r="B18" s="0" t="n">
        <v>0.3595</v>
      </c>
      <c r="C18" s="0" t="n">
        <v>0.2263</v>
      </c>
      <c r="D18" s="3" t="n">
        <v>27917.0704</v>
      </c>
      <c r="E18" s="3" t="n">
        <f aca="false">$D18*B18/0.1</f>
        <v>100361.868088</v>
      </c>
      <c r="F18" s="3" t="n">
        <f aca="false">$D18*C18/0.5</f>
        <v>12635.26606304</v>
      </c>
      <c r="G18" s="3" t="n">
        <f aca="false">E18-F18</f>
        <v>87726.60202496</v>
      </c>
      <c r="H18" s="3" t="n">
        <f aca="false">G18/F18</f>
        <v>6.94299602297835</v>
      </c>
      <c r="I18" s="4" t="n">
        <f aca="false">F18/F$13</f>
        <v>1.16391402043092</v>
      </c>
      <c r="J18" s="4" t="n">
        <f aca="false">G18/G$13</f>
        <v>1.26067408636979</v>
      </c>
      <c r="K18" s="4" t="n">
        <f aca="false">E18/E$13</f>
        <v>1.24761622882888</v>
      </c>
    </row>
    <row r="19" customFormat="false" ht="14.4" hidden="false" customHeight="false" outlineLevel="0" collapsed="false">
      <c r="A19" s="0" t="n">
        <v>1986</v>
      </c>
      <c r="B19" s="0" t="n">
        <v>0.3527</v>
      </c>
      <c r="C19" s="0" t="n">
        <v>0.2293</v>
      </c>
      <c r="D19" s="3" t="n">
        <v>26828.1933</v>
      </c>
      <c r="E19" s="3" t="n">
        <f aca="false">$D19*B19/0.1</f>
        <v>94623.0377691</v>
      </c>
      <c r="F19" s="3" t="n">
        <f aca="false">$D19*C19/0.5</f>
        <v>12303.40944738</v>
      </c>
      <c r="G19" s="3" t="n">
        <f aca="false">E19-F19</f>
        <v>82319.62832172</v>
      </c>
      <c r="H19" s="3" t="n">
        <f aca="false">G19/F19</f>
        <v>6.69079808111644</v>
      </c>
      <c r="I19" s="4" t="n">
        <f aca="false">F19/F$13</f>
        <v>1.13334461525873</v>
      </c>
      <c r="J19" s="4" t="n">
        <f aca="false">G19/G$13</f>
        <v>1.18297323536204</v>
      </c>
      <c r="K19" s="4" t="n">
        <f aca="false">E19/E$13</f>
        <v>1.17627580863984</v>
      </c>
    </row>
    <row r="20" customFormat="false" ht="14.4" hidden="false" customHeight="false" outlineLevel="0" collapsed="false">
      <c r="A20" s="0" t="n">
        <v>1987</v>
      </c>
      <c r="B20" s="0" t="n">
        <v>0.3762</v>
      </c>
      <c r="C20" s="0" t="n">
        <v>0.2173</v>
      </c>
      <c r="D20" s="3" t="n">
        <v>28316.4118</v>
      </c>
      <c r="E20" s="3" t="n">
        <f aca="false">$D20*B20/0.1</f>
        <v>106526.3411916</v>
      </c>
      <c r="F20" s="3" t="n">
        <f aca="false">$D20*C20/0.5</f>
        <v>12306.31256828</v>
      </c>
      <c r="G20" s="3" t="n">
        <f aca="false">E20-F20</f>
        <v>94220.02862332</v>
      </c>
      <c r="H20" s="3" t="n">
        <f aca="false">G20/F20</f>
        <v>7.65623561895996</v>
      </c>
      <c r="I20" s="4" t="n">
        <f aca="false">F20/F$13</f>
        <v>1.13361204002855</v>
      </c>
      <c r="J20" s="4" t="n">
        <f aca="false">G20/G$13</f>
        <v>1.3539877957275</v>
      </c>
      <c r="K20" s="4" t="n">
        <f aca="false">E20/E$13</f>
        <v>1.32424789016351</v>
      </c>
    </row>
    <row r="21" customFormat="false" ht="14.4" hidden="false" customHeight="false" outlineLevel="0" collapsed="false">
      <c r="A21" s="0" t="n">
        <v>1988</v>
      </c>
      <c r="B21" s="0" t="n">
        <v>0.3596</v>
      </c>
      <c r="C21" s="0" t="n">
        <v>0.2263</v>
      </c>
      <c r="D21" s="3" t="n">
        <v>31310.5099</v>
      </c>
      <c r="E21" s="3" t="n">
        <f aca="false">$D21*B21/0.1</f>
        <v>112592.5936004</v>
      </c>
      <c r="F21" s="3" t="n">
        <f aca="false">$D21*C21/0.5</f>
        <v>14171.13678074</v>
      </c>
      <c r="G21" s="3" t="n">
        <f aca="false">E21-F21</f>
        <v>98421.45681966</v>
      </c>
      <c r="H21" s="3" t="n">
        <f aca="false">G21/F21</f>
        <v>6.94520547945205</v>
      </c>
      <c r="I21" s="4" t="n">
        <f aca="false">F21/F$13</f>
        <v>1.30539275566146</v>
      </c>
      <c r="J21" s="4" t="n">
        <f aca="false">G21/G$13</f>
        <v>1.41436436943045</v>
      </c>
      <c r="K21" s="4" t="n">
        <f aca="false">E21/E$13</f>
        <v>1.3996585525752</v>
      </c>
    </row>
    <row r="22" customFormat="false" ht="14.4" hidden="false" customHeight="false" outlineLevel="0" collapsed="false">
      <c r="A22" s="0" t="n">
        <v>1989</v>
      </c>
      <c r="B22" s="0" t="n">
        <v>0.3666</v>
      </c>
      <c r="C22" s="0" t="n">
        <v>0.2234</v>
      </c>
      <c r="D22" s="3" t="n">
        <v>33834.2874</v>
      </c>
      <c r="E22" s="3" t="n">
        <f aca="false">$D22*B22/0.1</f>
        <v>124036.4976084</v>
      </c>
      <c r="F22" s="3" t="n">
        <f aca="false">$D22*C22/0.5</f>
        <v>15117.15961032</v>
      </c>
      <c r="G22" s="3" t="n">
        <f aca="false">E22-F22</f>
        <v>108919.33799808</v>
      </c>
      <c r="H22" s="3" t="n">
        <f aca="false">G22/F22</f>
        <v>7.20501342882722</v>
      </c>
      <c r="I22" s="4" t="n">
        <f aca="false">F22/F$13</f>
        <v>1.39253688301915</v>
      </c>
      <c r="J22" s="4" t="n">
        <f aca="false">G22/G$13</f>
        <v>1.56522404549151</v>
      </c>
      <c r="K22" s="4" t="n">
        <f aca="false">E22/E$13</f>
        <v>1.54191975828554</v>
      </c>
    </row>
    <row r="23" customFormat="false" ht="14.4" hidden="false" customHeight="false" outlineLevel="0" collapsed="false">
      <c r="A23" s="0" t="n">
        <v>1990</v>
      </c>
      <c r="B23" s="0" t="n">
        <v>0.3699</v>
      </c>
      <c r="C23" s="0" t="n">
        <v>0.2206</v>
      </c>
      <c r="D23" s="3" t="n">
        <v>36038.0728</v>
      </c>
      <c r="E23" s="3" t="n">
        <f aca="false">$D23*B23/0.1</f>
        <v>133304.8312872</v>
      </c>
      <c r="F23" s="3" t="n">
        <f aca="false">$D23*C23/0.5</f>
        <v>15899.99771936</v>
      </c>
      <c r="G23" s="3" t="n">
        <f aca="false">E23-F23</f>
        <v>117404.83356784</v>
      </c>
      <c r="H23" s="3" t="n">
        <f aca="false">G23/F23</f>
        <v>7.38395285584769</v>
      </c>
      <c r="I23" s="4" t="n">
        <f aca="false">F23/F$13</f>
        <v>1.46464903691392</v>
      </c>
      <c r="J23" s="4" t="n">
        <f aca="false">G23/G$13</f>
        <v>1.68716475820438</v>
      </c>
      <c r="K23" s="4" t="n">
        <f aca="false">E23/E$13</f>
        <v>1.65713606236761</v>
      </c>
    </row>
    <row r="24" customFormat="false" ht="14.4" hidden="false" customHeight="false" outlineLevel="0" collapsed="false">
      <c r="A24" s="0" t="n">
        <v>1991</v>
      </c>
      <c r="B24" s="0" t="n">
        <v>0.3522</v>
      </c>
      <c r="C24" s="0" t="n">
        <v>0.2299</v>
      </c>
      <c r="D24" s="3" t="n">
        <v>36644.5762</v>
      </c>
      <c r="E24" s="3" t="n">
        <f aca="false">$D24*B24/0.1</f>
        <v>129062.1973764</v>
      </c>
      <c r="F24" s="3" t="n">
        <f aca="false">$D24*C24/0.5</f>
        <v>16849.17613676</v>
      </c>
      <c r="G24" s="3" t="n">
        <f aca="false">E24-F24</f>
        <v>112213.02123964</v>
      </c>
      <c r="H24" s="3" t="n">
        <f aca="false">G24/F24</f>
        <v>6.65985210961288</v>
      </c>
      <c r="I24" s="4" t="n">
        <f aca="false">F24/F$13</f>
        <v>1.5520838453612</v>
      </c>
      <c r="J24" s="4" t="n">
        <f aca="false">G24/G$13</f>
        <v>1.61255588116621</v>
      </c>
      <c r="K24" s="4" t="n">
        <f aca="false">E24/E$13</f>
        <v>1.60439512578548</v>
      </c>
    </row>
    <row r="25" customFormat="false" ht="14.4" hidden="false" customHeight="false" outlineLevel="0" collapsed="false">
      <c r="A25" s="0" t="n">
        <v>1992</v>
      </c>
      <c r="B25" s="0" t="n">
        <v>0.3463</v>
      </c>
      <c r="C25" s="0" t="n">
        <v>0.2323</v>
      </c>
      <c r="D25" s="3" t="n">
        <v>38172.1346</v>
      </c>
      <c r="E25" s="3" t="n">
        <f aca="false">$D25*B25/0.1</f>
        <v>132190.1021198</v>
      </c>
      <c r="F25" s="3" t="n">
        <f aca="false">$D25*C25/0.5</f>
        <v>17734.77373516</v>
      </c>
      <c r="G25" s="3" t="n">
        <f aca="false">E25-F25</f>
        <v>114455.32838464</v>
      </c>
      <c r="H25" s="3" t="n">
        <f aca="false">G25/F25</f>
        <v>6.45372363323289</v>
      </c>
      <c r="I25" s="4" t="n">
        <f aca="false">F25/F$13</f>
        <v>1.63366182370333</v>
      </c>
      <c r="J25" s="4" t="n">
        <f aca="false">G25/G$13</f>
        <v>1.64477892920561</v>
      </c>
      <c r="K25" s="4" t="n">
        <f aca="false">E25/E$13</f>
        <v>1.64327866586342</v>
      </c>
    </row>
    <row r="26" customFormat="false" ht="14.4" hidden="false" customHeight="false" outlineLevel="0" collapsed="false">
      <c r="A26" s="0" t="n">
        <v>1993</v>
      </c>
      <c r="B26" s="0" t="n">
        <v>0.3443</v>
      </c>
      <c r="C26" s="0" t="n">
        <v>0.2331</v>
      </c>
      <c r="D26" s="3" t="n">
        <v>40055.5931</v>
      </c>
      <c r="E26" s="3" t="n">
        <f aca="false">$D26*B26/0.1</f>
        <v>137911.4070433</v>
      </c>
      <c r="F26" s="3" t="n">
        <f aca="false">$D26*C26/0.5</f>
        <v>18673.91750322</v>
      </c>
      <c r="G26" s="3" t="n">
        <f aca="false">E26-F26</f>
        <v>119237.48954008</v>
      </c>
      <c r="H26" s="3" t="n">
        <f aca="false">G26/F26</f>
        <v>6.38524238524238</v>
      </c>
      <c r="I26" s="4" t="n">
        <f aca="false">F26/F$13</f>
        <v>1.72017227733301</v>
      </c>
      <c r="J26" s="4" t="n">
        <f aca="false">G26/G$13</f>
        <v>1.71350091895955</v>
      </c>
      <c r="K26" s="4" t="n">
        <f aca="false">E26/E$13</f>
        <v>1.71440122474582</v>
      </c>
    </row>
    <row r="27" customFormat="false" ht="14.4" hidden="false" customHeight="false" outlineLevel="0" collapsed="false">
      <c r="A27" s="0" t="n">
        <v>1994</v>
      </c>
      <c r="B27" s="0" t="n">
        <v>0.3261</v>
      </c>
      <c r="C27" s="0" t="n">
        <v>0.2432</v>
      </c>
      <c r="D27" s="3" t="n">
        <v>43908.3882</v>
      </c>
      <c r="E27" s="3" t="n">
        <f aca="false">$D27*B27/0.1</f>
        <v>143185.2539202</v>
      </c>
      <c r="F27" s="3" t="n">
        <f aca="false">$D27*C27/0.5</f>
        <v>21357.04002048</v>
      </c>
      <c r="G27" s="3" t="n">
        <f aca="false">E27-F27</f>
        <v>121828.21389972</v>
      </c>
      <c r="H27" s="3" t="n">
        <f aca="false">G27/F27</f>
        <v>5.70435855263158</v>
      </c>
      <c r="I27" s="4" t="n">
        <f aca="false">F27/F$13</f>
        <v>1.9673316090631</v>
      </c>
      <c r="J27" s="4" t="n">
        <f aca="false">G27/G$13</f>
        <v>1.75073089241955</v>
      </c>
      <c r="K27" s="4" t="n">
        <f aca="false">E27/E$13</f>
        <v>1.77996135308271</v>
      </c>
    </row>
    <row r="28" customFormat="false" ht="14.4" hidden="false" customHeight="false" outlineLevel="0" collapsed="false">
      <c r="A28" s="0" t="n">
        <v>1995</v>
      </c>
      <c r="B28" s="0" t="n">
        <v>0.3246</v>
      </c>
      <c r="C28" s="0" t="n">
        <v>0.2437</v>
      </c>
      <c r="D28" s="3" t="n">
        <v>44878.9109</v>
      </c>
      <c r="E28" s="3" t="n">
        <f aca="false">$D28*B28/0.1</f>
        <v>145676.9447814</v>
      </c>
      <c r="F28" s="3" t="n">
        <f aca="false">$D28*C28/0.5</f>
        <v>21873.98117266</v>
      </c>
      <c r="G28" s="3" t="n">
        <f aca="false">E28-F28</f>
        <v>123802.96360874</v>
      </c>
      <c r="H28" s="3" t="n">
        <f aca="false">G28/F28</f>
        <v>5.65982765695527</v>
      </c>
      <c r="I28" s="4" t="n">
        <f aca="false">F28/F$13</f>
        <v>2.01495031782302</v>
      </c>
      <c r="J28" s="4" t="n">
        <f aca="false">G28/G$13</f>
        <v>1.77910900952158</v>
      </c>
      <c r="K28" s="4" t="n">
        <f aca="false">E28/E$13</f>
        <v>1.8109360052577</v>
      </c>
    </row>
    <row r="29" customFormat="false" ht="14.4" hidden="false" customHeight="false" outlineLevel="0" collapsed="false">
      <c r="A29" s="0" t="n">
        <v>1996</v>
      </c>
      <c r="B29" s="0" t="n">
        <v>0.3418</v>
      </c>
      <c r="C29" s="0" t="n">
        <v>0.2262</v>
      </c>
      <c r="D29" s="3" t="n">
        <v>46210.1047</v>
      </c>
      <c r="E29" s="3" t="n">
        <f aca="false">$D29*B29/0.1</f>
        <v>157946.1378646</v>
      </c>
      <c r="F29" s="3" t="n">
        <f aca="false">$D29*C29/0.5</f>
        <v>20905.45136628</v>
      </c>
      <c r="G29" s="3" t="n">
        <f aca="false">E29-F29</f>
        <v>137040.68649832</v>
      </c>
      <c r="H29" s="3" t="n">
        <f aca="false">G29/F29</f>
        <v>6.5552608311229</v>
      </c>
      <c r="I29" s="4" t="n">
        <f aca="false">F29/F$13</f>
        <v>1.92573293092933</v>
      </c>
      <c r="J29" s="4" t="n">
        <f aca="false">G29/G$13</f>
        <v>1.96934154816122</v>
      </c>
      <c r="K29" s="4" t="n">
        <f aca="false">E29/E$13</f>
        <v>1.96345652621705</v>
      </c>
    </row>
    <row r="30" customFormat="false" ht="14.4" hidden="false" customHeight="false" outlineLevel="0" collapsed="false">
      <c r="A30" s="0" t="n">
        <v>1997</v>
      </c>
      <c r="B30" s="0" t="n">
        <v>0.3423</v>
      </c>
      <c r="C30" s="0" t="n">
        <v>0.2261</v>
      </c>
      <c r="D30" s="3" t="n">
        <v>49512.7277</v>
      </c>
      <c r="E30" s="3" t="n">
        <f aca="false">$D30*B30/0.1</f>
        <v>169482.0669171</v>
      </c>
      <c r="F30" s="3" t="n">
        <f aca="false">$D30*C30/0.5</f>
        <v>22389.65546594</v>
      </c>
      <c r="G30" s="3" t="n">
        <f aca="false">E30-F30</f>
        <v>147092.41145116</v>
      </c>
      <c r="H30" s="3" t="n">
        <f aca="false">G30/F30</f>
        <v>6.56965944272446</v>
      </c>
      <c r="I30" s="4" t="n">
        <f aca="false">F30/F$13</f>
        <v>2.06245232822232</v>
      </c>
      <c r="J30" s="4" t="n">
        <f aca="false">G30/G$13</f>
        <v>2.11378974151261</v>
      </c>
      <c r="K30" s="4" t="n">
        <f aca="false">E30/E$13</f>
        <v>2.10686171161971</v>
      </c>
    </row>
    <row r="31" customFormat="false" ht="14.4" hidden="false" customHeight="false" outlineLevel="0" collapsed="false">
      <c r="A31" s="0" t="n">
        <v>1998</v>
      </c>
      <c r="B31" s="0" t="n">
        <v>0.3614</v>
      </c>
      <c r="C31" s="0" t="n">
        <v>0.2161</v>
      </c>
      <c r="D31" s="3" t="n">
        <v>45170.1932</v>
      </c>
      <c r="E31" s="3" t="n">
        <f aca="false">$D31*B31/0.1</f>
        <v>163245.0782248</v>
      </c>
      <c r="F31" s="3" t="n">
        <f aca="false">$D31*C31/0.5</f>
        <v>19522.55750104</v>
      </c>
      <c r="G31" s="3" t="n">
        <f aca="false">E31-F31</f>
        <v>143722.52072376</v>
      </c>
      <c r="H31" s="3" t="n">
        <f aca="false">G31/F31</f>
        <v>7.36186950485886</v>
      </c>
      <c r="I31" s="4" t="n">
        <f aca="false">F31/F$13</f>
        <v>1.79834585807386</v>
      </c>
      <c r="J31" s="4" t="n">
        <f aca="false">G31/G$13</f>
        <v>2.06536276707307</v>
      </c>
      <c r="K31" s="4" t="n">
        <f aca="false">E31/E$13</f>
        <v>2.02932859610703</v>
      </c>
    </row>
    <row r="32" customFormat="false" ht="14.4" hidden="false" customHeight="false" outlineLevel="0" collapsed="false">
      <c r="A32" s="0" t="n">
        <v>1999</v>
      </c>
      <c r="B32" s="0" t="n">
        <v>0.3963</v>
      </c>
      <c r="C32" s="0" t="n">
        <v>0.2018</v>
      </c>
      <c r="D32" s="3" t="n">
        <v>45862.8259</v>
      </c>
      <c r="E32" s="3" t="n">
        <f aca="false">$D32*B32/0.1</f>
        <v>181754.3790417</v>
      </c>
      <c r="F32" s="3" t="n">
        <f aca="false">$D32*C32/0.5</f>
        <v>18510.23653324</v>
      </c>
      <c r="G32" s="3" t="n">
        <f aca="false">E32-F32</f>
        <v>163244.14250846</v>
      </c>
      <c r="H32" s="3" t="n">
        <f aca="false">G32/F32</f>
        <v>8.8191278493558</v>
      </c>
      <c r="I32" s="4" t="n">
        <f aca="false">F32/F$13</f>
        <v>1.7050945912054</v>
      </c>
      <c r="J32" s="4" t="n">
        <f aca="false">G32/G$13</f>
        <v>2.34589799971414</v>
      </c>
      <c r="K32" s="4" t="n">
        <f aca="false">E32/E$13</f>
        <v>2.25942100593734</v>
      </c>
    </row>
    <row r="33" customFormat="false" ht="14.4" hidden="false" customHeight="false" outlineLevel="0" collapsed="false">
      <c r="A33" s="0" t="n">
        <v>2000</v>
      </c>
      <c r="B33" s="0" t="n">
        <v>0.4103</v>
      </c>
      <c r="C33" s="0" t="n">
        <v>0.1965</v>
      </c>
      <c r="D33" s="3" t="n">
        <v>48250.3368</v>
      </c>
      <c r="E33" s="3" t="n">
        <f aca="false">$D33*B33/0.1</f>
        <v>197971.1318904</v>
      </c>
      <c r="F33" s="3" t="n">
        <f aca="false">$D33*C33/0.5</f>
        <v>18962.3823624</v>
      </c>
      <c r="G33" s="3" t="n">
        <f aca="false">E33-F33</f>
        <v>179008.749528</v>
      </c>
      <c r="H33" s="3" t="n">
        <f aca="false">G33/F33</f>
        <v>9.44020356234097</v>
      </c>
      <c r="I33" s="4" t="n">
        <f aca="false">F33/F$13</f>
        <v>1.74674459423763</v>
      </c>
      <c r="J33" s="4" t="n">
        <f aca="false">G33/G$13</f>
        <v>2.57244309655584</v>
      </c>
      <c r="K33" s="4" t="n">
        <f aca="false">E33/E$13</f>
        <v>2.4610143443077</v>
      </c>
    </row>
    <row r="34" customFormat="false" ht="14.4" hidden="false" customHeight="false" outlineLevel="0" collapsed="false">
      <c r="A34" s="0" t="n">
        <v>2001</v>
      </c>
      <c r="B34" s="0" t="n">
        <v>0.4543</v>
      </c>
      <c r="C34" s="0" t="n">
        <v>0.1802</v>
      </c>
      <c r="D34" s="3" t="n">
        <v>46646.4424</v>
      </c>
      <c r="E34" s="3" t="n">
        <f aca="false">$D34*B34/0.1</f>
        <v>211914.7878232</v>
      </c>
      <c r="F34" s="3" t="n">
        <f aca="false">$D34*C34/0.5</f>
        <v>16811.37784096</v>
      </c>
      <c r="G34" s="3" t="n">
        <f aca="false">E34-F34</f>
        <v>195103.40998224</v>
      </c>
      <c r="H34" s="3" t="n">
        <f aca="false">G34/F34</f>
        <v>11.6054384017758</v>
      </c>
      <c r="I34" s="4" t="n">
        <f aca="false">F34/F$13</f>
        <v>1.54860200602275</v>
      </c>
      <c r="J34" s="4" t="n">
        <f aca="false">G34/G$13</f>
        <v>2.80373122233789</v>
      </c>
      <c r="K34" s="4" t="n">
        <f aca="false">E34/E$13</f>
        <v>2.63435041070807</v>
      </c>
    </row>
    <row r="35" customFormat="false" ht="14.4" hidden="false" customHeight="false" outlineLevel="0" collapsed="false">
      <c r="A35" s="0" t="n">
        <v>2002</v>
      </c>
      <c r="B35" s="0" t="n">
        <v>0.4514</v>
      </c>
      <c r="C35" s="0" t="n">
        <v>0.1829</v>
      </c>
      <c r="D35" s="3" t="n">
        <v>47838.1053</v>
      </c>
      <c r="E35" s="3" t="n">
        <f aca="false">$D35*B35/0.1</f>
        <v>215941.2073242</v>
      </c>
      <c r="F35" s="3" t="n">
        <f aca="false">$D35*C35/0.5</f>
        <v>17499.17891874</v>
      </c>
      <c r="G35" s="3" t="n">
        <f aca="false">E35-F35</f>
        <v>198442.02840546</v>
      </c>
      <c r="H35" s="3" t="n">
        <f aca="false">G35/F35</f>
        <v>11.3400765445599</v>
      </c>
      <c r="I35" s="4" t="n">
        <f aca="false">F35/F$13</f>
        <v>1.61195969977464</v>
      </c>
      <c r="J35" s="4" t="n">
        <f aca="false">G35/G$13</f>
        <v>2.85170879850381</v>
      </c>
      <c r="K35" s="4" t="n">
        <f aca="false">E35/E$13</f>
        <v>2.68440354751414</v>
      </c>
    </row>
    <row r="36" customFormat="false" ht="14.4" hidden="false" customHeight="false" outlineLevel="0" collapsed="false">
      <c r="A36" s="0" t="n">
        <v>2003</v>
      </c>
      <c r="B36" s="0" t="n">
        <v>0.4369</v>
      </c>
      <c r="C36" s="0" t="n">
        <v>0.1896</v>
      </c>
      <c r="D36" s="3" t="n">
        <v>49411.6159</v>
      </c>
      <c r="E36" s="3" t="n">
        <f aca="false">$D36*B36/0.1</f>
        <v>215879.3498671</v>
      </c>
      <c r="F36" s="3" t="n">
        <f aca="false">$D36*C36/0.5</f>
        <v>18736.88474928</v>
      </c>
      <c r="G36" s="3" t="n">
        <f aca="false">E36-F36</f>
        <v>197142.46511782</v>
      </c>
      <c r="H36" s="3" t="n">
        <f aca="false">G36/F36</f>
        <v>10.5216244725738</v>
      </c>
      <c r="I36" s="4" t="n">
        <f aca="false">F36/F$13</f>
        <v>1.72597258736618</v>
      </c>
      <c r="J36" s="4" t="n">
        <f aca="false">G36/G$13</f>
        <v>2.83303343980408</v>
      </c>
      <c r="K36" s="4" t="n">
        <f aca="false">E36/E$13</f>
        <v>2.68363458646526</v>
      </c>
    </row>
    <row r="37" customFormat="false" ht="14.4" hidden="false" customHeight="false" outlineLevel="0" collapsed="false">
      <c r="A37" s="0" t="n">
        <v>2004</v>
      </c>
      <c r="B37" s="0" t="n">
        <v>0.4144</v>
      </c>
      <c r="C37" s="0" t="n">
        <v>0.2012</v>
      </c>
      <c r="D37" s="3" t="n">
        <v>52177.0406</v>
      </c>
      <c r="E37" s="3" t="n">
        <f aca="false">$D37*B37/0.1</f>
        <v>216221.6562464</v>
      </c>
      <c r="F37" s="3" t="n">
        <f aca="false">$D37*C37/0.5</f>
        <v>20996.04113744</v>
      </c>
      <c r="G37" s="3" t="n">
        <f aca="false">E37-F37</f>
        <v>195225.61510896</v>
      </c>
      <c r="H37" s="3" t="n">
        <f aca="false">G37/F37</f>
        <v>9.29821073558648</v>
      </c>
      <c r="I37" s="4" t="n">
        <f aca="false">F37/F$13</f>
        <v>1.93407772590513</v>
      </c>
      <c r="J37" s="4" t="n">
        <f aca="false">G37/G$13</f>
        <v>2.80548736965149</v>
      </c>
      <c r="K37" s="4" t="n">
        <f aca="false">E37/E$13</f>
        <v>2.68788985793621</v>
      </c>
    </row>
    <row r="38" customFormat="false" ht="14.4" hidden="false" customHeight="false" outlineLevel="0" collapsed="false">
      <c r="A38" s="0" t="n">
        <v>2005</v>
      </c>
      <c r="B38" s="0" t="n">
        <v>0.4059</v>
      </c>
      <c r="C38" s="0" t="n">
        <v>0.2079</v>
      </c>
      <c r="D38" s="3" t="n">
        <v>55076.3045</v>
      </c>
      <c r="E38" s="3" t="n">
        <f aca="false">$D38*B38/0.1</f>
        <v>223554.7199655</v>
      </c>
      <c r="F38" s="3" t="n">
        <f aca="false">$D38*C38/0.5</f>
        <v>22900.7274111</v>
      </c>
      <c r="G38" s="3" t="n">
        <f aca="false">E38-F38</f>
        <v>200653.9925544</v>
      </c>
      <c r="H38" s="3" t="n">
        <f aca="false">G38/F38</f>
        <v>8.76190476190476</v>
      </c>
      <c r="I38" s="4" t="n">
        <f aca="false">F38/F$13</f>
        <v>2.1095303873192</v>
      </c>
      <c r="J38" s="4" t="n">
        <f aca="false">G38/G$13</f>
        <v>2.88349580288083</v>
      </c>
      <c r="K38" s="4" t="n">
        <f aca="false">E38/E$13</f>
        <v>2.77904847701416</v>
      </c>
    </row>
    <row r="39" customFormat="false" ht="14.4" hidden="false" customHeight="false" outlineLevel="0" collapsed="false">
      <c r="A39" s="0" t="n">
        <v>2006</v>
      </c>
      <c r="B39" s="0" t="n">
        <v>0.4189</v>
      </c>
      <c r="C39" s="0" t="n">
        <v>0.2007</v>
      </c>
      <c r="D39" s="3" t="n">
        <v>59554.6033</v>
      </c>
      <c r="E39" s="3" t="n">
        <f aca="false">$D39*B39/0.1</f>
        <v>249474.2332237</v>
      </c>
      <c r="F39" s="3" t="n">
        <f aca="false">$D39*C39/0.5</f>
        <v>23905.21776462</v>
      </c>
      <c r="G39" s="3" t="n">
        <f aca="false">E39-F39</f>
        <v>225569.01545908</v>
      </c>
      <c r="H39" s="3" t="n">
        <f aca="false">G39/F39</f>
        <v>9.43597409068261</v>
      </c>
      <c r="I39" s="4" t="n">
        <f aca="false">F39/F$13</f>
        <v>2.20206032693554</v>
      </c>
      <c r="J39" s="4" t="n">
        <f aca="false">G39/G$13</f>
        <v>3.24153684188406</v>
      </c>
      <c r="K39" s="4" t="n">
        <f aca="false">E39/E$13</f>
        <v>3.10125855540689</v>
      </c>
    </row>
    <row r="40" customFormat="false" ht="14.4" hidden="false" customHeight="false" outlineLevel="0" collapsed="false">
      <c r="A40" s="0" t="n">
        <v>2007</v>
      </c>
      <c r="B40" s="0" t="n">
        <v>0.4086</v>
      </c>
      <c r="C40" s="0" t="n">
        <v>0.2044</v>
      </c>
      <c r="D40" s="3" t="n">
        <v>63048.485</v>
      </c>
      <c r="E40" s="3" t="n">
        <f aca="false">$D40*B40/0.1</f>
        <v>257616.10971</v>
      </c>
      <c r="F40" s="3" t="n">
        <f aca="false">$D40*C40/0.5</f>
        <v>25774.220668</v>
      </c>
      <c r="G40" s="3" t="n">
        <f aca="false">E40-F40</f>
        <v>231841.889042</v>
      </c>
      <c r="H40" s="3" t="n">
        <f aca="false">G40/F40</f>
        <v>8.99510763209393</v>
      </c>
      <c r="I40" s="4" t="n">
        <f aca="false">F40/F$13</f>
        <v>2.37422596813508</v>
      </c>
      <c r="J40" s="4" t="n">
        <f aca="false">G40/G$13</f>
        <v>3.33168109676824</v>
      </c>
      <c r="K40" s="4" t="n">
        <f aca="false">E40/E$13</f>
        <v>3.20247166981925</v>
      </c>
    </row>
    <row r="41" customFormat="false" ht="14.4" hidden="false" customHeight="false" outlineLevel="0" collapsed="false">
      <c r="A41" s="0" t="n">
        <v>2008</v>
      </c>
      <c r="B41" s="0" t="n">
        <v>0.4568</v>
      </c>
      <c r="C41" s="0" t="n">
        <v>0.1841</v>
      </c>
      <c r="D41" s="3" t="n">
        <v>61006.6626</v>
      </c>
      <c r="E41" s="3" t="n">
        <f aca="false">$D41*B41/0.1</f>
        <v>278678.4347568</v>
      </c>
      <c r="F41" s="3" t="n">
        <f aca="false">$D41*C41/0.5</f>
        <v>22462.65316932</v>
      </c>
      <c r="G41" s="3" t="n">
        <f aca="false">E41-F41</f>
        <v>256215.78158748</v>
      </c>
      <c r="H41" s="3" t="n">
        <f aca="false">G41/F41</f>
        <v>11.4063009234112</v>
      </c>
      <c r="I41" s="4" t="n">
        <f aca="false">F41/F$13</f>
        <v>2.06917660691968</v>
      </c>
      <c r="J41" s="4" t="n">
        <f aca="false">G41/G$13</f>
        <v>3.68194582840923</v>
      </c>
      <c r="K41" s="4" t="n">
        <f aca="false">E41/E$13</f>
        <v>3.46430117783733</v>
      </c>
    </row>
    <row r="42" customFormat="false" ht="14.4" hidden="false" customHeight="false" outlineLevel="0" collapsed="false">
      <c r="A42" s="0" t="n">
        <v>2009</v>
      </c>
      <c r="B42" s="0" t="n">
        <v>0.4377</v>
      </c>
      <c r="C42" s="0" t="n">
        <v>0.1918</v>
      </c>
      <c r="D42" s="3" t="n">
        <v>56015.6901</v>
      </c>
      <c r="E42" s="3" t="n">
        <f aca="false">$D42*B42/0.1</f>
        <v>245180.6755677</v>
      </c>
      <c r="F42" s="3" t="n">
        <f aca="false">$D42*C42/0.5</f>
        <v>21487.61872236</v>
      </c>
      <c r="G42" s="3" t="n">
        <f aca="false">E42-F42</f>
        <v>223693.05684534</v>
      </c>
      <c r="H42" s="3" t="n">
        <f aca="false">G42/F42</f>
        <v>10.4103232533889</v>
      </c>
      <c r="I42" s="4" t="n">
        <f aca="false">F42/F$13</f>
        <v>1.97936003657143</v>
      </c>
      <c r="J42" s="4" t="n">
        <f aca="false">G42/G$13</f>
        <v>3.21457840103653</v>
      </c>
      <c r="K42" s="4" t="n">
        <f aca="false">E42/E$13</f>
        <v>3.04788457669278</v>
      </c>
    </row>
    <row r="43" customFormat="false" ht="14.4" hidden="false" customHeight="false" outlineLevel="0" collapsed="false">
      <c r="A43" s="0" t="n">
        <v>2010</v>
      </c>
      <c r="B43" s="0" t="n">
        <v>0.423</v>
      </c>
      <c r="C43" s="0" t="n">
        <v>0.1975</v>
      </c>
      <c r="D43" s="3" t="n">
        <v>67431.9497</v>
      </c>
      <c r="E43" s="3" t="n">
        <f aca="false">$D43*B43/0.1</f>
        <v>285237.147231</v>
      </c>
      <c r="F43" s="3" t="n">
        <f aca="false">$D43*C43/0.5</f>
        <v>26635.6201315</v>
      </c>
      <c r="G43" s="3" t="n">
        <f aca="false">E43-F43</f>
        <v>258601.5270995</v>
      </c>
      <c r="H43" s="3" t="n">
        <f aca="false">G43/F43</f>
        <v>9.70886075949367</v>
      </c>
      <c r="I43" s="4" t="n">
        <f aca="false">F43/F$13</f>
        <v>2.45357490370614</v>
      </c>
      <c r="J43" s="4" t="n">
        <f aca="false">G43/G$13</f>
        <v>3.71623015578829</v>
      </c>
      <c r="K43" s="4" t="n">
        <f aca="false">E43/E$13</f>
        <v>3.54583369889263</v>
      </c>
    </row>
    <row r="44" customFormat="false" ht="14.4" hidden="false" customHeight="false" outlineLevel="0" collapsed="false">
      <c r="A44" s="0" t="n">
        <v>2011</v>
      </c>
      <c r="B44" s="0" t="n">
        <v>0.4407</v>
      </c>
      <c r="C44" s="0" t="n">
        <v>0.1907</v>
      </c>
      <c r="D44" s="3" t="n">
        <v>68132.2829</v>
      </c>
      <c r="E44" s="3" t="n">
        <f aca="false">$D44*B44/0.1</f>
        <v>300258.9707403</v>
      </c>
      <c r="F44" s="3" t="n">
        <f aca="false">$D44*C44/0.5</f>
        <v>25985.65269806</v>
      </c>
      <c r="G44" s="3" t="n">
        <f aca="false">E44-F44</f>
        <v>274273.31804224</v>
      </c>
      <c r="H44" s="3" t="n">
        <f aca="false">G44/F44</f>
        <v>10.5547981122181</v>
      </c>
      <c r="I44" s="4" t="n">
        <f aca="false">F44/F$13</f>
        <v>2.39370230546959</v>
      </c>
      <c r="J44" s="4" t="n">
        <f aca="false">G44/G$13</f>
        <v>3.94144144030716</v>
      </c>
      <c r="K44" s="4" t="n">
        <f aca="false">E44/E$13</f>
        <v>3.73257265815924</v>
      </c>
    </row>
    <row r="45" customFormat="false" ht="14.4" hidden="false" customHeight="false" outlineLevel="0" collapsed="false">
      <c r="A45" s="0" t="n">
        <v>2012</v>
      </c>
      <c r="B45" s="0" t="n">
        <v>0.4392</v>
      </c>
      <c r="C45" s="0" t="n">
        <v>0.1903</v>
      </c>
      <c r="D45" s="3" t="n">
        <v>68896.8991</v>
      </c>
      <c r="E45" s="3" t="n">
        <f aca="false">$D45*B45/0.1</f>
        <v>302595.1808472</v>
      </c>
      <c r="F45" s="3" t="n">
        <f aca="false">$D45*C45/0.5</f>
        <v>26222.15979746</v>
      </c>
      <c r="G45" s="3" t="n">
        <f aca="false">E45-F45</f>
        <v>276373.02104974</v>
      </c>
      <c r="H45" s="3" t="n">
        <f aca="false">G45/F45</f>
        <v>10.5396741986337</v>
      </c>
      <c r="I45" s="4" t="n">
        <f aca="false">F45/F$13</f>
        <v>2.41548846553537</v>
      </c>
      <c r="J45" s="4" t="n">
        <f aca="false">G45/G$13</f>
        <v>3.97161519729224</v>
      </c>
      <c r="K45" s="4" t="n">
        <f aca="false">E45/E$13</f>
        <v>3.7616145014295</v>
      </c>
    </row>
    <row r="46" customFormat="false" ht="14.4" hidden="false" customHeight="false" outlineLevel="0" collapsed="false">
      <c r="A46" s="0" t="n">
        <v>2013</v>
      </c>
      <c r="B46" s="0" t="n">
        <v>0.4421</v>
      </c>
      <c r="C46" s="0" t="n">
        <v>0.1888</v>
      </c>
      <c r="D46" s="3" t="n">
        <v>69072.3381</v>
      </c>
      <c r="E46" s="3" t="n">
        <f aca="false">$D46*B46/0.1</f>
        <v>305368.8067401</v>
      </c>
      <c r="F46" s="3" t="n">
        <f aca="false">$D46*C46/0.5</f>
        <v>26081.71486656</v>
      </c>
      <c r="G46" s="3" t="n">
        <f aca="false">E46-F46</f>
        <v>279287.09187354</v>
      </c>
      <c r="H46" s="3" t="n">
        <f aca="false">G46/F46</f>
        <v>10.708156779661</v>
      </c>
      <c r="I46" s="4" t="n">
        <f aca="false">F46/F$13</f>
        <v>2.40255119746698</v>
      </c>
      <c r="J46" s="4" t="n">
        <f aca="false">G46/G$13</f>
        <v>4.01349181725258</v>
      </c>
      <c r="K46" s="4" t="n">
        <f aca="false">E46/E$13</f>
        <v>3.79609393811802</v>
      </c>
    </row>
    <row r="47" customFormat="false" ht="14.4" hidden="false" customHeight="false" outlineLevel="0" collapsed="false">
      <c r="A47" s="0" t="n">
        <v>2014</v>
      </c>
      <c r="B47" s="0" t="n">
        <v>0.4513</v>
      </c>
      <c r="C47" s="0" t="n">
        <v>0.1853</v>
      </c>
      <c r="D47" s="3" t="n">
        <v>71912.5085</v>
      </c>
      <c r="E47" s="3" t="n">
        <f aca="false">$D47*B47/0.1</f>
        <v>324541.1508605</v>
      </c>
      <c r="F47" s="3" t="n">
        <f aca="false">$D47*C47/0.5</f>
        <v>26650.7756501</v>
      </c>
      <c r="G47" s="3" t="n">
        <f aca="false">E47-F47</f>
        <v>297890.3752104</v>
      </c>
      <c r="H47" s="3" t="n">
        <f aca="false">G47/F47</f>
        <v>11.1775499190502</v>
      </c>
      <c r="I47" s="4" t="n">
        <f aca="false">F47/F$13</f>
        <v>2.45497097407755</v>
      </c>
      <c r="J47" s="4" t="n">
        <f aca="false">G47/G$13</f>
        <v>4.28083007819994</v>
      </c>
      <c r="K47" s="4" t="n">
        <f aca="false">E47/E$13</f>
        <v>4.03442875715835</v>
      </c>
    </row>
    <row r="48" customFormat="false" ht="14.4" hidden="false" customHeight="false" outlineLevel="0" collapsed="false">
      <c r="A48" s="0" t="n">
        <v>2015</v>
      </c>
      <c r="B48" s="0" t="n">
        <v>0.4519</v>
      </c>
      <c r="C48" s="0" t="n">
        <v>0.1851</v>
      </c>
      <c r="D48" s="3" t="n">
        <v>69649.6296</v>
      </c>
      <c r="E48" s="3" t="n">
        <f aca="false">$D48*B48/0.1</f>
        <v>314746.6761624</v>
      </c>
      <c r="F48" s="3" t="n">
        <f aca="false">$D48*C48/0.5</f>
        <v>25784.29287792</v>
      </c>
      <c r="G48" s="3" t="n">
        <f aca="false">E48-F48</f>
        <v>288962.38328448</v>
      </c>
      <c r="H48" s="3" t="n">
        <f aca="false">G48/F48</f>
        <v>11.2069151809833</v>
      </c>
      <c r="I48" s="4" t="n">
        <f aca="false">F48/F$13</f>
        <v>2.37515378289451</v>
      </c>
      <c r="J48" s="4" t="n">
        <f aca="false">G48/G$13</f>
        <v>4.15253047688718</v>
      </c>
      <c r="K48" s="4" t="n">
        <f aca="false">E48/E$13</f>
        <v>3.9126719005055</v>
      </c>
    </row>
    <row r="49" customFormat="false" ht="14.4" hidden="false" customHeight="false" outlineLevel="0" collapsed="false">
      <c r="A49" s="0" t="n">
        <v>2016</v>
      </c>
      <c r="B49" s="0" t="n">
        <v>0.4524</v>
      </c>
      <c r="C49" s="0" t="n">
        <v>0.1848</v>
      </c>
      <c r="D49" s="3" t="n">
        <v>68550.1224</v>
      </c>
      <c r="E49" s="3" t="n">
        <f aca="false">$D49*B49/0.1</f>
        <v>310120.7537376</v>
      </c>
      <c r="F49" s="3" t="n">
        <f aca="false">$D49*C49/0.5</f>
        <v>25336.12523904</v>
      </c>
      <c r="G49" s="3" t="n">
        <f aca="false">E49-F49</f>
        <v>284784.62849856</v>
      </c>
      <c r="H49" s="3" t="n">
        <f aca="false">G49/F49</f>
        <v>11.2402597402597</v>
      </c>
      <c r="I49" s="4" t="n">
        <f aca="false">F49/F$13</f>
        <v>2.33387023605083</v>
      </c>
      <c r="J49" s="4" t="n">
        <f aca="false">G49/G$13</f>
        <v>4.09249410164585</v>
      </c>
      <c r="K49" s="4" t="n">
        <f aca="false">E49/E$13</f>
        <v>3.8551662362484</v>
      </c>
    </row>
    <row r="50" customFormat="false" ht="14.4" hidden="false" customHeight="false" outlineLevel="0" collapsed="false">
      <c r="A50" s="0" t="n">
        <v>2017</v>
      </c>
      <c r="B50" s="0" t="n">
        <v>0.4524</v>
      </c>
      <c r="C50" s="0" t="n">
        <v>0.1848</v>
      </c>
      <c r="D50" s="3" t="n">
        <v>69734.8381</v>
      </c>
      <c r="E50" s="3" t="n">
        <f aca="false">$D50*B50/0.1</f>
        <v>315480.4075644</v>
      </c>
      <c r="F50" s="3" t="n">
        <f aca="false">$D50*C50/0.5</f>
        <v>25773.99616176</v>
      </c>
      <c r="G50" s="3" t="n">
        <f aca="false">E50-F50</f>
        <v>289706.41140264</v>
      </c>
      <c r="H50" s="3" t="n">
        <f aca="false">G50/F50</f>
        <v>11.2402597402597</v>
      </c>
      <c r="I50" s="4" t="n">
        <f aca="false">F50/F$13</f>
        <v>2.37420528744984</v>
      </c>
      <c r="J50" s="4" t="n">
        <f aca="false">G50/G$13</f>
        <v>4.16322252407063</v>
      </c>
      <c r="K50" s="4" t="n">
        <f aca="false">E50/E$13</f>
        <v>3.92179304603792</v>
      </c>
    </row>
    <row r="51" customFormat="false" ht="14.4" hidden="false" customHeight="false" outlineLevel="0" collapsed="false">
      <c r="A51" s="0" t="n">
        <v>2018</v>
      </c>
      <c r="B51" s="0" t="n">
        <v>0.4524</v>
      </c>
      <c r="C51" s="0" t="n">
        <v>0.1848</v>
      </c>
      <c r="D51" s="3" t="n">
        <v>71206.1488</v>
      </c>
      <c r="E51" s="3" t="n">
        <f aca="false">$D51*B51/0.1</f>
        <v>322136.6171712</v>
      </c>
      <c r="F51" s="3" t="n">
        <f aca="false">$D51*C51/0.5</f>
        <v>26317.79259648</v>
      </c>
      <c r="G51" s="3" t="n">
        <f aca="false">E51-F51</f>
        <v>295818.82457472</v>
      </c>
      <c r="H51" s="3" t="n">
        <f aca="false">G51/F51</f>
        <v>11.2402597402597</v>
      </c>
      <c r="I51" s="4" t="n">
        <f aca="false">F51/F$13</f>
        <v>2.42429780560285</v>
      </c>
      <c r="J51" s="4" t="n">
        <f aca="false">G51/G$13</f>
        <v>4.25106088453778</v>
      </c>
      <c r="K51" s="4" t="n">
        <f aca="false">E51/E$13</f>
        <v>4.00453757128579</v>
      </c>
    </row>
    <row r="52" customFormat="false" ht="14.4" hidden="false" customHeight="false" outlineLevel="0" collapsed="false">
      <c r="A52" s="0" t="n">
        <v>2019</v>
      </c>
      <c r="B52" s="0" t="n">
        <v>0.4524</v>
      </c>
      <c r="C52" s="0" t="n">
        <v>0.1848</v>
      </c>
      <c r="D52" s="3" t="n">
        <v>70677.8229</v>
      </c>
      <c r="E52" s="3" t="n">
        <f aca="false">$D52*B52/0.1</f>
        <v>319746.4707996</v>
      </c>
      <c r="F52" s="3" t="n">
        <f aca="false">$D52*C52/0.5</f>
        <v>26122.52334384</v>
      </c>
      <c r="G52" s="3" t="n">
        <f aca="false">E52-F52</f>
        <v>293623.94745576</v>
      </c>
      <c r="H52" s="3" t="n">
        <f aca="false">G52/F52</f>
        <v>11.2402597402597</v>
      </c>
      <c r="I52" s="4" t="n">
        <f aca="false">F52/F$13</f>
        <v>2.40631032360027</v>
      </c>
      <c r="J52" s="4" t="n">
        <f aca="false">G52/G$13</f>
        <v>4.21951942912096</v>
      </c>
      <c r="K52" s="4" t="n">
        <f aca="false">E52/E$13</f>
        <v>3.97482523671794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4:24 A1"/>
    </sheetView>
  </sheetViews>
  <sheetFormatPr defaultColWidth="8.6953125" defaultRowHeight="14.4" zeroHeight="false" outlineLevelRow="0" outlineLevelCol="0"/>
  <cols>
    <col collapsed="false" customWidth="true" hidden="false" outlineLevel="0" max="11" min="1" style="0" width="50.67"/>
  </cols>
  <sheetData>
    <row r="1" customFormat="false" ht="14.4" hidden="false" customHeight="false" outlineLevel="0" collapsed="false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</row>
    <row r="2" customFormat="false" ht="187.2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</row>
    <row r="3" customFormat="false" ht="187.2" hidden="false" customHeight="false" outlineLevel="0" collapsed="false">
      <c r="A3" s="2" t="s">
        <v>21</v>
      </c>
      <c r="B3" s="2" t="s">
        <v>22</v>
      </c>
      <c r="C3" s="2" t="s">
        <v>23</v>
      </c>
      <c r="D3" s="2" t="s">
        <v>31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4:24 A1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50.67"/>
  </cols>
  <sheetData>
    <row r="1" customFormat="false" ht="14.4" hidden="false" customHeight="false" outlineLevel="0" collapsed="false">
      <c r="A1" s="5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2021-02-02T13:28:13Z</dcterms:created>
  <dc:creator>Danny Quah</dc:creator>
  <dc:description/>
  <dc:language>en-GB</dc:language>
  <cp:lastModifiedBy>Danny Quah</cp:lastModifiedBy>
  <dcterms:modified xsi:type="dcterms:W3CDTF">2021-02-13T23:30:00Z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