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Metadata" sheetId="2" state="visible" r:id="rId3"/>
    <sheet name="DownloadInfo"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<sst xmlns="http://schemas.openxmlformats.org/spreadsheetml/2006/main" count="50" uniqueCount="40">
  <si>
    <t xml:space="preserve">Year</t>
  </si>
  <si>
    <r>
      <rPr>
        <b val="true"/>
        <sz val="11"/>
        <color rgb="FF000000"/>
        <rFont val="Calibri"/>
        <family val="2"/>
        <charset val="1"/>
      </rPr>
      <t xml:space="preserve">sptinc_p90p100_z_US
USA
Pre-tax national income
</t>
    </r>
    <r>
      <rPr>
        <sz val="11"/>
        <color rgb="FF000000"/>
        <rFont val="Calibri"/>
        <family val="2"/>
        <charset val="1"/>
      </rPr>
      <t xml:space="preserve">Top 10% | share | adults | equal split
</t>
    </r>
  </si>
  <si>
    <r>
      <rPr>
        <b val="true"/>
        <sz val="11"/>
        <color rgb="FF000000"/>
        <rFont val="Calibri"/>
        <family val="2"/>
        <charset val="1"/>
      </rPr>
      <t xml:space="preserve">sptinc_p0p50_z_US
USA
Pre-tax national income
</t>
    </r>
    <r>
      <rPr>
        <sz val="11"/>
        <color rgb="FF000000"/>
        <rFont val="Calibri"/>
        <family val="2"/>
        <charset val="1"/>
      </rPr>
      <t xml:space="preserve">Bottom 50% | share | adults | equal split
</t>
    </r>
  </si>
  <si>
    <r>
      <rPr>
        <b val="true"/>
        <sz val="11"/>
        <color rgb="FF000000"/>
        <rFont val="Calibri"/>
        <family val="2"/>
        <charset val="1"/>
      </rPr>
      <t xml:space="preserve">anninc_pall_992_i_US
USA
National income
</t>
    </r>
    <r>
      <rPr>
        <sz val="11"/>
        <color rgb="FF000000"/>
        <rFont val="Calibri"/>
        <family val="2"/>
        <charset val="1"/>
      </rPr>
      <t xml:space="preserve">Total population | average income or wealth | adults | individual |  | ppp | constant (2019)
</t>
    </r>
  </si>
  <si>
    <t xml:space="preserve">yT10</t>
  </si>
  <si>
    <t xml:space="preserve">yB50</t>
  </si>
  <si>
    <t xml:space="preserve">Q</t>
  </si>
  <si>
    <t xml:space="preserve">q</t>
  </si>
  <si>
    <t xml:space="preserve">yB50r1980</t>
  </si>
  <si>
    <t xml:space="preserve">Qr1980</t>
  </si>
  <si>
    <t xml:space="preserve">yT10r1980</t>
  </si>
  <si>
    <t xml:space="preserve">Country Code</t>
  </si>
  <si>
    <t xml:space="preserve">Country Name</t>
  </si>
  <si>
    <t xml:space="preserve">WID Variable code</t>
  </si>
  <si>
    <t xml:space="preserve">Percentile group</t>
  </si>
  <si>
    <t xml:space="preserve">Unit</t>
  </si>
  <si>
    <t xml:space="preserve">Variable name</t>
  </si>
  <si>
    <t xml:space="preserve">Intuitive description</t>
  </si>
  <si>
    <t xml:space="preserve">Technical description</t>
  </si>
  <si>
    <t xml:space="preserve">Methodological Notes</t>
  </si>
  <si>
    <t xml:space="preserve">Sources</t>
  </si>
  <si>
    <t xml:space="preserve">US</t>
  </si>
  <si>
    <t xml:space="preserve">USA</t>
  </si>
  <si>
    <t xml:space="preserve">sptinc992j</t>
  </si>
  <si>
    <t xml:space="preserve">p90p100</t>
  </si>
  <si>
    <t xml:space="preserve">share</t>
  </si>
  <si>
    <t xml:space="preserve">Pre-tax national income. Share Adults. equal-split adults</t>
  </si>
  <si>
    <t xml:space="preserve">Pre-tax national income share held by a given percentile group. Pre-tax national income  is the sum of all pre-tax personal income flows accruing to the owners of the production factors, labor and capital, before taking into account the operation of the tax/transfer system, but after taking into account the operation of pension system. The central difference between personal factor income and pre-tax income is the treatment of pensions, which are counted on a contribution basis by factor income and on a distribution basis by pre-tax income. The population is comprised of individuals over age 20. The base unit is the individual (rather than the household) but resources are split equally within couples.</t>
  </si>
  <si>
    <t xml:space="preserve">Pre-tax national income =Pre-tax labor income [total pre-tax income ranking]+Pre-tax capital income [total pre-tax income ranking]</t>
  </si>
  <si>
    <t xml:space="preserve">After 1962, [URL][URL_LINK]http://wid.world/document/t-piketty-e-saez-g-zucman-data-appendix-to-distributional-national-accounts-methods-and-estimates-for-the-united-states-2016/[/URL_LINK][URL_TEXT]Piketty, Thomas; Saez, Emmanuel and Zucman, Gabriel (2016). Distributional National Accounts: Methods and Estimates for the United States.[/URL_TEXT][/URL] Before 1962, [URL][URL_LINK]https://wid.world/document/examining-the-great-leveling-new-evidence-on-midcentury-american-inequality/[/URL_LINK][URL_TEXT] Fisher-Post, Matthew (2020). Examining the Great Leveling: New Evidence on Midcentury American Inequality ; [/URL_TEXT][/URL][URL][URL_LINK]https://wid.world/wp-content/uploads/2020/10/WorldInequalityLab_WP2020_20_US-IncomeWealthInequality.pdf[/URL_LINK][URL_TEXT] Saez, Emmanuel and Zucman, Gabriel (2020). The Rise of Income and Wealth Inequality in America: Evidence from Distributional Macroeconomic Accounts ; [/URL_TEXT][/URL][URL][URL_LINK]http://gabriel-zucman.eu/files/PSZUpdates.pdf[/URL_LINK][URL_TEXT] Zucman, Gabriel (2020). Technical Note “US Distributional National Accounts: Updates” [/URL_TEXT][/URL]</t>
  </si>
  <si>
    <t xml:space="preserve">p0p50</t>
  </si>
  <si>
    <t xml:space="preserve">anninc992i</t>
  </si>
  <si>
    <t xml:space="preserve">p0p100</t>
  </si>
  <si>
    <t xml:space="preserve">USD; United States dollar</t>
  </si>
  <si>
    <t xml:space="preserve">National income. Average Adults. individuals</t>
  </si>
  <si>
    <t xml:space="preserve">Average National income within a given percentile group. National income aims to measure the total income available to the residents of a given country. It is equal to the gross domestic product (the total value of goods and services produced on the territory of a given country during a given year), minus fixed capital used in production processes (e.g. replacement of obsolete machines or maintenance of roads) plus the net foreign income earned by residents in the rest of the world.// National income has many limitations, however it is the only income concept that has an internationally agreed definition (established by the United Nations System of National Accounts, see SNA 2008). We thus use it as our reference concept (after corrections to include income hidden in tax havens). // The national economy - in the national accounts sense - includes all domestic sectors, i.e. all entities that are resident of a given country (in the sense of their economic activity), whether they belong to the private sector, the corporate sector, the governement sector. The population is comprised of individuals over age 20. The base unit is the individual (rather than the household). This is equivalent to assuming no sharing of resources within couples.</t>
  </si>
  <si>
    <t xml:space="preserve">[National income]=[Net domestic product]+[Net foreign income]</t>
  </si>
  <si>
    <t xml:space="preserve">WID.world estimations as a proportion of GDP based on the following; 1929–2019: estimated from other components. These estimates are then anchored to GDP (see GDP variable for details). The estimates of national accounts subcomponents in the WID are based on official country data and use the methodology presented in the [URL][URL_TEXT]DINA guidelines[\URL_TEXT][URL_LINK]https://wid.world/document/distributional-national-accounts-guidelines-2020-concepts-and-methods-used-in-the-world-inequality-database/[\URL_LINK][\URL]. We stress that these subcomponents estimates are more fragile than those of main aggregates such as national income. Countries may use classifications used are not always fully consistent with other countries or over time. Series breaks with no real economic significance can appear as a result. The WID include these estimates to provide a centralized source for this official data, so that it can be exploited more directly. We encourage users of this data to be careful and to pay attention to the source of the data, which we systematically indicate.</t>
  </si>
  <si>
    <t xml:space="preserve">See [URL][URL_TEXT]DINA guidelines[\URL_TEXT][URL_LINK]https://wid.world/document/distributional-national-accounts-guidelines-2020-concepts-and-methods-used-in-the-world-inequality-database/[\URL_LINK][\URL] for methodological explanations.</t>
  </si>
  <si>
    <t xml:space="preserve">Downloaded from wid.world on 02-02-2021 at 14:05:21</t>
  </si>
</sst>
</file>

<file path=xl/styles.xml><?xml version="1.0" encoding="utf-8"?>
<styleSheet xmlns="http://schemas.openxmlformats.org/spreadsheetml/2006/main">
  <numFmts count="4">
    <numFmt numFmtId="164" formatCode="General"/>
    <numFmt numFmtId="165" formatCode="0.00"/>
    <numFmt numFmtId="166" formatCode="0%"/>
    <numFmt numFmtId="167" formatCode="0.0%"/>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12" activePane="bottomLeft" state="frozen"/>
      <selection pane="topLeft" activeCell="A1" activeCellId="0" sqref="A1"/>
      <selection pane="bottomLeft" activeCell="E1" activeCellId="0" sqref="E:E"/>
    </sheetView>
  </sheetViews>
  <sheetFormatPr defaultColWidth="8.6875" defaultRowHeight="14.4" zeroHeight="false" outlineLevelRow="0" outlineLevelCol="0"/>
  <cols>
    <col collapsed="false" customWidth="true" hidden="false" outlineLevel="0" max="4" min="1" style="0" width="20.66"/>
    <col collapsed="false" customWidth="true" hidden="false" outlineLevel="0" max="5" min="5" style="0" width="10.2"/>
    <col collapsed="false" customWidth="true" hidden="false" outlineLevel="0" max="7" min="6" style="0" width="9.78"/>
    <col collapsed="false" customWidth="true" hidden="false" outlineLevel="0" max="9" min="9" style="0" width="9.78"/>
    <col collapsed="false" customWidth="true" hidden="false" outlineLevel="0" max="11" min="11" style="0" width="9.78"/>
  </cols>
  <sheetData>
    <row r="1" customFormat="false" ht="129.6" hidden="false" customHeight="false" outlineLevel="0" collapsed="false">
      <c r="A1" s="1" t="s">
        <v>0</v>
      </c>
      <c r="B1" s="1" t="s">
        <v>1</v>
      </c>
      <c r="C1" s="1" t="s">
        <v>2</v>
      </c>
      <c r="D1" s="1" t="s">
        <v>3</v>
      </c>
      <c r="E1" s="2" t="s">
        <v>4</v>
      </c>
      <c r="F1" s="2" t="s">
        <v>5</v>
      </c>
      <c r="G1" s="2" t="s">
        <v>6</v>
      </c>
      <c r="H1" s="2" t="s">
        <v>7</v>
      </c>
      <c r="I1" s="2" t="s">
        <v>8</v>
      </c>
      <c r="J1" s="2" t="s">
        <v>9</v>
      </c>
      <c r="K1" s="2" t="s">
        <v>10</v>
      </c>
    </row>
    <row r="2" customFormat="false" ht="14.4" hidden="false" customHeight="false" outlineLevel="0" collapsed="false">
      <c r="A2" s="0" t="n">
        <v>1969</v>
      </c>
      <c r="B2" s="0" t="n">
        <v>0.3386</v>
      </c>
      <c r="C2" s="0" t="n">
        <v>0.2136</v>
      </c>
      <c r="D2" s="0" t="n">
        <v>26882.3991</v>
      </c>
      <c r="E2" s="3" t="n">
        <f aca="false">$D2*B2/0.1</f>
        <v>91023.8033526</v>
      </c>
      <c r="F2" s="3" t="n">
        <f aca="false">$D2*C2/0.5</f>
        <v>11484.16089552</v>
      </c>
      <c r="G2" s="3" t="n">
        <f aca="false">E2-F2</f>
        <v>79539.64245708</v>
      </c>
      <c r="H2" s="3" t="n">
        <f aca="false">G2/F2</f>
        <v>6.92602996254682</v>
      </c>
      <c r="I2" s="4" t="n">
        <f aca="false">F2/F$13</f>
        <v>0.976371622555138</v>
      </c>
      <c r="J2" s="4" t="n">
        <f aca="false">G2/G$13</f>
        <v>0.912741631894458</v>
      </c>
      <c r="K2" s="4" t="n">
        <f aca="false">E2/E$13</f>
        <v>0.920308645293726</v>
      </c>
    </row>
    <row r="3" customFormat="false" ht="14.4" hidden="false" customHeight="false" outlineLevel="0" collapsed="false">
      <c r="A3" s="0" t="n">
        <v>1970</v>
      </c>
      <c r="B3" s="0" t="n">
        <v>0.3331</v>
      </c>
      <c r="C3" s="0" t="n">
        <v>0.2124</v>
      </c>
      <c r="D3" s="0" t="n">
        <v>26290.2614</v>
      </c>
      <c r="E3" s="3" t="n">
        <f aca="false">$D3*B3/0.1</f>
        <v>87572.8607234</v>
      </c>
      <c r="F3" s="3" t="n">
        <f aca="false">$D3*C3/0.5</f>
        <v>11168.10304272</v>
      </c>
      <c r="G3" s="3" t="n">
        <f aca="false">E3-F3</f>
        <v>76404.75768068</v>
      </c>
      <c r="H3" s="3" t="n">
        <f aca="false">G3/F3</f>
        <v>6.84133709981168</v>
      </c>
      <c r="I3" s="4" t="n">
        <f aca="false">F3/F$13</f>
        <v>0.949500706920369</v>
      </c>
      <c r="J3" s="4" t="n">
        <f aca="false">G3/G$13</f>
        <v>0.876767873926456</v>
      </c>
      <c r="K3" s="4" t="n">
        <f aca="false">E3/E$13</f>
        <v>0.885417416636066</v>
      </c>
    </row>
    <row r="4" customFormat="false" ht="14.4" hidden="false" customHeight="false" outlineLevel="0" collapsed="false">
      <c r="A4" s="0" t="n">
        <v>1971</v>
      </c>
      <c r="B4" s="0" t="n">
        <v>0.3388</v>
      </c>
      <c r="C4" s="0" t="n">
        <v>0.2056</v>
      </c>
      <c r="D4" s="0" t="n">
        <v>26623.2148</v>
      </c>
      <c r="E4" s="3" t="n">
        <f aca="false">$D4*B4/0.1</f>
        <v>90199.4517424</v>
      </c>
      <c r="F4" s="3" t="n">
        <f aca="false">$D4*C4/0.5</f>
        <v>10947.46592576</v>
      </c>
      <c r="G4" s="3" t="n">
        <f aca="false">E4-F4</f>
        <v>79251.98581664</v>
      </c>
      <c r="H4" s="3" t="n">
        <f aca="false">G4/F4</f>
        <v>7.23929961089494</v>
      </c>
      <c r="I4" s="4" t="n">
        <f aca="false">F4/F$13</f>
        <v>0.930742364726978</v>
      </c>
      <c r="J4" s="4" t="n">
        <f aca="false">G4/G$13</f>
        <v>0.909440684300154</v>
      </c>
      <c r="K4" s="4" t="n">
        <f aca="false">E4/E$13</f>
        <v>0.911973925300868</v>
      </c>
    </row>
    <row r="5" customFormat="false" ht="14.4" hidden="false" customHeight="false" outlineLevel="0" collapsed="false">
      <c r="A5" s="0" t="n">
        <v>1972</v>
      </c>
      <c r="B5" s="0" t="n">
        <v>0.3417</v>
      </c>
      <c r="C5" s="0" t="n">
        <v>0.2036</v>
      </c>
      <c r="D5" s="0" t="n">
        <v>27711.2359</v>
      </c>
      <c r="E5" s="3" t="n">
        <f aca="false">$D5*B5/0.1</f>
        <v>94689.2930703</v>
      </c>
      <c r="F5" s="3" t="n">
        <f aca="false">$D5*C5/0.5</f>
        <v>11284.01525848</v>
      </c>
      <c r="G5" s="3" t="n">
        <f aca="false">E5-F5</f>
        <v>83405.27781182</v>
      </c>
      <c r="H5" s="3" t="n">
        <f aca="false">G5/F5</f>
        <v>7.39145383104126</v>
      </c>
      <c r="I5" s="4" t="n">
        <f aca="false">F5/F$13</f>
        <v>0.959355445042307</v>
      </c>
      <c r="J5" s="4" t="n">
        <f aca="false">G5/G$13</f>
        <v>0.957100975399154</v>
      </c>
      <c r="K5" s="4" t="n">
        <f aca="false">E5/E$13</f>
        <v>0.9573690817091</v>
      </c>
    </row>
    <row r="6" customFormat="false" ht="14.4" hidden="false" customHeight="false" outlineLevel="0" collapsed="false">
      <c r="A6" s="0" t="n">
        <v>1973</v>
      </c>
      <c r="B6" s="0" t="n">
        <v>0.3445</v>
      </c>
      <c r="C6" s="0" t="n">
        <v>0.2054</v>
      </c>
      <c r="D6" s="0" t="n">
        <v>28924.4514</v>
      </c>
      <c r="E6" s="3" t="n">
        <f aca="false">$D6*B6/0.1</f>
        <v>99644.735073</v>
      </c>
      <c r="F6" s="3" t="n">
        <f aca="false">$D6*C6/0.5</f>
        <v>11882.16463512</v>
      </c>
      <c r="G6" s="3" t="n">
        <f aca="false">E6-F6</f>
        <v>87762.57043788</v>
      </c>
      <c r="H6" s="3" t="n">
        <f aca="false">G6/F6</f>
        <v>7.38607594936709</v>
      </c>
      <c r="I6" s="4" t="n">
        <f aca="false">F6/F$13</f>
        <v>1.01020949373716</v>
      </c>
      <c r="J6" s="4" t="n">
        <f aca="false">G6/G$13</f>
        <v>1.00710223589385</v>
      </c>
      <c r="K6" s="4" t="n">
        <f aca="false">E6/E$13</f>
        <v>1.00747175758467</v>
      </c>
    </row>
    <row r="7" customFormat="false" ht="14.4" hidden="false" customHeight="false" outlineLevel="0" collapsed="false">
      <c r="A7" s="0" t="n">
        <v>1974</v>
      </c>
      <c r="B7" s="0" t="n">
        <v>0.3346</v>
      </c>
      <c r="C7" s="0" t="n">
        <v>0.2101</v>
      </c>
      <c r="D7" s="0" t="n">
        <v>28032.7692</v>
      </c>
      <c r="E7" s="3" t="n">
        <f aca="false">$D7*B7/0.1</f>
        <v>93797.6457432</v>
      </c>
      <c r="F7" s="3" t="n">
        <f aca="false">$D7*C7/0.5</f>
        <v>11779.36961784</v>
      </c>
      <c r="G7" s="3" t="n">
        <f aca="false">E7-F7</f>
        <v>82018.27612536</v>
      </c>
      <c r="H7" s="3" t="n">
        <f aca="false">G7/F7</f>
        <v>6.96287482151356</v>
      </c>
      <c r="I7" s="4" t="n">
        <f aca="false">F7/F$13</f>
        <v>1.00146996642425</v>
      </c>
      <c r="J7" s="4" t="n">
        <f aca="false">G7/G$13</f>
        <v>0.941184708445565</v>
      </c>
      <c r="K7" s="4" t="n">
        <f aca="false">E7/E$13</f>
        <v>0.948353959142705</v>
      </c>
    </row>
    <row r="8" customFormat="false" ht="14.4" hidden="false" customHeight="false" outlineLevel="0" collapsed="false">
      <c r="A8" s="0" t="n">
        <v>1975</v>
      </c>
      <c r="B8" s="0" t="n">
        <v>0.3383</v>
      </c>
      <c r="C8" s="0" t="n">
        <v>0.2045</v>
      </c>
      <c r="D8" s="0" t="n">
        <v>27039.0872</v>
      </c>
      <c r="E8" s="3" t="n">
        <f aca="false">$D8*B8/0.1</f>
        <v>91473.2319976</v>
      </c>
      <c r="F8" s="3" t="n">
        <f aca="false">$D8*C8/0.5</f>
        <v>11058.9866648</v>
      </c>
      <c r="G8" s="3" t="n">
        <f aca="false">E8-F8</f>
        <v>80414.2453328</v>
      </c>
      <c r="H8" s="3" t="n">
        <f aca="false">G8/F8</f>
        <v>7.27139364303178</v>
      </c>
      <c r="I8" s="4" t="n">
        <f aca="false">F8/F$13</f>
        <v>0.940223743986259</v>
      </c>
      <c r="J8" s="4" t="n">
        <f aca="false">G8/G$13</f>
        <v>0.92277796637352</v>
      </c>
      <c r="K8" s="4" t="n">
        <f aca="false">E8/E$13</f>
        <v>0.924852655236201</v>
      </c>
    </row>
    <row r="9" customFormat="false" ht="14.4" hidden="false" customHeight="false" outlineLevel="0" collapsed="false">
      <c r="A9" s="0" t="n">
        <v>1976</v>
      </c>
      <c r="B9" s="0" t="n">
        <v>0.3376</v>
      </c>
      <c r="C9" s="0" t="n">
        <v>0.2055</v>
      </c>
      <c r="D9" s="0" t="n">
        <v>28053.1975</v>
      </c>
      <c r="E9" s="3" t="n">
        <f aca="false">$D9*B9/0.1</f>
        <v>94707.59476</v>
      </c>
      <c r="F9" s="3" t="n">
        <f aca="false">$D9*C9/0.5</f>
        <v>11529.8641725</v>
      </c>
      <c r="G9" s="3" t="n">
        <f aca="false">E9-F9</f>
        <v>83177.7305875</v>
      </c>
      <c r="H9" s="3" t="n">
        <f aca="false">G9/F9</f>
        <v>7.21411192214112</v>
      </c>
      <c r="I9" s="4" t="n">
        <f aca="false">F9/F$13</f>
        <v>0.980257268455349</v>
      </c>
      <c r="J9" s="4" t="n">
        <f aca="false">G9/G$13</f>
        <v>0.954489801669388</v>
      </c>
      <c r="K9" s="4" t="n">
        <f aca="false">E9/E$13</f>
        <v>0.957554123452403</v>
      </c>
    </row>
    <row r="10" customFormat="false" ht="14.4" hidden="false" customHeight="false" outlineLevel="0" collapsed="false">
      <c r="A10" s="0" t="n">
        <v>1977</v>
      </c>
      <c r="B10" s="0" t="n">
        <v>0.3416</v>
      </c>
      <c r="C10" s="0" t="n">
        <v>0.2028</v>
      </c>
      <c r="D10" s="0" t="n">
        <v>28918.9187</v>
      </c>
      <c r="E10" s="3" t="n">
        <f aca="false">$D10*B10/0.1</f>
        <v>98787.0262792</v>
      </c>
      <c r="F10" s="3" t="n">
        <f aca="false">$D10*C10/0.5</f>
        <v>11729.51342472</v>
      </c>
      <c r="G10" s="3" t="n">
        <f aca="false">E10-F10</f>
        <v>87057.51285448</v>
      </c>
      <c r="H10" s="3" t="n">
        <f aca="false">G10/F10</f>
        <v>7.42209072978304</v>
      </c>
      <c r="I10" s="4" t="n">
        <f aca="false">F10/F$13</f>
        <v>0.997231243838088</v>
      </c>
      <c r="J10" s="4" t="n">
        <f aca="false">G10/G$13</f>
        <v>0.999011485302419</v>
      </c>
      <c r="K10" s="4" t="n">
        <f aca="false">E10/E$13</f>
        <v>0.998799775212968</v>
      </c>
    </row>
    <row r="11" customFormat="false" ht="14.4" hidden="false" customHeight="false" outlineLevel="0" collapsed="false">
      <c r="A11" s="0" t="n">
        <v>1978</v>
      </c>
      <c r="B11" s="0" t="n">
        <v>0.3388</v>
      </c>
      <c r="C11" s="0" t="n">
        <v>0.2023</v>
      </c>
      <c r="D11" s="0" t="n">
        <v>29953.2446</v>
      </c>
      <c r="E11" s="3" t="n">
        <f aca="false">$D11*B11/0.1</f>
        <v>101481.5927048</v>
      </c>
      <c r="F11" s="3" t="n">
        <f aca="false">$D11*C11/0.5</f>
        <v>12119.08276516</v>
      </c>
      <c r="G11" s="3" t="n">
        <f aca="false">E11-F11</f>
        <v>89362.50993964</v>
      </c>
      <c r="H11" s="3" t="n">
        <f aca="false">G11/F11</f>
        <v>7.37370242214533</v>
      </c>
      <c r="I11" s="4" t="n">
        <f aca="false">F11/F$13</f>
        <v>1.03035203102346</v>
      </c>
      <c r="J11" s="4" t="n">
        <f aca="false">G11/G$13</f>
        <v>1.0254620291574</v>
      </c>
      <c r="K11" s="4" t="n">
        <f aca="false">E11/E$13</f>
        <v>1.02604355854722</v>
      </c>
    </row>
    <row r="12" customFormat="false" ht="14.4" hidden="false" customHeight="false" outlineLevel="0" collapsed="false">
      <c r="A12" s="0" t="n">
        <v>1979</v>
      </c>
      <c r="B12" s="0" t="n">
        <v>0.342</v>
      </c>
      <c r="C12" s="0" t="n">
        <v>0.2036</v>
      </c>
      <c r="D12" s="0" t="n">
        <v>30102.6976</v>
      </c>
      <c r="E12" s="3" t="n">
        <f aca="false">$D12*B12/0.1</f>
        <v>102951.225792</v>
      </c>
      <c r="F12" s="3" t="n">
        <f aca="false">$D12*C12/0.5</f>
        <v>12257.81846272</v>
      </c>
      <c r="G12" s="3" t="n">
        <f aca="false">E12-F12</f>
        <v>90693.40732928</v>
      </c>
      <c r="H12" s="3" t="n">
        <f aca="false">G12/F12</f>
        <v>7.39882121807466</v>
      </c>
      <c r="I12" s="4" t="n">
        <f aca="false">F12/F$13</f>
        <v>1.0421471982425</v>
      </c>
      <c r="J12" s="4" t="n">
        <f aca="false">G12/G$13</f>
        <v>1.04073448221073</v>
      </c>
      <c r="K12" s="4" t="n">
        <f aca="false">E12/E$13</f>
        <v>1.0409024853965</v>
      </c>
    </row>
    <row r="13" customFormat="false" ht="14.4" hidden="false" customHeight="false" outlineLevel="0" collapsed="false">
      <c r="A13" s="0" t="n">
        <v>1980</v>
      </c>
      <c r="B13" s="0" t="n">
        <v>0.3377</v>
      </c>
      <c r="C13" s="0" t="n">
        <v>0.2008</v>
      </c>
      <c r="D13" s="0" t="n">
        <v>29288.0472</v>
      </c>
      <c r="E13" s="3" t="n">
        <f aca="false">$D13*B13/0.1</f>
        <v>98905.7353944</v>
      </c>
      <c r="F13" s="3" t="n">
        <f aca="false">$D13*C13/0.5</f>
        <v>11762.07975552</v>
      </c>
      <c r="G13" s="3" t="n">
        <f aca="false">E13-F13</f>
        <v>87143.65563888</v>
      </c>
      <c r="H13" s="3" t="n">
        <f aca="false">G13/F13</f>
        <v>7.40886454183267</v>
      </c>
      <c r="I13" s="4" t="n">
        <f aca="false">F13/F$13</f>
        <v>1</v>
      </c>
      <c r="J13" s="4" t="n">
        <f aca="false">G13/G$13</f>
        <v>1</v>
      </c>
      <c r="K13" s="4" t="n">
        <f aca="false">E13/E$13</f>
        <v>1</v>
      </c>
    </row>
    <row r="14" customFormat="false" ht="14.4" hidden="false" customHeight="false" outlineLevel="0" collapsed="false">
      <c r="A14" s="0" t="n">
        <v>1981</v>
      </c>
      <c r="B14" s="0" t="n">
        <v>0.3424</v>
      </c>
      <c r="C14" s="0" t="n">
        <v>0.1967</v>
      </c>
      <c r="D14" s="0" t="n">
        <v>29523.4695</v>
      </c>
      <c r="E14" s="3" t="n">
        <f aca="false">$D14*B14/0.1</f>
        <v>101088.359568</v>
      </c>
      <c r="F14" s="3" t="n">
        <f aca="false">$D14*C14/0.5</f>
        <v>11614.5329013</v>
      </c>
      <c r="G14" s="3" t="n">
        <f aca="false">E14-F14</f>
        <v>89473.8266667</v>
      </c>
      <c r="H14" s="3" t="n">
        <f aca="false">G14/F14</f>
        <v>7.70360955770208</v>
      </c>
      <c r="I14" s="4" t="n">
        <f aca="false">F14/F$13</f>
        <v>0.987455717246709</v>
      </c>
      <c r="J14" s="4" t="n">
        <f aca="false">G14/G$13</f>
        <v>1.02673942251718</v>
      </c>
      <c r="K14" s="4" t="n">
        <f aca="false">E14/E$13</f>
        <v>1.02206772099612</v>
      </c>
    </row>
    <row r="15" customFormat="false" ht="14.4" hidden="false" customHeight="false" outlineLevel="0" collapsed="false">
      <c r="A15" s="0" t="n">
        <v>1982</v>
      </c>
      <c r="B15" s="0" t="n">
        <v>0.345</v>
      </c>
      <c r="C15" s="0" t="n">
        <v>0.1911</v>
      </c>
      <c r="D15" s="0" t="n">
        <v>28543.6901</v>
      </c>
      <c r="E15" s="3" t="n">
        <f aca="false">$D15*B15/0.1</f>
        <v>98475.730845</v>
      </c>
      <c r="F15" s="3" t="n">
        <f aca="false">$D15*C15/0.5</f>
        <v>10909.39835622</v>
      </c>
      <c r="G15" s="3" t="n">
        <f aca="false">E15-F15</f>
        <v>87566.33248878</v>
      </c>
      <c r="H15" s="3" t="n">
        <f aca="false">G15/F15</f>
        <v>8.02668759811617</v>
      </c>
      <c r="I15" s="4" t="n">
        <f aca="false">F15/F$13</f>
        <v>0.927505898869642</v>
      </c>
      <c r="J15" s="4" t="n">
        <f aca="false">G15/G$13</f>
        <v>1.00485034563677</v>
      </c>
      <c r="K15" s="4" t="n">
        <f aca="false">E15/E$13</f>
        <v>0.995652380039587</v>
      </c>
    </row>
    <row r="16" customFormat="false" ht="14.4" hidden="false" customHeight="false" outlineLevel="0" collapsed="false">
      <c r="A16" s="0" t="n">
        <v>1983</v>
      </c>
      <c r="B16" s="0" t="n">
        <v>0.3515</v>
      </c>
      <c r="C16" s="0" t="n">
        <v>0.1832</v>
      </c>
      <c r="D16" s="0" t="n">
        <v>29094.0491</v>
      </c>
      <c r="E16" s="3" t="n">
        <f aca="false">$D16*B16/0.1</f>
        <v>102265.5825865</v>
      </c>
      <c r="F16" s="3" t="n">
        <f aca="false">$D16*C16/0.5</f>
        <v>10660.05959024</v>
      </c>
      <c r="G16" s="3" t="n">
        <f aca="false">E16-F16</f>
        <v>91605.52299626</v>
      </c>
      <c r="H16" s="3" t="n">
        <f aca="false">G16/F16</f>
        <v>8.59334061135371</v>
      </c>
      <c r="I16" s="4" t="n">
        <f aca="false">F16/F$13</f>
        <v>0.90630737180958</v>
      </c>
      <c r="J16" s="4" t="n">
        <f aca="false">G16/G$13</f>
        <v>1.05120128739916</v>
      </c>
      <c r="K16" s="4" t="n">
        <f aca="false">E16/E$13</f>
        <v>1.03397019574954</v>
      </c>
    </row>
    <row r="17" customFormat="false" ht="14.4" hidden="false" customHeight="false" outlineLevel="0" collapsed="false">
      <c r="A17" s="0" t="n">
        <v>1984</v>
      </c>
      <c r="B17" s="0" t="n">
        <v>0.3638</v>
      </c>
      <c r="C17" s="0" t="n">
        <v>0.1796</v>
      </c>
      <c r="D17" s="0" t="n">
        <v>31118.794</v>
      </c>
      <c r="E17" s="3" t="n">
        <f aca="false">$D17*B17/0.1</f>
        <v>113210.172572</v>
      </c>
      <c r="F17" s="3" t="n">
        <f aca="false">$D17*C17/0.5</f>
        <v>11177.8708048</v>
      </c>
      <c r="G17" s="3" t="n">
        <f aca="false">E17-F17</f>
        <v>102032.3017672</v>
      </c>
      <c r="H17" s="3" t="n">
        <f aca="false">G17/F17</f>
        <v>9.12806236080178</v>
      </c>
      <c r="I17" s="4" t="n">
        <f aca="false">F17/F$13</f>
        <v>0.950331152069784</v>
      </c>
      <c r="J17" s="4" t="n">
        <f aca="false">G17/G$13</f>
        <v>1.17085175070022</v>
      </c>
      <c r="K17" s="4" t="n">
        <f aca="false">E17/E$13</f>
        <v>1.14462697355779</v>
      </c>
    </row>
    <row r="18" customFormat="false" ht="14.4" hidden="false" customHeight="false" outlineLevel="0" collapsed="false">
      <c r="A18" s="0" t="n">
        <v>1985</v>
      </c>
      <c r="B18" s="0" t="n">
        <v>0.3643</v>
      </c>
      <c r="C18" s="0" t="n">
        <v>0.1784</v>
      </c>
      <c r="D18" s="0" t="n">
        <v>31792.7159</v>
      </c>
      <c r="E18" s="3" t="n">
        <f aca="false">$D18*B18/0.1</f>
        <v>115820.8640237</v>
      </c>
      <c r="F18" s="3" t="n">
        <f aca="false">$D18*C18/0.5</f>
        <v>11343.64103312</v>
      </c>
      <c r="G18" s="3" t="n">
        <f aca="false">E18-F18</f>
        <v>104477.22299058</v>
      </c>
      <c r="H18" s="3" t="n">
        <f aca="false">G18/F18</f>
        <v>9.21020179372197</v>
      </c>
      <c r="I18" s="4" t="n">
        <f aca="false">F18/F$13</f>
        <v>0.964424767464816</v>
      </c>
      <c r="J18" s="4" t="n">
        <f aca="false">G18/G$13</f>
        <v>1.19890796667436</v>
      </c>
      <c r="K18" s="4" t="n">
        <f aca="false">E18/E$13</f>
        <v>1.17102272746721</v>
      </c>
    </row>
    <row r="19" customFormat="false" ht="14.4" hidden="false" customHeight="false" outlineLevel="0" collapsed="false">
      <c r="A19" s="0" t="n">
        <v>1986</v>
      </c>
      <c r="B19" s="0" t="n">
        <v>0.3616</v>
      </c>
      <c r="C19" s="0" t="n">
        <v>0.1767</v>
      </c>
      <c r="D19" s="0" t="n">
        <v>32179.0099</v>
      </c>
      <c r="E19" s="3" t="n">
        <f aca="false">$D19*B19/0.1</f>
        <v>116359.2997984</v>
      </c>
      <c r="F19" s="3" t="n">
        <f aca="false">$D19*C19/0.5</f>
        <v>11372.06209866</v>
      </c>
      <c r="G19" s="3" t="n">
        <f aca="false">E19-F19</f>
        <v>104987.23769974</v>
      </c>
      <c r="H19" s="3" t="n">
        <f aca="false">G19/F19</f>
        <v>9.23203169213356</v>
      </c>
      <c r="I19" s="4" t="n">
        <f aca="false">F19/F$13</f>
        <v>0.966841097410773</v>
      </c>
      <c r="J19" s="4" t="n">
        <f aca="false">G19/G$13</f>
        <v>1.20476054085685</v>
      </c>
      <c r="K19" s="4" t="n">
        <f aca="false">E19/E$13</f>
        <v>1.17646665619948</v>
      </c>
    </row>
    <row r="20" customFormat="false" ht="14.4" hidden="false" customHeight="false" outlineLevel="0" collapsed="false">
      <c r="A20" s="0" t="n">
        <v>1987</v>
      </c>
      <c r="B20" s="0" t="n">
        <v>0.3711</v>
      </c>
      <c r="C20" s="0" t="n">
        <v>0.1737</v>
      </c>
      <c r="D20" s="0" t="n">
        <v>33251.426</v>
      </c>
      <c r="E20" s="3" t="n">
        <f aca="false">$D20*B20/0.1</f>
        <v>123396.041886</v>
      </c>
      <c r="F20" s="3" t="n">
        <f aca="false">$D20*C20/0.5</f>
        <v>11551.5453924</v>
      </c>
      <c r="G20" s="3" t="n">
        <f aca="false">E20-F20</f>
        <v>111844.4964936</v>
      </c>
      <c r="H20" s="3" t="n">
        <f aca="false">G20/F20</f>
        <v>9.68221070811744</v>
      </c>
      <c r="I20" s="4" t="n">
        <f aca="false">F20/F$13</f>
        <v>0.982100583613098</v>
      </c>
      <c r="J20" s="4" t="n">
        <f aca="false">G20/G$13</f>
        <v>1.28344967483438</v>
      </c>
      <c r="K20" s="4" t="n">
        <f aca="false">E20/E$13</f>
        <v>1.24761260197846</v>
      </c>
    </row>
    <row r="21" customFormat="false" ht="14.4" hidden="false" customHeight="false" outlineLevel="0" collapsed="false">
      <c r="A21" s="0" t="n">
        <v>1988</v>
      </c>
      <c r="B21" s="0" t="n">
        <v>0.388</v>
      </c>
      <c r="C21" s="0" t="n">
        <v>0.1689</v>
      </c>
      <c r="D21" s="0" t="n">
        <v>34662.47</v>
      </c>
      <c r="E21" s="3" t="n">
        <f aca="false">$D21*B21/0.1</f>
        <v>134490.3836</v>
      </c>
      <c r="F21" s="3" t="n">
        <f aca="false">$D21*C21/0.5</f>
        <v>11708.982366</v>
      </c>
      <c r="G21" s="3" t="n">
        <f aca="false">E21-F21</f>
        <v>122781.401234</v>
      </c>
      <c r="H21" s="3" t="n">
        <f aca="false">G21/F21</f>
        <v>10.4860864416815</v>
      </c>
      <c r="I21" s="4" t="n">
        <f aca="false">F21/F$13</f>
        <v>0.995485714208401</v>
      </c>
      <c r="J21" s="4" t="n">
        <f aca="false">G21/G$13</f>
        <v>1.40895398906378</v>
      </c>
      <c r="K21" s="4" t="n">
        <f aca="false">E21/E$13</f>
        <v>1.35978346517218</v>
      </c>
    </row>
    <row r="22" customFormat="false" ht="14.4" hidden="false" customHeight="false" outlineLevel="0" collapsed="false">
      <c r="A22" s="0" t="n">
        <v>1989</v>
      </c>
      <c r="B22" s="0" t="n">
        <v>0.384</v>
      </c>
      <c r="C22" s="0" t="n">
        <v>0.1697</v>
      </c>
      <c r="D22" s="0" t="n">
        <v>35162.8931</v>
      </c>
      <c r="E22" s="3" t="n">
        <f aca="false">$D22*B22/0.1</f>
        <v>135025.509504</v>
      </c>
      <c r="F22" s="3" t="n">
        <f aca="false">$D22*C22/0.5</f>
        <v>11934.28591814</v>
      </c>
      <c r="G22" s="3" t="n">
        <f aca="false">E22-F22</f>
        <v>123091.22358586</v>
      </c>
      <c r="H22" s="3" t="n">
        <f aca="false">G22/F22</f>
        <v>10.3140836770772</v>
      </c>
      <c r="I22" s="4" t="n">
        <f aca="false">F22/F$13</f>
        <v>1.01464079195171</v>
      </c>
      <c r="J22" s="4" t="n">
        <f aca="false">G22/G$13</f>
        <v>1.41250929495023</v>
      </c>
      <c r="K22" s="4" t="n">
        <f aca="false">E22/E$13</f>
        <v>1.36519392900288</v>
      </c>
    </row>
    <row r="23" customFormat="false" ht="14.4" hidden="false" customHeight="false" outlineLevel="0" collapsed="false">
      <c r="A23" s="0" t="n">
        <v>1990</v>
      </c>
      <c r="B23" s="0" t="n">
        <v>0.3838</v>
      </c>
      <c r="C23" s="0" t="n">
        <v>0.1688</v>
      </c>
      <c r="D23" s="0" t="n">
        <v>35337.7397</v>
      </c>
      <c r="E23" s="3" t="n">
        <f aca="false">$D23*B23/0.1</f>
        <v>135626.2449686</v>
      </c>
      <c r="F23" s="3" t="n">
        <f aca="false">$D23*C23/0.5</f>
        <v>11930.02092272</v>
      </c>
      <c r="G23" s="3" t="n">
        <f aca="false">E23-F23</f>
        <v>123696.22404588</v>
      </c>
      <c r="H23" s="3" t="n">
        <f aca="false">G23/F23</f>
        <v>10.3684834123223</v>
      </c>
      <c r="I23" s="4" t="n">
        <f aca="false">F23/F$13</f>
        <v>1.01427818639992</v>
      </c>
      <c r="J23" s="4" t="n">
        <f aca="false">G23/G$13</f>
        <v>1.41945185956477</v>
      </c>
      <c r="K23" s="4" t="n">
        <f aca="false">E23/E$13</f>
        <v>1.37126774729263</v>
      </c>
    </row>
    <row r="24" customFormat="false" ht="14.4" hidden="false" customHeight="false" outlineLevel="0" collapsed="false">
      <c r="A24" s="0" t="n">
        <v>1991</v>
      </c>
      <c r="B24" s="0" t="n">
        <v>0.382</v>
      </c>
      <c r="C24" s="0" t="n">
        <v>0.1666</v>
      </c>
      <c r="D24" s="0" t="n">
        <v>34893.3527</v>
      </c>
      <c r="E24" s="3" t="n">
        <f aca="false">$D24*B24/0.1</f>
        <v>133292.607314</v>
      </c>
      <c r="F24" s="3" t="n">
        <f aca="false">$D24*C24/0.5</f>
        <v>11626.46511964</v>
      </c>
      <c r="G24" s="3" t="n">
        <f aca="false">E24-F24</f>
        <v>121666.14219436</v>
      </c>
      <c r="H24" s="3" t="n">
        <f aca="false">G24/F24</f>
        <v>10.4645858343337</v>
      </c>
      <c r="I24" s="4" t="n">
        <f aca="false">F24/F$13</f>
        <v>0.988470182255281</v>
      </c>
      <c r="J24" s="4" t="n">
        <f aca="false">G24/G$13</f>
        <v>1.39615605177891</v>
      </c>
      <c r="K24" s="4" t="n">
        <f aca="false">E24/E$13</f>
        <v>1.34767318378937</v>
      </c>
    </row>
    <row r="25" customFormat="false" ht="14.4" hidden="false" customHeight="false" outlineLevel="0" collapsed="false">
      <c r="A25" s="0" t="n">
        <v>1992</v>
      </c>
      <c r="B25" s="0" t="n">
        <v>0.3926</v>
      </c>
      <c r="C25" s="0" t="n">
        <v>0.1594</v>
      </c>
      <c r="D25" s="0" t="n">
        <v>35850.9304</v>
      </c>
      <c r="E25" s="3" t="n">
        <f aca="false">$D25*B25/0.1</f>
        <v>140750.7527504</v>
      </c>
      <c r="F25" s="3" t="n">
        <f aca="false">$D25*C25/0.5</f>
        <v>11429.27661152</v>
      </c>
      <c r="G25" s="3" t="n">
        <f aca="false">E25-F25</f>
        <v>129321.47613888</v>
      </c>
      <c r="H25" s="3" t="n">
        <f aca="false">G25/F25</f>
        <v>11.3149309912171</v>
      </c>
      <c r="I25" s="4" t="n">
        <f aca="false">F25/F$13</f>
        <v>0.97170541682105</v>
      </c>
      <c r="J25" s="4" t="n">
        <f aca="false">G25/G$13</f>
        <v>1.48400334127344</v>
      </c>
      <c r="K25" s="4" t="n">
        <f aca="false">E25/E$13</f>
        <v>1.42307978591067</v>
      </c>
    </row>
    <row r="26" customFormat="false" ht="14.4" hidden="false" customHeight="false" outlineLevel="0" collapsed="false">
      <c r="A26" s="0" t="n">
        <v>1993</v>
      </c>
      <c r="B26" s="0" t="n">
        <v>0.3892</v>
      </c>
      <c r="C26" s="0" t="n">
        <v>0.1606</v>
      </c>
      <c r="D26" s="0" t="n">
        <v>36355.0419</v>
      </c>
      <c r="E26" s="3" t="n">
        <f aca="false">$D26*B26/0.1</f>
        <v>141493.8230748</v>
      </c>
      <c r="F26" s="3" t="n">
        <f aca="false">$D26*C26/0.5</f>
        <v>11677.23945828</v>
      </c>
      <c r="G26" s="3" t="n">
        <f aca="false">E26-F26</f>
        <v>129816.58361652</v>
      </c>
      <c r="H26" s="3" t="n">
        <f aca="false">G26/F26</f>
        <v>11.1170610211706</v>
      </c>
      <c r="I26" s="4" t="n">
        <f aca="false">F26/F$13</f>
        <v>0.992786964635214</v>
      </c>
      <c r="J26" s="4" t="n">
        <f aca="false">G26/G$13</f>
        <v>1.4896848504322</v>
      </c>
      <c r="K26" s="4" t="n">
        <f aca="false">E26/E$13</f>
        <v>1.43059270031788</v>
      </c>
    </row>
    <row r="27" customFormat="false" ht="14.4" hidden="false" customHeight="false" outlineLevel="0" collapsed="false">
      <c r="A27" s="0" t="n">
        <v>1994</v>
      </c>
      <c r="B27" s="0" t="n">
        <v>0.3895</v>
      </c>
      <c r="C27" s="0" t="n">
        <v>0.1607</v>
      </c>
      <c r="D27" s="0" t="n">
        <v>37678.5562</v>
      </c>
      <c r="E27" s="3" t="n">
        <f aca="false">$D27*B27/0.1</f>
        <v>146757.976399</v>
      </c>
      <c r="F27" s="3" t="n">
        <f aca="false">$D27*C27/0.5</f>
        <v>12109.88796268</v>
      </c>
      <c r="G27" s="3" t="n">
        <f aca="false">E27-F27</f>
        <v>134648.08843632</v>
      </c>
      <c r="H27" s="3" t="n">
        <f aca="false">G27/F27</f>
        <v>11.1188550093342</v>
      </c>
      <c r="I27" s="4" t="n">
        <f aca="false">F27/F$13</f>
        <v>1.02957029831368</v>
      </c>
      <c r="J27" s="4" t="n">
        <f aca="false">G27/G$13</f>
        <v>1.54512784033638</v>
      </c>
      <c r="K27" s="4" t="n">
        <f aca="false">E27/E$13</f>
        <v>1.48381664434103</v>
      </c>
    </row>
    <row r="28" customFormat="false" ht="14.4" hidden="false" customHeight="false" outlineLevel="0" collapsed="false">
      <c r="A28" s="0" t="n">
        <v>1995</v>
      </c>
      <c r="B28" s="0" t="n">
        <v>0.3974</v>
      </c>
      <c r="C28" s="0" t="n">
        <v>0.1568</v>
      </c>
      <c r="D28" s="0" t="n">
        <v>38599.3204</v>
      </c>
      <c r="E28" s="3" t="n">
        <f aca="false">$D28*B28/0.1</f>
        <v>153393.6992696</v>
      </c>
      <c r="F28" s="3" t="n">
        <f aca="false">$D28*C28/0.5</f>
        <v>12104.74687744</v>
      </c>
      <c r="G28" s="3" t="n">
        <f aca="false">E28-F28</f>
        <v>141288.95239216</v>
      </c>
      <c r="H28" s="3" t="n">
        <f aca="false">G28/F28</f>
        <v>11.672193877551</v>
      </c>
      <c r="I28" s="4" t="n">
        <f aca="false">F28/F$13</f>
        <v>1.02913320850075</v>
      </c>
      <c r="J28" s="4" t="n">
        <f aca="false">G28/G$13</f>
        <v>1.62133377761493</v>
      </c>
      <c r="K28" s="4" t="n">
        <f aca="false">E28/E$13</f>
        <v>1.55090803033739</v>
      </c>
    </row>
    <row r="29" customFormat="false" ht="14.4" hidden="false" customHeight="false" outlineLevel="0" collapsed="false">
      <c r="A29" s="0" t="n">
        <v>1996</v>
      </c>
      <c r="B29" s="0" t="n">
        <v>0.4066</v>
      </c>
      <c r="C29" s="0" t="n">
        <v>0.1542</v>
      </c>
      <c r="D29" s="0" t="n">
        <v>39919.8556</v>
      </c>
      <c r="E29" s="3" t="n">
        <f aca="false">$D29*B29/0.1</f>
        <v>162314.1328696</v>
      </c>
      <c r="F29" s="3" t="n">
        <f aca="false">$D29*C29/0.5</f>
        <v>12311.28346704</v>
      </c>
      <c r="G29" s="3" t="n">
        <f aca="false">E29-F29</f>
        <v>150002.84940256</v>
      </c>
      <c r="H29" s="3" t="n">
        <f aca="false">G29/F29</f>
        <v>12.1841763942931</v>
      </c>
      <c r="I29" s="4" t="n">
        <f aca="false">F29/F$13</f>
        <v>1.04669273826869</v>
      </c>
      <c r="J29" s="4" t="n">
        <f aca="false">G29/G$13</f>
        <v>1.72132840082089</v>
      </c>
      <c r="K29" s="4" t="n">
        <f aca="false">E29/E$13</f>
        <v>1.64109929745075</v>
      </c>
    </row>
    <row r="30" customFormat="false" ht="14.4" hidden="false" customHeight="false" outlineLevel="0" collapsed="false">
      <c r="A30" s="0" t="n">
        <v>1997</v>
      </c>
      <c r="B30" s="0" t="n">
        <v>0.4135</v>
      </c>
      <c r="C30" s="0" t="n">
        <v>0.1521</v>
      </c>
      <c r="D30" s="0" t="n">
        <v>41454.6044</v>
      </c>
      <c r="E30" s="3" t="n">
        <f aca="false">$D30*B30/0.1</f>
        <v>171414.789194</v>
      </c>
      <c r="F30" s="3" t="n">
        <f aca="false">$D30*C30/0.5</f>
        <v>12610.49065848</v>
      </c>
      <c r="G30" s="3" t="n">
        <f aca="false">E30-F30</f>
        <v>158804.29853552</v>
      </c>
      <c r="H30" s="3" t="n">
        <f aca="false">G30/F30</f>
        <v>12.5930309007232</v>
      </c>
      <c r="I30" s="4" t="n">
        <f aca="false">F30/F$13</f>
        <v>1.07213102789597</v>
      </c>
      <c r="J30" s="4" t="n">
        <f aca="false">G30/G$13</f>
        <v>1.82232771130923</v>
      </c>
      <c r="K30" s="4" t="n">
        <f aca="false">E30/E$13</f>
        <v>1.73311273113192</v>
      </c>
    </row>
    <row r="31" customFormat="false" ht="14.4" hidden="false" customHeight="false" outlineLevel="0" collapsed="false">
      <c r="A31" s="0" t="n">
        <v>1998</v>
      </c>
      <c r="B31" s="0" t="n">
        <v>0.4177</v>
      </c>
      <c r="C31" s="0" t="n">
        <v>0.1524</v>
      </c>
      <c r="D31" s="0" t="n">
        <v>43086.175</v>
      </c>
      <c r="E31" s="3" t="n">
        <f aca="false">$D31*B31/0.1</f>
        <v>179970.952975</v>
      </c>
      <c r="F31" s="3" t="n">
        <f aca="false">$D31*C31/0.5</f>
        <v>13132.66614</v>
      </c>
      <c r="G31" s="3" t="n">
        <f aca="false">E31-F31</f>
        <v>166838.286835</v>
      </c>
      <c r="H31" s="3" t="n">
        <f aca="false">G31/F31</f>
        <v>12.7040682414698</v>
      </c>
      <c r="I31" s="4" t="n">
        <f aca="false">F31/F$13</f>
        <v>1.11652585367284</v>
      </c>
      <c r="J31" s="4" t="n">
        <f aca="false">G31/G$13</f>
        <v>1.91452017489801</v>
      </c>
      <c r="K31" s="4" t="n">
        <f aca="false">E31/E$13</f>
        <v>1.81962099829036</v>
      </c>
    </row>
    <row r="32" customFormat="false" ht="14.4" hidden="false" customHeight="false" outlineLevel="0" collapsed="false">
      <c r="A32" s="0" t="n">
        <v>1999</v>
      </c>
      <c r="B32" s="0" t="n">
        <v>0.4208</v>
      </c>
      <c r="C32" s="0" t="n">
        <v>0.1518</v>
      </c>
      <c r="D32" s="0" t="n">
        <v>44445.5098</v>
      </c>
      <c r="E32" s="3" t="n">
        <f aca="false">$D32*B32/0.1</f>
        <v>187026.7052384</v>
      </c>
      <c r="F32" s="3" t="n">
        <f aca="false">$D32*C32/0.5</f>
        <v>13493.65677528</v>
      </c>
      <c r="G32" s="3" t="n">
        <f aca="false">E32-F32</f>
        <v>173533.04846312</v>
      </c>
      <c r="H32" s="3" t="n">
        <f aca="false">G32/F32</f>
        <v>12.8603425559947</v>
      </c>
      <c r="I32" s="4" t="n">
        <f aca="false">F32/F$13</f>
        <v>1.14721690855287</v>
      </c>
      <c r="J32" s="4" t="n">
        <f aca="false">G32/G$13</f>
        <v>1.99134460438789</v>
      </c>
      <c r="K32" s="4" t="n">
        <f aca="false">E32/E$13</f>
        <v>1.8909591490585</v>
      </c>
    </row>
    <row r="33" customFormat="false" ht="14.4" hidden="false" customHeight="false" outlineLevel="0" collapsed="false">
      <c r="A33" s="0" t="n">
        <v>2000</v>
      </c>
      <c r="B33" s="0" t="n">
        <v>0.4264</v>
      </c>
      <c r="C33" s="0" t="n">
        <v>0.1507</v>
      </c>
      <c r="D33" s="0" t="n">
        <v>45884.7846</v>
      </c>
      <c r="E33" s="3" t="n">
        <f aca="false">$D33*B33/0.1</f>
        <v>195652.7215344</v>
      </c>
      <c r="F33" s="3" t="n">
        <f aca="false">$D33*C33/0.5</f>
        <v>13829.67407844</v>
      </c>
      <c r="G33" s="3" t="n">
        <f aca="false">E33-F33</f>
        <v>181823.04745596</v>
      </c>
      <c r="H33" s="3" t="n">
        <f aca="false">G33/F33</f>
        <v>13.1473125414731</v>
      </c>
      <c r="I33" s="4" t="n">
        <f aca="false">F33/F$13</f>
        <v>1.17578475625874</v>
      </c>
      <c r="J33" s="4" t="n">
        <f aca="false">G33/G$13</f>
        <v>2.08647486868611</v>
      </c>
      <c r="K33" s="4" t="n">
        <f aca="false">E33/E$13</f>
        <v>1.97817366964826</v>
      </c>
    </row>
    <row r="34" customFormat="false" ht="14.4" hidden="false" customHeight="false" outlineLevel="0" collapsed="false">
      <c r="A34" s="0" t="n">
        <v>2001</v>
      </c>
      <c r="B34" s="0" t="n">
        <v>0.4179</v>
      </c>
      <c r="C34" s="0" t="n">
        <v>0.1532</v>
      </c>
      <c r="D34" s="0" t="n">
        <v>45636.0272</v>
      </c>
      <c r="E34" s="3" t="n">
        <f aca="false">$D34*B34/0.1</f>
        <v>190712.9576688</v>
      </c>
      <c r="F34" s="3" t="n">
        <f aca="false">$D34*C34/0.5</f>
        <v>13982.87873408</v>
      </c>
      <c r="G34" s="3" t="n">
        <f aca="false">E34-F34</f>
        <v>176730.07893472</v>
      </c>
      <c r="H34" s="3" t="n">
        <f aca="false">G34/F34</f>
        <v>12.6390339425587</v>
      </c>
      <c r="I34" s="4" t="n">
        <f aca="false">F34/F$13</f>
        <v>1.18881005950651</v>
      </c>
      <c r="J34" s="4" t="n">
        <f aca="false">G34/G$13</f>
        <v>2.0280315031433</v>
      </c>
      <c r="K34" s="4" t="n">
        <f aca="false">E34/E$13</f>
        <v>1.92822950972768</v>
      </c>
    </row>
    <row r="35" customFormat="false" ht="14.4" hidden="false" customHeight="false" outlineLevel="0" collapsed="false">
      <c r="A35" s="0" t="n">
        <v>2002</v>
      </c>
      <c r="B35" s="0" t="n">
        <v>0.4137</v>
      </c>
      <c r="C35" s="0" t="n">
        <v>0.1538</v>
      </c>
      <c r="D35" s="0" t="n">
        <v>45726.0395</v>
      </c>
      <c r="E35" s="3" t="n">
        <f aca="false">$D35*B35/0.1</f>
        <v>189168.6254115</v>
      </c>
      <c r="F35" s="3" t="n">
        <f aca="false">$D35*C35/0.5</f>
        <v>14065.3297502</v>
      </c>
      <c r="G35" s="3" t="n">
        <f aca="false">E35-F35</f>
        <v>175103.2956613</v>
      </c>
      <c r="H35" s="3" t="n">
        <f aca="false">G35/F35</f>
        <v>12.4492847854356</v>
      </c>
      <c r="I35" s="4" t="n">
        <f aca="false">F35/F$13</f>
        <v>1.19581996063231</v>
      </c>
      <c r="J35" s="4" t="n">
        <f aca="false">G35/G$13</f>
        <v>2.009363669421</v>
      </c>
      <c r="K35" s="4" t="n">
        <f aca="false">E35/E$13</f>
        <v>1.9126153266761</v>
      </c>
    </row>
    <row r="36" customFormat="false" ht="14.4" hidden="false" customHeight="false" outlineLevel="0" collapsed="false">
      <c r="A36" s="0" t="n">
        <v>2003</v>
      </c>
      <c r="B36" s="0" t="n">
        <v>0.4146</v>
      </c>
      <c r="C36" s="0" t="n">
        <v>0.1511</v>
      </c>
      <c r="D36" s="0" t="n">
        <v>46449.1171</v>
      </c>
      <c r="E36" s="3" t="n">
        <f aca="false">$D36*B36/0.1</f>
        <v>192578.0394966</v>
      </c>
      <c r="F36" s="3" t="n">
        <f aca="false">$D36*C36/0.5</f>
        <v>14036.92318762</v>
      </c>
      <c r="G36" s="3" t="n">
        <f aca="false">E36-F36</f>
        <v>178541.11630898</v>
      </c>
      <c r="H36" s="3" t="n">
        <f aca="false">G36/F36</f>
        <v>12.7193911317009</v>
      </c>
      <c r="I36" s="4" t="n">
        <f aca="false">F36/F$13</f>
        <v>1.19340486371319</v>
      </c>
      <c r="J36" s="4" t="n">
        <f aca="false">G36/G$13</f>
        <v>2.04881370881258</v>
      </c>
      <c r="K36" s="4" t="n">
        <f aca="false">E36/E$13</f>
        <v>1.9470866752941</v>
      </c>
    </row>
    <row r="37" customFormat="false" ht="14.4" hidden="false" customHeight="false" outlineLevel="0" collapsed="false">
      <c r="A37" s="0" t="n">
        <v>2004</v>
      </c>
      <c r="B37" s="0" t="n">
        <v>0.4221</v>
      </c>
      <c r="C37" s="0" t="n">
        <v>0.1482</v>
      </c>
      <c r="D37" s="0" t="n">
        <v>47902.5073</v>
      </c>
      <c r="E37" s="3" t="n">
        <f aca="false">$D37*B37/0.1</f>
        <v>202196.4833133</v>
      </c>
      <c r="F37" s="3" t="n">
        <f aca="false">$D37*C37/0.5</f>
        <v>14198.30316372</v>
      </c>
      <c r="G37" s="3" t="n">
        <f aca="false">E37-F37</f>
        <v>187998.18014958</v>
      </c>
      <c r="H37" s="3" t="n">
        <f aca="false">G37/F37</f>
        <v>13.2408906882591</v>
      </c>
      <c r="I37" s="4" t="n">
        <f aca="false">F37/F$13</f>
        <v>1.2071252243513</v>
      </c>
      <c r="J37" s="4" t="n">
        <f aca="false">G37/G$13</f>
        <v>2.1573363978284</v>
      </c>
      <c r="K37" s="4" t="n">
        <f aca="false">E37/E$13</f>
        <v>2.04433527041697</v>
      </c>
    </row>
    <row r="38" customFormat="false" ht="14.4" hidden="false" customHeight="false" outlineLevel="0" collapsed="false">
      <c r="A38" s="0" t="n">
        <v>2005</v>
      </c>
      <c r="B38" s="0" t="n">
        <v>0.4323</v>
      </c>
      <c r="C38" s="0" t="n">
        <v>0.1441</v>
      </c>
      <c r="D38" s="0" t="n">
        <v>49009.1126</v>
      </c>
      <c r="E38" s="3" t="n">
        <f aca="false">$D38*B38/0.1</f>
        <v>211866.3937698</v>
      </c>
      <c r="F38" s="3" t="n">
        <f aca="false">$D38*C38/0.5</f>
        <v>14124.42625132</v>
      </c>
      <c r="G38" s="3" t="n">
        <f aca="false">E38-F38</f>
        <v>197741.96751848</v>
      </c>
      <c r="H38" s="3" t="n">
        <f aca="false">G38/F38</f>
        <v>14</v>
      </c>
      <c r="I38" s="4" t="n">
        <f aca="false">F38/F$13</f>
        <v>1.20084428476106</v>
      </c>
      <c r="J38" s="4" t="n">
        <f aca="false">G38/G$13</f>
        <v>2.26914932669241</v>
      </c>
      <c r="K38" s="4" t="n">
        <f aca="false">E38/E$13</f>
        <v>2.14210422605882</v>
      </c>
    </row>
    <row r="39" customFormat="false" ht="14.4" hidden="false" customHeight="false" outlineLevel="0" collapsed="false">
      <c r="A39" s="0" t="n">
        <v>2006</v>
      </c>
      <c r="B39" s="0" t="n">
        <v>0.4406</v>
      </c>
      <c r="C39" s="0" t="n">
        <v>0.1413</v>
      </c>
      <c r="D39" s="0" t="n">
        <v>50292.6923</v>
      </c>
      <c r="E39" s="3" t="n">
        <f aca="false">$D39*B39/0.1</f>
        <v>221589.6022738</v>
      </c>
      <c r="F39" s="3" t="n">
        <f aca="false">$D39*C39/0.5</f>
        <v>14212.71484398</v>
      </c>
      <c r="G39" s="3" t="n">
        <f aca="false">E39-F39</f>
        <v>207376.88742982</v>
      </c>
      <c r="H39" s="3" t="n">
        <f aca="false">G39/F39</f>
        <v>14.5909412597311</v>
      </c>
      <c r="I39" s="4" t="n">
        <f aca="false">F39/F$13</f>
        <v>1.20835049067831</v>
      </c>
      <c r="J39" s="4" t="n">
        <f aca="false">G39/G$13</f>
        <v>2.37971296831042</v>
      </c>
      <c r="K39" s="4" t="n">
        <f aca="false">E39/E$13</f>
        <v>2.24041205891834</v>
      </c>
    </row>
    <row r="40" customFormat="false" ht="14.4" hidden="false" customHeight="false" outlineLevel="0" collapsed="false">
      <c r="A40" s="0" t="n">
        <v>2007</v>
      </c>
      <c r="B40" s="0" t="n">
        <v>0.44</v>
      </c>
      <c r="C40" s="0" t="n">
        <v>0.1435</v>
      </c>
      <c r="D40" s="0" t="n">
        <v>49865.3999</v>
      </c>
      <c r="E40" s="3" t="n">
        <f aca="false">$D40*B40/0.1</f>
        <v>219407.75956</v>
      </c>
      <c r="F40" s="3" t="n">
        <f aca="false">$D40*C40/0.5</f>
        <v>14311.3697713</v>
      </c>
      <c r="G40" s="3" t="n">
        <f aca="false">E40-F40</f>
        <v>205096.3897887</v>
      </c>
      <c r="H40" s="3" t="n">
        <f aca="false">G40/F40</f>
        <v>14.3310104529617</v>
      </c>
      <c r="I40" s="4" t="n">
        <f aca="false">F40/F$13</f>
        <v>1.21673803177398</v>
      </c>
      <c r="J40" s="4" t="n">
        <f aca="false">G40/G$13</f>
        <v>2.35354356304045</v>
      </c>
      <c r="K40" s="4" t="n">
        <f aca="false">E40/E$13</f>
        <v>2.21835223897868</v>
      </c>
    </row>
    <row r="41" customFormat="false" ht="14.4" hidden="false" customHeight="false" outlineLevel="0" collapsed="false">
      <c r="A41" s="0" t="n">
        <v>2008</v>
      </c>
      <c r="B41" s="0" t="n">
        <v>0.436</v>
      </c>
      <c r="C41" s="0" t="n">
        <v>0.1431</v>
      </c>
      <c r="D41" s="0" t="n">
        <v>48526.4224</v>
      </c>
      <c r="E41" s="3" t="n">
        <f aca="false">$D41*B41/0.1</f>
        <v>211575.201664</v>
      </c>
      <c r="F41" s="3" t="n">
        <f aca="false">$D41*C41/0.5</f>
        <v>13888.26209088</v>
      </c>
      <c r="G41" s="3" t="n">
        <f aca="false">E41-F41</f>
        <v>197686.93957312</v>
      </c>
      <c r="H41" s="3" t="n">
        <f aca="false">G41/F41</f>
        <v>14.2341020265549</v>
      </c>
      <c r="I41" s="4" t="n">
        <f aca="false">F41/F$13</f>
        <v>1.1807658491996</v>
      </c>
      <c r="J41" s="4" t="n">
        <f aca="false">G41/G$13</f>
        <v>2.2685178642531</v>
      </c>
      <c r="K41" s="4" t="n">
        <f aca="false">E41/E$13</f>
        <v>2.13916008834387</v>
      </c>
    </row>
    <row r="42" customFormat="false" ht="14.4" hidden="false" customHeight="false" outlineLevel="0" collapsed="false">
      <c r="A42" s="0" t="n">
        <v>2009</v>
      </c>
      <c r="B42" s="0" t="n">
        <v>0.4241</v>
      </c>
      <c r="C42" s="0" t="n">
        <v>0.1425</v>
      </c>
      <c r="D42" s="0" t="n">
        <v>46233.4848</v>
      </c>
      <c r="E42" s="3" t="n">
        <f aca="false">$D42*B42/0.1</f>
        <v>196076.2090368</v>
      </c>
      <c r="F42" s="3" t="n">
        <f aca="false">$D42*C42/0.5</f>
        <v>13176.543168</v>
      </c>
      <c r="G42" s="3" t="n">
        <f aca="false">E42-F42</f>
        <v>182899.6658688</v>
      </c>
      <c r="H42" s="3" t="n">
        <f aca="false">G42/F42</f>
        <v>13.880701754386</v>
      </c>
      <c r="I42" s="4" t="n">
        <f aca="false">F42/F$13</f>
        <v>1.12025623375119</v>
      </c>
      <c r="J42" s="4" t="n">
        <f aca="false">G42/G$13</f>
        <v>2.09882939300515</v>
      </c>
      <c r="K42" s="4" t="n">
        <f aca="false">E42/E$13</f>
        <v>1.98245539811134</v>
      </c>
    </row>
    <row r="43" customFormat="false" ht="14.4" hidden="false" customHeight="false" outlineLevel="0" collapsed="false">
      <c r="A43" s="0" t="n">
        <v>2010</v>
      </c>
      <c r="B43" s="0" t="n">
        <v>0.4369</v>
      </c>
      <c r="C43" s="0" t="n">
        <v>0.1385</v>
      </c>
      <c r="D43" s="0" t="n">
        <v>47538.9115</v>
      </c>
      <c r="E43" s="3" t="n">
        <f aca="false">$D43*B43/0.1</f>
        <v>207697.5043435</v>
      </c>
      <c r="F43" s="3" t="n">
        <f aca="false">$D43*C43/0.5</f>
        <v>13168.2784855</v>
      </c>
      <c r="G43" s="3" t="n">
        <f aca="false">E43-F43</f>
        <v>194529.225858</v>
      </c>
      <c r="H43" s="3" t="n">
        <f aca="false">G43/F43</f>
        <v>14.7725631768953</v>
      </c>
      <c r="I43" s="4" t="n">
        <f aca="false">F43/F$13</f>
        <v>1.11955357889153</v>
      </c>
      <c r="J43" s="4" t="n">
        <f aca="false">G43/G$13</f>
        <v>2.23228213725761</v>
      </c>
      <c r="K43" s="4" t="n">
        <f aca="false">E43/E$13</f>
        <v>2.09995409786175</v>
      </c>
    </row>
    <row r="44" customFormat="false" ht="14.4" hidden="false" customHeight="false" outlineLevel="0" collapsed="false">
      <c r="A44" s="0" t="n">
        <v>2011</v>
      </c>
      <c r="B44" s="0" t="n">
        <v>0.4431</v>
      </c>
      <c r="C44" s="0" t="n">
        <v>0.1346</v>
      </c>
      <c r="D44" s="0" t="n">
        <v>48221.1325</v>
      </c>
      <c r="E44" s="3" t="n">
        <f aca="false">$D44*B44/0.1</f>
        <v>213667.8381075</v>
      </c>
      <c r="F44" s="3" t="n">
        <f aca="false">$D44*C44/0.5</f>
        <v>12981.128869</v>
      </c>
      <c r="G44" s="3" t="n">
        <f aca="false">E44-F44</f>
        <v>200686.7092385</v>
      </c>
      <c r="H44" s="3" t="n">
        <f aca="false">G44/F44</f>
        <v>15.4598811292719</v>
      </c>
      <c r="I44" s="4" t="n">
        <f aca="false">F44/F$13</f>
        <v>1.10364230976311</v>
      </c>
      <c r="J44" s="4" t="n">
        <f aca="false">G44/G$13</f>
        <v>2.30294113515433</v>
      </c>
      <c r="K44" s="4" t="n">
        <f aca="false">E44/E$13</f>
        <v>2.16031797605539</v>
      </c>
    </row>
    <row r="45" customFormat="false" ht="14.4" hidden="false" customHeight="false" outlineLevel="0" collapsed="false">
      <c r="A45" s="0" t="n">
        <v>2012</v>
      </c>
      <c r="B45" s="0" t="n">
        <v>0.4542</v>
      </c>
      <c r="C45" s="0" t="n">
        <v>0.1321</v>
      </c>
      <c r="D45" s="0" t="n">
        <v>49273.7587</v>
      </c>
      <c r="E45" s="3" t="n">
        <f aca="false">$D45*B45/0.1</f>
        <v>223801.4120154</v>
      </c>
      <c r="F45" s="3" t="n">
        <f aca="false">$D45*C45/0.5</f>
        <v>13018.12704854</v>
      </c>
      <c r="G45" s="3" t="n">
        <f aca="false">E45-F45</f>
        <v>210783.28496686</v>
      </c>
      <c r="H45" s="3" t="n">
        <f aca="false">G45/F45</f>
        <v>16.1915215745647</v>
      </c>
      <c r="I45" s="4" t="n">
        <f aca="false">F45/F$13</f>
        <v>1.10678785717556</v>
      </c>
      <c r="J45" s="4" t="n">
        <f aca="false">G45/G$13</f>
        <v>2.41880241793319</v>
      </c>
      <c r="K45" s="4" t="n">
        <f aca="false">E45/E$13</f>
        <v>2.26277486460175</v>
      </c>
    </row>
    <row r="46" customFormat="false" ht="14.4" hidden="false" customHeight="false" outlineLevel="0" collapsed="false">
      <c r="A46" s="0" t="n">
        <v>2013</v>
      </c>
      <c r="B46" s="0" t="n">
        <v>0.4487</v>
      </c>
      <c r="C46" s="0" t="n">
        <v>0.1343</v>
      </c>
      <c r="D46" s="0" t="n">
        <v>49274.468</v>
      </c>
      <c r="E46" s="3" t="n">
        <f aca="false">$D46*B46/0.1</f>
        <v>221094.537916</v>
      </c>
      <c r="F46" s="3" t="n">
        <f aca="false">$D46*C46/0.5</f>
        <v>13235.1221048</v>
      </c>
      <c r="G46" s="3" t="n">
        <f aca="false">E46-F46</f>
        <v>207859.4158112</v>
      </c>
      <c r="H46" s="3" t="n">
        <f aca="false">G46/F46</f>
        <v>15.7051377513031</v>
      </c>
      <c r="I46" s="4" t="n">
        <f aca="false">F46/F$13</f>
        <v>1.12523655509041</v>
      </c>
      <c r="J46" s="4" t="n">
        <f aca="false">G46/G$13</f>
        <v>2.38525012850691</v>
      </c>
      <c r="K46" s="4" t="n">
        <f aca="false">E46/E$13</f>
        <v>2.23540664284387</v>
      </c>
    </row>
    <row r="47" customFormat="false" ht="14.4" hidden="false" customHeight="false" outlineLevel="0" collapsed="false">
      <c r="A47" s="0" t="n">
        <v>2014</v>
      </c>
      <c r="B47" s="0" t="n">
        <v>0.455</v>
      </c>
      <c r="C47" s="0" t="n">
        <v>0.1315</v>
      </c>
      <c r="D47" s="0" t="n">
        <v>50210.2697</v>
      </c>
      <c r="E47" s="3" t="n">
        <f aca="false">$D47*B47/0.1</f>
        <v>228456.727135</v>
      </c>
      <c r="F47" s="3" t="n">
        <f aca="false">$D47*C47/0.5</f>
        <v>13205.3009311</v>
      </c>
      <c r="G47" s="3" t="n">
        <f aca="false">E47-F47</f>
        <v>215251.4262039</v>
      </c>
      <c r="H47" s="3" t="n">
        <f aca="false">G47/F47</f>
        <v>16.3003802281369</v>
      </c>
      <c r="I47" s="4" t="n">
        <f aca="false">F47/F$13</f>
        <v>1.1227011893796</v>
      </c>
      <c r="J47" s="4" t="n">
        <f aca="false">G47/G$13</f>
        <v>2.47007570001302</v>
      </c>
      <c r="K47" s="4" t="n">
        <f aca="false">E47/E$13</f>
        <v>2.3098430664713</v>
      </c>
    </row>
    <row r="48" customFormat="false" ht="14.4" hidden="false" customHeight="false" outlineLevel="0" collapsed="false">
      <c r="A48" s="0" t="n">
        <v>2015</v>
      </c>
      <c r="B48" s="0" t="n">
        <v>0.4553</v>
      </c>
      <c r="C48" s="0" t="n">
        <v>0.1319</v>
      </c>
      <c r="D48" s="0" t="n">
        <v>50707.8555</v>
      </c>
      <c r="E48" s="3" t="n">
        <f aca="false">$D48*B48/0.1</f>
        <v>230872.8660915</v>
      </c>
      <c r="F48" s="3" t="n">
        <f aca="false">$D48*C48/0.5</f>
        <v>13376.7322809</v>
      </c>
      <c r="G48" s="3" t="n">
        <f aca="false">E48-F48</f>
        <v>217496.1338106</v>
      </c>
      <c r="H48" s="3" t="n">
        <f aca="false">G48/F48</f>
        <v>16.2592873388931</v>
      </c>
      <c r="I48" s="4" t="n">
        <f aca="false">F48/F$13</f>
        <v>1.13727610753721</v>
      </c>
      <c r="J48" s="4" t="n">
        <f aca="false">G48/G$13</f>
        <v>2.49583440373325</v>
      </c>
      <c r="K48" s="4" t="n">
        <f aca="false">E48/E$13</f>
        <v>2.33427177070029</v>
      </c>
    </row>
    <row r="49" customFormat="false" ht="14.4" hidden="false" customHeight="false" outlineLevel="0" collapsed="false">
      <c r="A49" s="0" t="n">
        <v>2016</v>
      </c>
      <c r="B49" s="0" t="n">
        <v>0.453</v>
      </c>
      <c r="C49" s="0" t="n">
        <v>0.1308</v>
      </c>
      <c r="D49" s="0" t="n">
        <v>51373.5493</v>
      </c>
      <c r="E49" s="3" t="n">
        <f aca="false">$D49*B49/0.1</f>
        <v>232722.178329</v>
      </c>
      <c r="F49" s="3" t="n">
        <f aca="false">$D49*C49/0.5</f>
        <v>13439.32049688</v>
      </c>
      <c r="G49" s="3" t="n">
        <f aca="false">E49-F49</f>
        <v>219282.85783212</v>
      </c>
      <c r="H49" s="3" t="n">
        <f aca="false">G49/F49</f>
        <v>16.3165137614679</v>
      </c>
      <c r="I49" s="4" t="n">
        <f aca="false">F49/F$13</f>
        <v>1.14259729369484</v>
      </c>
      <c r="J49" s="4" t="n">
        <f aca="false">G49/G$13</f>
        <v>2.51633760627188</v>
      </c>
      <c r="K49" s="4" t="n">
        <f aca="false">E49/E$13</f>
        <v>2.35296949566159</v>
      </c>
    </row>
    <row r="50" customFormat="false" ht="14.4" hidden="false" customHeight="false" outlineLevel="0" collapsed="false">
      <c r="A50" s="0" t="n">
        <v>2017</v>
      </c>
      <c r="B50" s="0" t="n">
        <v>0.4523</v>
      </c>
      <c r="C50" s="0" t="n">
        <v>0.1358</v>
      </c>
      <c r="D50" s="0" t="n">
        <v>52149.2582</v>
      </c>
      <c r="E50" s="3" t="n">
        <f aca="false">$D50*B50/0.1</f>
        <v>235871.0948386</v>
      </c>
      <c r="F50" s="3" t="n">
        <f aca="false">$D50*C50/0.5</f>
        <v>14163.73852712</v>
      </c>
      <c r="G50" s="3" t="n">
        <f aca="false">E50-F50</f>
        <v>221707.35631148</v>
      </c>
      <c r="H50" s="3" t="n">
        <f aca="false">G50/F50</f>
        <v>15.6531664212077</v>
      </c>
      <c r="I50" s="4" t="n">
        <f aca="false">F50/F$13</f>
        <v>1.20418657427254</v>
      </c>
      <c r="J50" s="4" t="n">
        <f aca="false">G50/G$13</f>
        <v>2.54415946503584</v>
      </c>
      <c r="K50" s="4" t="n">
        <f aca="false">E50/E$13</f>
        <v>2.38480704782217</v>
      </c>
    </row>
    <row r="51" customFormat="false" ht="14.4" hidden="false" customHeight="false" outlineLevel="0" collapsed="false">
      <c r="A51" s="0" t="n">
        <v>2018</v>
      </c>
      <c r="B51" s="0" t="n">
        <v>0.4551</v>
      </c>
      <c r="C51" s="0" t="n">
        <v>0.1348</v>
      </c>
      <c r="D51" s="0" t="n">
        <v>52499.5189</v>
      </c>
      <c r="E51" s="3" t="n">
        <f aca="false">$D51*B51/0.1</f>
        <v>238925.3105139</v>
      </c>
      <c r="F51" s="3" t="n">
        <f aca="false">$D51*C51/0.5</f>
        <v>14153.87029544</v>
      </c>
      <c r="G51" s="3" t="n">
        <f aca="false">E51-F51</f>
        <v>224771.44021846</v>
      </c>
      <c r="H51" s="3" t="n">
        <f aca="false">G51/F51</f>
        <v>15.8805637982196</v>
      </c>
      <c r="I51" s="4" t="n">
        <f aca="false">F51/F$13</f>
        <v>1.20334758730041</v>
      </c>
      <c r="J51" s="4" t="n">
        <f aca="false">G51/G$13</f>
        <v>2.57932076145513</v>
      </c>
      <c r="K51" s="4" t="n">
        <f aca="false">E51/E$13</f>
        <v>2.41568711421186</v>
      </c>
    </row>
    <row r="52" customFormat="false" ht="14.4" hidden="false" customHeight="false" outlineLevel="0" collapsed="false">
      <c r="A52" s="0" t="n">
        <v>2019</v>
      </c>
      <c r="B52" s="0" t="n">
        <v>0.4535</v>
      </c>
      <c r="C52" s="0" t="n">
        <v>0.1352</v>
      </c>
      <c r="D52" s="0" t="n">
        <v>53260.474</v>
      </c>
      <c r="E52" s="3" t="n">
        <f aca="false">$D52*B52/0.1</f>
        <v>241536.24959</v>
      </c>
      <c r="F52" s="3" t="n">
        <f aca="false">$D52*C52/0.5</f>
        <v>14401.6321696</v>
      </c>
      <c r="G52" s="3" t="n">
        <f aca="false">E52-F52</f>
        <v>227134.6174204</v>
      </c>
      <c r="H52" s="3" t="n">
        <f aca="false">G52/F52</f>
        <v>15.771449704142</v>
      </c>
      <c r="I52" s="4" t="n">
        <f aca="false">F52/F$13</f>
        <v>1.22441204862952</v>
      </c>
      <c r="J52" s="4" t="n">
        <f aca="false">G52/G$13</f>
        <v>2.6064389398769</v>
      </c>
      <c r="K52" s="4" t="n">
        <f aca="false">E52/E$13</f>
        <v>2.44208537176172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E A1"/>
    </sheetView>
  </sheetViews>
  <sheetFormatPr defaultColWidth="8.6875" defaultRowHeight="14.4" zeroHeight="false" outlineLevelRow="0" outlineLevelCol="0"/>
  <cols>
    <col collapsed="false" customWidth="true" hidden="false" outlineLevel="0" max="11" min="1" style="0" width="50.67"/>
  </cols>
  <sheetData>
    <row r="1" customFormat="false" ht="14.4" hidden="false" customHeight="false" outlineLevel="0" collapsed="false">
      <c r="A1" s="5" t="s">
        <v>11</v>
      </c>
      <c r="B1" s="5" t="s">
        <v>12</v>
      </c>
      <c r="C1" s="5" t="s">
        <v>13</v>
      </c>
      <c r="D1" s="5" t="s">
        <v>14</v>
      </c>
      <c r="E1" s="5" t="s">
        <v>15</v>
      </c>
      <c r="F1" s="5" t="s">
        <v>16</v>
      </c>
      <c r="G1" s="5" t="s">
        <v>17</v>
      </c>
      <c r="H1" s="5" t="s">
        <v>18</v>
      </c>
      <c r="I1" s="5" t="s">
        <v>19</v>
      </c>
      <c r="J1" s="5" t="s">
        <v>20</v>
      </c>
    </row>
    <row r="2" customFormat="false" ht="316.8" hidden="false" customHeight="false" outlineLevel="0" collapsed="false">
      <c r="A2" s="2" t="s">
        <v>21</v>
      </c>
      <c r="B2" s="2" t="s">
        <v>22</v>
      </c>
      <c r="C2" s="2" t="s">
        <v>23</v>
      </c>
      <c r="D2" s="2" t="s">
        <v>24</v>
      </c>
      <c r="E2" s="2" t="s">
        <v>25</v>
      </c>
      <c r="F2" s="2" t="s">
        <v>26</v>
      </c>
      <c r="G2" s="2" t="s">
        <v>27</v>
      </c>
      <c r="H2" s="2" t="s">
        <v>28</v>
      </c>
      <c r="J2" s="2" t="s">
        <v>29</v>
      </c>
    </row>
    <row r="3" customFormat="false" ht="316.8" hidden="false" customHeight="false" outlineLevel="0" collapsed="false">
      <c r="A3" s="2" t="s">
        <v>21</v>
      </c>
      <c r="B3" s="2" t="s">
        <v>22</v>
      </c>
      <c r="C3" s="2" t="s">
        <v>23</v>
      </c>
      <c r="D3" s="2" t="s">
        <v>30</v>
      </c>
      <c r="E3" s="2" t="s">
        <v>25</v>
      </c>
      <c r="F3" s="2" t="s">
        <v>26</v>
      </c>
      <c r="G3" s="2" t="s">
        <v>27</v>
      </c>
      <c r="H3" s="2" t="s">
        <v>28</v>
      </c>
      <c r="J3" s="2" t="s">
        <v>29</v>
      </c>
    </row>
    <row r="4" customFormat="false" ht="316.8" hidden="false" customHeight="false" outlineLevel="0" collapsed="false">
      <c r="A4" s="2" t="s">
        <v>21</v>
      </c>
      <c r="B4" s="2" t="s">
        <v>22</v>
      </c>
      <c r="C4" s="2" t="s">
        <v>31</v>
      </c>
      <c r="D4" s="2" t="s">
        <v>32</v>
      </c>
      <c r="E4" s="2" t="s">
        <v>33</v>
      </c>
      <c r="F4" s="2" t="s">
        <v>34</v>
      </c>
      <c r="G4" s="2" t="s">
        <v>35</v>
      </c>
      <c r="H4" s="2" t="s">
        <v>36</v>
      </c>
      <c r="I4" s="2" t="s">
        <v>37</v>
      </c>
      <c r="J4" s="2" t="s">
        <v>38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E:E A1"/>
    </sheetView>
  </sheetViews>
  <sheetFormatPr defaultColWidth="8.6875" defaultRowHeight="14.4" zeroHeight="false" outlineLevelRow="0" outlineLevelCol="0"/>
  <cols>
    <col collapsed="false" customWidth="true" hidden="false" outlineLevel="0" max="1" min="1" style="0" width="50.67"/>
  </cols>
  <sheetData>
    <row r="1" customFormat="false" ht="14.4" hidden="false" customHeight="false" outlineLevel="0" collapsed="false">
      <c r="A1" s="5" t="s">
        <v>39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2021-02-02T14:05:21Z</dcterms:created>
  <dc:creator>Danny Quah</dc:creator>
  <dc:description/>
  <dc:language>en-GB</dc:language>
  <cp:lastModifiedBy>Danny Quah</cp:lastModifiedBy>
  <dcterms:modified xsi:type="dcterms:W3CDTF">2021-02-13T23:22:31Z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