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s\EV Project\"/>
    </mc:Choice>
  </mc:AlternateContent>
  <xr:revisionPtr revIDLastSave="0" documentId="8_{86426B34-D340-4115-871D-7A772A18D96A}" xr6:coauthVersionLast="47" xr6:coauthVersionMax="47" xr10:uidLastSave="{00000000-0000-0000-0000-000000000000}"/>
  <bookViews>
    <workbookView xWindow="2268" yWindow="2268" windowWidth="17280" windowHeight="8880" xr2:uid="{2C1E6B51-2767-4148-AE03-0EA5433F20E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1" i="1" l="1"/>
  <c r="M19" i="1"/>
  <c r="M24" i="1"/>
  <c r="M25" i="1"/>
  <c r="M9" i="1"/>
  <c r="M3" i="1"/>
  <c r="M17" i="1"/>
  <c r="M16" i="1"/>
  <c r="M18" i="1"/>
  <c r="M26" i="1"/>
  <c r="M22" i="1"/>
  <c r="M7" i="1"/>
  <c r="M23" i="1"/>
  <c r="M5" i="1"/>
  <c r="M4" i="1"/>
  <c r="M6" i="1"/>
  <c r="M15" i="1"/>
  <c r="M14" i="1"/>
  <c r="M27" i="1"/>
  <c r="M20" i="1"/>
  <c r="M8" i="1"/>
  <c r="M2" i="1"/>
  <c r="M10" i="1"/>
  <c r="M13" i="1"/>
  <c r="M21" i="1"/>
  <c r="M28" i="1"/>
  <c r="M29" i="1"/>
  <c r="M30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2" i="1"/>
  <c r="M1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2" i="1"/>
  <c r="K32" i="1"/>
  <c r="J32" i="1"/>
  <c r="I32" i="1"/>
  <c r="H32" i="1"/>
  <c r="G32" i="1"/>
  <c r="F32" i="1"/>
  <c r="E32" i="1"/>
  <c r="D32" i="1"/>
  <c r="C32" i="1"/>
  <c r="N6" i="1" l="1"/>
  <c r="N26" i="1"/>
  <c r="N4" i="1"/>
  <c r="N9" i="1"/>
  <c r="N25" i="1"/>
  <c r="N27" i="1"/>
  <c r="N14" i="1"/>
  <c r="N19" i="1"/>
  <c r="N15" i="1"/>
  <c r="N11" i="1"/>
  <c r="N30" i="1"/>
  <c r="N10" i="1"/>
  <c r="N3" i="1"/>
  <c r="N20" i="1"/>
  <c r="N24" i="1"/>
  <c r="N5" i="1"/>
  <c r="N12" i="1"/>
  <c r="N7" i="1"/>
  <c r="N29" i="1"/>
  <c r="N28" i="1"/>
  <c r="N21" i="1"/>
  <c r="N16" i="1"/>
  <c r="N2" i="1"/>
  <c r="N8" i="1"/>
  <c r="N23" i="1"/>
  <c r="N22" i="1"/>
  <c r="N18" i="1"/>
  <c r="N13" i="1"/>
  <c r="N17" i="1"/>
  <c r="L32" i="1"/>
  <c r="P26" i="1"/>
  <c r="P8" i="1"/>
  <c r="P23" i="1"/>
  <c r="P7" i="1"/>
  <c r="P22" i="1"/>
  <c r="P6" i="1"/>
  <c r="P25" i="1"/>
  <c r="P10" i="1"/>
  <c r="P17" i="1"/>
  <c r="P29" i="1"/>
  <c r="P4" i="1"/>
  <c r="P3" i="1"/>
  <c r="P14" i="1"/>
  <c r="P28" i="1"/>
  <c r="P27" i="1"/>
  <c r="P11" i="1"/>
  <c r="P5" i="1"/>
  <c r="P18" i="1"/>
  <c r="P16" i="1"/>
  <c r="P2" i="1"/>
  <c r="P13" i="1"/>
  <c r="P12" i="1"/>
  <c r="P9" i="1"/>
  <c r="P24" i="1"/>
  <c r="P21" i="1"/>
  <c r="P20" i="1"/>
  <c r="P19" i="1"/>
  <c r="P15" i="1"/>
  <c r="P30" i="1"/>
</calcChain>
</file>

<file path=xl/sharedStrings.xml><?xml version="1.0" encoding="utf-8"?>
<sst xmlns="http://schemas.openxmlformats.org/spreadsheetml/2006/main" count="46" uniqueCount="46">
  <si>
    <t>Sl. No</t>
  </si>
  <si>
    <t>State</t>
  </si>
  <si>
    <t>Two Wheelers (Category L1 &amp; L2 as per Central Motor Vehicles Rules</t>
  </si>
  <si>
    <t>Two Wheelers (Category L2 (CMVR))</t>
  </si>
  <si>
    <t>Two Wheelers (Max power not exceeding 250 Watts)</t>
  </si>
  <si>
    <t>Three Wheelers (Category L5 slow speed as per CMVR)</t>
  </si>
  <si>
    <t>Three Wheelers (Category L5 as per CMVR)</t>
  </si>
  <si>
    <t>Passenger Cars (Category M1 as per CMVR)</t>
  </si>
  <si>
    <t>Buses</t>
  </si>
  <si>
    <t>Total in state</t>
  </si>
  <si>
    <t>Total Number of Invoices/Sales</t>
  </si>
  <si>
    <t>Andaman &amp; Nicobar islands</t>
  </si>
  <si>
    <t>Andhra Pradesh</t>
  </si>
  <si>
    <t>Assam</t>
  </si>
  <si>
    <t>Bihar</t>
  </si>
  <si>
    <t>Chandigarh</t>
  </si>
  <si>
    <t>Chhattisgarh</t>
  </si>
  <si>
    <t>Dadra and Nagar Haveli</t>
  </si>
  <si>
    <t>Delhi</t>
  </si>
  <si>
    <t>Goa</t>
  </si>
  <si>
    <t>Gujarat</t>
  </si>
  <si>
    <t>Haryana</t>
  </si>
  <si>
    <t>Himachal Pradesh</t>
  </si>
  <si>
    <t>Jammu &amp; Kashmir</t>
  </si>
  <si>
    <t>Jharkhand</t>
  </si>
  <si>
    <t>Karnataka</t>
  </si>
  <si>
    <t>Kerala</t>
  </si>
  <si>
    <t>Madhya Pradesh</t>
  </si>
  <si>
    <t>Maharashtra</t>
  </si>
  <si>
    <t>Manipur</t>
  </si>
  <si>
    <t>Meghalaya</t>
  </si>
  <si>
    <t>Odisha</t>
  </si>
  <si>
    <t>Punjab</t>
  </si>
  <si>
    <t>Rajasthan</t>
  </si>
  <si>
    <t>Tamil Nadu</t>
  </si>
  <si>
    <t>Telangana</t>
  </si>
  <si>
    <t>Tripura</t>
  </si>
  <si>
    <t>Uttar Pradesh</t>
  </si>
  <si>
    <t>Uttarkhand</t>
  </si>
  <si>
    <t>West Bengal</t>
  </si>
  <si>
    <t>Total</t>
  </si>
  <si>
    <t>Penetration</t>
  </si>
  <si>
    <t>Rank</t>
  </si>
  <si>
    <t xml:space="preserve">Total Two wheeler </t>
  </si>
  <si>
    <t>Toal Three wheelers</t>
  </si>
  <si>
    <t>Ranking Three wheeler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</si>
</sst>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43" fontId="0" fillId="0" borderId="0" xfId="1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43" fontId="0" fillId="2" borderId="0" xfId="1" applyFont="1" applyFill="1" applyAlignment="1">
      <alignment horizontal="center" vertical="center"/>
    </xf>
    <xf numFmtId="0" fontId="0" fillId="2" borderId="0" xfId="0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310FD-7192-4EBD-BFEB-04FAE8001C07}">
  <dimension ref="A1:P32"/>
  <sheetViews>
    <sheetView tabSelected="1" zoomScale="85" zoomScaleNormal="85" workbookViewId="0">
      <selection activeCell="N1" sqref="N1:N1048576"/>
    </sheetView>
  </sheetViews>
  <sheetFormatPr defaultRowHeight="14.4" x14ac:dyDescent="0.3"/>
  <cols>
    <col min="1" max="1" width="10.33203125" customWidth="1"/>
    <col min="2" max="11" width="35.77734375" customWidth="1"/>
    <col min="12" max="12" width="35.77734375" style="4" customWidth="1"/>
    <col min="13" max="14" width="27.5546875" customWidth="1"/>
    <col min="15" max="15" width="15" customWidth="1"/>
    <col min="16" max="16" width="20.109375" customWidth="1"/>
  </cols>
  <sheetData>
    <row r="1" spans="1:16" ht="28.2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1" t="s">
        <v>41</v>
      </c>
      <c r="M1" s="1" t="s">
        <v>43</v>
      </c>
      <c r="N1" s="1" t="s">
        <v>42</v>
      </c>
      <c r="O1" s="1" t="s">
        <v>44</v>
      </c>
      <c r="P1" s="1" t="s">
        <v>45</v>
      </c>
    </row>
    <row r="2" spans="1:16" x14ac:dyDescent="0.3">
      <c r="A2" s="3">
        <v>1</v>
      </c>
      <c r="B2" s="3" t="s">
        <v>11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82</v>
      </c>
      <c r="I2" s="3">
        <v>0</v>
      </c>
      <c r="J2" s="3">
        <v>82</v>
      </c>
      <c r="K2" s="4">
        <v>3</v>
      </c>
      <c r="L2" s="6">
        <f t="shared" ref="L2:L30" si="0">(K2/J2)*100</f>
        <v>3.6585365853658534</v>
      </c>
      <c r="M2" s="4">
        <f t="shared" ref="M2:M30" si="1">SUM(C2:E2)</f>
        <v>0</v>
      </c>
      <c r="N2" s="4">
        <f t="shared" ref="N2:N30" si="2">RANK(M2, M$2:M$29, 0)</f>
        <v>25</v>
      </c>
      <c r="O2" s="4">
        <f t="shared" ref="O2:O30" si="3">SUM(F2:G2)</f>
        <v>0</v>
      </c>
      <c r="P2">
        <f>RANK(O2, O$2:O$32, 0) + COUNTIF(O$2:O2, O2) - 1</f>
        <v>20</v>
      </c>
    </row>
    <row r="3" spans="1:16" x14ac:dyDescent="0.3">
      <c r="A3" s="3">
        <v>2</v>
      </c>
      <c r="B3" s="3" t="s">
        <v>12</v>
      </c>
      <c r="C3" s="3">
        <v>431</v>
      </c>
      <c r="D3" s="3">
        <v>692</v>
      </c>
      <c r="E3" s="3">
        <v>4689</v>
      </c>
      <c r="F3" s="3">
        <v>0</v>
      </c>
      <c r="G3" s="3">
        <v>0</v>
      </c>
      <c r="H3" s="3">
        <v>3680</v>
      </c>
      <c r="I3" s="3">
        <v>0</v>
      </c>
      <c r="J3" s="3">
        <v>9492</v>
      </c>
      <c r="K3" s="4">
        <v>6393</v>
      </c>
      <c r="L3" s="6">
        <f t="shared" si="0"/>
        <v>67.351453855878631</v>
      </c>
      <c r="M3" s="4">
        <f t="shared" si="1"/>
        <v>5812</v>
      </c>
      <c r="N3" s="4">
        <f t="shared" si="2"/>
        <v>8</v>
      </c>
      <c r="O3" s="4">
        <f t="shared" si="3"/>
        <v>0</v>
      </c>
      <c r="P3">
        <f>RANK(O3, O$2:O$32, 0) + COUNTIF(O$2:O3, O3) - 1</f>
        <v>21</v>
      </c>
    </row>
    <row r="4" spans="1:16" x14ac:dyDescent="0.3">
      <c r="A4" s="3">
        <v>3</v>
      </c>
      <c r="B4" s="3" t="s">
        <v>13</v>
      </c>
      <c r="C4" s="3">
        <v>463</v>
      </c>
      <c r="D4" s="3">
        <v>138</v>
      </c>
      <c r="E4" s="3">
        <v>1006</v>
      </c>
      <c r="F4" s="3">
        <v>0</v>
      </c>
      <c r="G4" s="3">
        <v>117</v>
      </c>
      <c r="H4" s="3">
        <v>151</v>
      </c>
      <c r="I4" s="3">
        <v>0</v>
      </c>
      <c r="J4" s="3">
        <v>1875</v>
      </c>
      <c r="K4" s="4">
        <v>827</v>
      </c>
      <c r="L4" s="6">
        <f t="shared" si="0"/>
        <v>44.106666666666669</v>
      </c>
      <c r="M4" s="4">
        <f t="shared" si="1"/>
        <v>1607</v>
      </c>
      <c r="N4" s="4">
        <f t="shared" si="2"/>
        <v>18</v>
      </c>
      <c r="O4" s="4">
        <f t="shared" si="3"/>
        <v>117</v>
      </c>
      <c r="P4">
        <f>RANK(O4, O$2:O$32, 0) + COUNTIF(O$2:O4, O4) - 1</f>
        <v>4</v>
      </c>
    </row>
    <row r="5" spans="1:16" x14ac:dyDescent="0.3">
      <c r="A5" s="3">
        <v>4</v>
      </c>
      <c r="B5" s="3" t="s">
        <v>14</v>
      </c>
      <c r="C5" s="3">
        <v>252</v>
      </c>
      <c r="D5" s="3">
        <v>430</v>
      </c>
      <c r="E5" s="3">
        <v>2148</v>
      </c>
      <c r="F5" s="3">
        <v>6</v>
      </c>
      <c r="G5" s="3">
        <v>64</v>
      </c>
      <c r="H5" s="3">
        <v>271</v>
      </c>
      <c r="I5" s="3">
        <v>0</v>
      </c>
      <c r="J5" s="3">
        <v>3171</v>
      </c>
      <c r="K5" s="4">
        <v>5255</v>
      </c>
      <c r="L5" s="6">
        <f t="shared" si="0"/>
        <v>165.72059287291074</v>
      </c>
      <c r="M5" s="4">
        <f t="shared" si="1"/>
        <v>2830</v>
      </c>
      <c r="N5" s="4">
        <f t="shared" si="2"/>
        <v>17</v>
      </c>
      <c r="O5" s="4">
        <f t="shared" si="3"/>
        <v>70</v>
      </c>
      <c r="P5">
        <f>RANK(O5, O$2:O$32, 0) + COUNTIF(O$2:O5, O5) - 1</f>
        <v>8</v>
      </c>
    </row>
    <row r="6" spans="1:16" x14ac:dyDescent="0.3">
      <c r="A6" s="3">
        <v>5</v>
      </c>
      <c r="B6" s="3" t="s">
        <v>15</v>
      </c>
      <c r="C6" s="3">
        <v>612</v>
      </c>
      <c r="D6" s="3">
        <v>18</v>
      </c>
      <c r="E6" s="3">
        <v>896</v>
      </c>
      <c r="F6" s="3">
        <v>0</v>
      </c>
      <c r="G6" s="3">
        <v>0</v>
      </c>
      <c r="H6" s="3">
        <v>974</v>
      </c>
      <c r="I6" s="3">
        <v>0</v>
      </c>
      <c r="J6" s="3">
        <v>2500</v>
      </c>
      <c r="K6" s="4">
        <v>154</v>
      </c>
      <c r="L6" s="6">
        <f t="shared" si="0"/>
        <v>6.16</v>
      </c>
      <c r="M6" s="4">
        <f t="shared" si="1"/>
        <v>1526</v>
      </c>
      <c r="N6" s="4">
        <f t="shared" si="2"/>
        <v>19</v>
      </c>
      <c r="O6" s="4">
        <f t="shared" si="3"/>
        <v>0</v>
      </c>
      <c r="P6">
        <f>RANK(O6, O$2:O$32, 0) + COUNTIF(O$2:O6, O6) - 1</f>
        <v>22</v>
      </c>
    </row>
    <row r="7" spans="1:16" x14ac:dyDescent="0.3">
      <c r="A7" s="3">
        <v>6</v>
      </c>
      <c r="B7" s="3" t="s">
        <v>16</v>
      </c>
      <c r="C7" s="3">
        <v>613</v>
      </c>
      <c r="D7" s="3">
        <v>382</v>
      </c>
      <c r="E7" s="3">
        <v>2078</v>
      </c>
      <c r="F7" s="3">
        <v>58</v>
      </c>
      <c r="G7" s="3">
        <v>106</v>
      </c>
      <c r="H7" s="3">
        <v>997</v>
      </c>
      <c r="I7" s="3">
        <v>0</v>
      </c>
      <c r="J7" s="3">
        <v>4234</v>
      </c>
      <c r="K7" s="4">
        <v>3573</v>
      </c>
      <c r="L7" s="6">
        <f t="shared" si="0"/>
        <v>84.388285309400089</v>
      </c>
      <c r="M7" s="4">
        <f t="shared" si="1"/>
        <v>3073</v>
      </c>
      <c r="N7" s="4">
        <f t="shared" si="2"/>
        <v>15</v>
      </c>
      <c r="O7" s="4">
        <f t="shared" si="3"/>
        <v>164</v>
      </c>
      <c r="P7">
        <f>RANK(O7, O$2:O$32, 0) + COUNTIF(O$2:O7, O7) - 1</f>
        <v>2</v>
      </c>
    </row>
    <row r="8" spans="1:16" x14ac:dyDescent="0.3">
      <c r="A8" s="3">
        <v>7</v>
      </c>
      <c r="B8" s="3" t="s">
        <v>17</v>
      </c>
      <c r="C8" s="3">
        <v>4</v>
      </c>
      <c r="D8" s="3">
        <v>0</v>
      </c>
      <c r="E8" s="3">
        <v>9</v>
      </c>
      <c r="F8" s="3">
        <v>0</v>
      </c>
      <c r="G8" s="3">
        <v>0</v>
      </c>
      <c r="H8" s="3">
        <v>803</v>
      </c>
      <c r="I8" s="3">
        <v>0</v>
      </c>
      <c r="J8" s="3">
        <v>816</v>
      </c>
      <c r="K8" s="4">
        <v>31</v>
      </c>
      <c r="L8" s="6">
        <f t="shared" si="0"/>
        <v>3.7990196078431371</v>
      </c>
      <c r="M8" s="4">
        <f t="shared" si="1"/>
        <v>13</v>
      </c>
      <c r="N8" s="4">
        <f t="shared" si="2"/>
        <v>24</v>
      </c>
      <c r="O8" s="4">
        <f t="shared" si="3"/>
        <v>0</v>
      </c>
      <c r="P8">
        <f>RANK(O8, O$2:O$32, 0) + COUNTIF(O$2:O8, O8) - 1</f>
        <v>23</v>
      </c>
    </row>
    <row r="9" spans="1:16" x14ac:dyDescent="0.3">
      <c r="A9" s="3">
        <v>8</v>
      </c>
      <c r="B9" s="3" t="s">
        <v>18</v>
      </c>
      <c r="C9" s="3">
        <v>1395</v>
      </c>
      <c r="D9" s="3">
        <v>251</v>
      </c>
      <c r="E9" s="3">
        <v>5018</v>
      </c>
      <c r="F9" s="3">
        <v>0</v>
      </c>
      <c r="G9" s="3">
        <v>1</v>
      </c>
      <c r="H9" s="3">
        <v>12695</v>
      </c>
      <c r="I9" s="3">
        <v>21</v>
      </c>
      <c r="J9" s="3">
        <v>19381</v>
      </c>
      <c r="K9" s="4">
        <v>12850</v>
      </c>
      <c r="L9" s="6">
        <f t="shared" si="0"/>
        <v>66.302048397915485</v>
      </c>
      <c r="M9" s="4">
        <f t="shared" si="1"/>
        <v>6664</v>
      </c>
      <c r="N9" s="4">
        <f t="shared" si="2"/>
        <v>7</v>
      </c>
      <c r="O9" s="4">
        <f t="shared" si="3"/>
        <v>1</v>
      </c>
      <c r="P9">
        <f>RANK(O9, O$2:O$32, 0) + COUNTIF(O$2:O9, O9) - 1</f>
        <v>18</v>
      </c>
    </row>
    <row r="10" spans="1:16" x14ac:dyDescent="0.3">
      <c r="A10" s="3">
        <v>9</v>
      </c>
      <c r="B10" s="3" t="s">
        <v>19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513</v>
      </c>
      <c r="I10" s="3">
        <v>1</v>
      </c>
      <c r="J10" s="3">
        <v>514</v>
      </c>
      <c r="K10" s="4">
        <v>614</v>
      </c>
      <c r="L10" s="6">
        <f t="shared" si="0"/>
        <v>119.45525291828794</v>
      </c>
      <c r="M10" s="4">
        <f t="shared" si="1"/>
        <v>0</v>
      </c>
      <c r="N10" s="4">
        <f t="shared" si="2"/>
        <v>25</v>
      </c>
      <c r="O10" s="4">
        <f t="shared" si="3"/>
        <v>0</v>
      </c>
      <c r="P10">
        <f>RANK(O10, O$2:O$32, 0) + COUNTIF(O$2:O10, O10) - 1</f>
        <v>24</v>
      </c>
    </row>
    <row r="11" spans="1:16" x14ac:dyDescent="0.3">
      <c r="A11" s="3">
        <v>10</v>
      </c>
      <c r="B11" s="3" t="s">
        <v>20</v>
      </c>
      <c r="C11" s="3">
        <v>7182</v>
      </c>
      <c r="D11" s="3">
        <v>217</v>
      </c>
      <c r="E11" s="3">
        <v>8476</v>
      </c>
      <c r="F11" s="3">
        <v>0</v>
      </c>
      <c r="G11" s="3">
        <v>4</v>
      </c>
      <c r="H11" s="3">
        <v>15388</v>
      </c>
      <c r="I11" s="3">
        <v>0</v>
      </c>
      <c r="J11" s="3">
        <v>31267</v>
      </c>
      <c r="K11" s="4">
        <v>5839</v>
      </c>
      <c r="L11" s="6">
        <f t="shared" si="0"/>
        <v>18.674640995298557</v>
      </c>
      <c r="M11" s="4">
        <f t="shared" si="1"/>
        <v>15875</v>
      </c>
      <c r="N11" s="4">
        <f t="shared" si="2"/>
        <v>3</v>
      </c>
      <c r="O11" s="4">
        <f t="shared" si="3"/>
        <v>4</v>
      </c>
      <c r="P11">
        <f>RANK(O11, O$2:O$32, 0) + COUNTIF(O$2:O11, O11) - 1</f>
        <v>14</v>
      </c>
    </row>
    <row r="12" spans="1:16" x14ac:dyDescent="0.3">
      <c r="A12" s="3">
        <v>11</v>
      </c>
      <c r="B12" s="3" t="s">
        <v>21</v>
      </c>
      <c r="C12" s="3">
        <v>3162</v>
      </c>
      <c r="D12" s="3">
        <v>1504</v>
      </c>
      <c r="E12" s="3">
        <v>13908</v>
      </c>
      <c r="F12" s="3">
        <v>113</v>
      </c>
      <c r="G12" s="3">
        <v>24</v>
      </c>
      <c r="H12" s="3">
        <v>4878</v>
      </c>
      <c r="I12" s="3">
        <v>0</v>
      </c>
      <c r="J12" s="3">
        <v>23589</v>
      </c>
      <c r="K12" s="4">
        <v>4667</v>
      </c>
      <c r="L12" s="6">
        <f t="shared" si="0"/>
        <v>19.784645385561067</v>
      </c>
      <c r="M12" s="4">
        <f t="shared" si="1"/>
        <v>18574</v>
      </c>
      <c r="N12" s="4">
        <f t="shared" si="2"/>
        <v>2</v>
      </c>
      <c r="O12" s="4">
        <f t="shared" si="3"/>
        <v>137</v>
      </c>
      <c r="P12">
        <f>RANK(O12, O$2:O$32, 0) + COUNTIF(O$2:O12, O12) - 1</f>
        <v>3</v>
      </c>
    </row>
    <row r="13" spans="1:16" x14ac:dyDescent="0.3">
      <c r="A13" s="3">
        <v>12</v>
      </c>
      <c r="B13" s="3" t="s">
        <v>22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98</v>
      </c>
      <c r="I13" s="3">
        <v>0</v>
      </c>
      <c r="J13" s="3">
        <v>98</v>
      </c>
      <c r="K13" s="4">
        <v>446</v>
      </c>
      <c r="L13" s="6">
        <f t="shared" si="0"/>
        <v>455.10204081632651</v>
      </c>
      <c r="M13" s="4">
        <f t="shared" si="1"/>
        <v>0</v>
      </c>
      <c r="N13" s="4">
        <f t="shared" si="2"/>
        <v>25</v>
      </c>
      <c r="O13" s="4">
        <f t="shared" si="3"/>
        <v>0</v>
      </c>
      <c r="P13">
        <f>RANK(O13, O$2:O$32, 0) + COUNTIF(O$2:O13, O13) - 1</f>
        <v>25</v>
      </c>
    </row>
    <row r="14" spans="1:16" x14ac:dyDescent="0.3">
      <c r="A14" s="3">
        <v>13</v>
      </c>
      <c r="B14" s="3" t="s">
        <v>23</v>
      </c>
      <c r="C14" s="3">
        <v>2</v>
      </c>
      <c r="D14" s="3">
        <v>76</v>
      </c>
      <c r="E14" s="3">
        <v>152</v>
      </c>
      <c r="F14" s="3">
        <v>0</v>
      </c>
      <c r="G14" s="3">
        <v>0</v>
      </c>
      <c r="H14" s="3">
        <v>208</v>
      </c>
      <c r="I14" s="3">
        <v>0</v>
      </c>
      <c r="J14" s="3">
        <v>438</v>
      </c>
      <c r="K14" s="4">
        <v>1036</v>
      </c>
      <c r="L14" s="6">
        <f t="shared" si="0"/>
        <v>236.5296803652968</v>
      </c>
      <c r="M14" s="4">
        <f t="shared" si="1"/>
        <v>230</v>
      </c>
      <c r="N14" s="4">
        <f t="shared" si="2"/>
        <v>21</v>
      </c>
      <c r="O14" s="4">
        <f t="shared" si="3"/>
        <v>0</v>
      </c>
      <c r="P14">
        <f>RANK(O14, O$2:O$32, 0) + COUNTIF(O$2:O14, O14) - 1</f>
        <v>26</v>
      </c>
    </row>
    <row r="15" spans="1:16" x14ac:dyDescent="0.3">
      <c r="A15" s="3">
        <v>14</v>
      </c>
      <c r="B15" s="3" t="s">
        <v>24</v>
      </c>
      <c r="C15" s="3">
        <v>75</v>
      </c>
      <c r="D15" s="3">
        <v>228</v>
      </c>
      <c r="E15" s="3">
        <v>736</v>
      </c>
      <c r="F15" s="3">
        <v>9</v>
      </c>
      <c r="G15" s="3">
        <v>7</v>
      </c>
      <c r="H15" s="3">
        <v>655</v>
      </c>
      <c r="I15" s="3">
        <v>0</v>
      </c>
      <c r="J15" s="3">
        <v>1710</v>
      </c>
      <c r="K15" s="4">
        <v>1874</v>
      </c>
      <c r="L15" s="6">
        <f t="shared" si="0"/>
        <v>109.59064327485379</v>
      </c>
      <c r="M15" s="4">
        <f t="shared" si="1"/>
        <v>1039</v>
      </c>
      <c r="N15" s="4">
        <f t="shared" si="2"/>
        <v>20</v>
      </c>
      <c r="O15" s="4">
        <f t="shared" si="3"/>
        <v>16</v>
      </c>
      <c r="P15">
        <f>RANK(O15, O$2:O$32, 0) + COUNTIF(O$2:O15, O15) - 1</f>
        <v>10</v>
      </c>
    </row>
    <row r="16" spans="1:16" x14ac:dyDescent="0.3">
      <c r="A16" s="3">
        <v>15</v>
      </c>
      <c r="B16" s="3" t="s">
        <v>25</v>
      </c>
      <c r="C16" s="3">
        <v>784</v>
      </c>
      <c r="D16" s="3">
        <v>1104</v>
      </c>
      <c r="E16" s="3">
        <v>3252</v>
      </c>
      <c r="F16" s="3">
        <v>2</v>
      </c>
      <c r="G16" s="3">
        <v>0</v>
      </c>
      <c r="H16" s="3">
        <v>8242</v>
      </c>
      <c r="I16" s="3">
        <v>2</v>
      </c>
      <c r="J16" s="3">
        <v>13386</v>
      </c>
      <c r="K16" s="4">
        <v>33483</v>
      </c>
      <c r="L16" s="6">
        <f t="shared" si="0"/>
        <v>250.1344688480502</v>
      </c>
      <c r="M16" s="4">
        <f t="shared" si="1"/>
        <v>5140</v>
      </c>
      <c r="N16" s="4">
        <f t="shared" si="2"/>
        <v>10</v>
      </c>
      <c r="O16" s="4">
        <f t="shared" si="3"/>
        <v>2</v>
      </c>
      <c r="P16">
        <f>RANK(O16, O$2:O$32, 0) + COUNTIF(O$2:O16, O16) - 1</f>
        <v>16</v>
      </c>
    </row>
    <row r="17" spans="1:16" x14ac:dyDescent="0.3">
      <c r="A17" s="3">
        <v>16</v>
      </c>
      <c r="B17" s="3" t="s">
        <v>26</v>
      </c>
      <c r="C17" s="3">
        <v>432</v>
      </c>
      <c r="D17" s="3">
        <v>78</v>
      </c>
      <c r="E17" s="3">
        <v>4961</v>
      </c>
      <c r="F17" s="3">
        <v>1</v>
      </c>
      <c r="G17" s="3">
        <v>0</v>
      </c>
      <c r="H17" s="3">
        <v>5729</v>
      </c>
      <c r="I17" s="3">
        <v>1</v>
      </c>
      <c r="J17" s="3">
        <v>11202</v>
      </c>
      <c r="K17" s="4">
        <v>4851</v>
      </c>
      <c r="L17" s="6">
        <f t="shared" si="0"/>
        <v>43.304767005891804</v>
      </c>
      <c r="M17" s="4">
        <f t="shared" si="1"/>
        <v>5471</v>
      </c>
      <c r="N17" s="4">
        <f t="shared" si="2"/>
        <v>9</v>
      </c>
      <c r="O17" s="4">
        <f t="shared" si="3"/>
        <v>1</v>
      </c>
      <c r="P17">
        <f>RANK(O17, O$2:O$32, 0) + COUNTIF(O$2:O17, O17) - 1</f>
        <v>19</v>
      </c>
    </row>
    <row r="18" spans="1:16" x14ac:dyDescent="0.3">
      <c r="A18" s="3">
        <v>17</v>
      </c>
      <c r="B18" s="3" t="s">
        <v>27</v>
      </c>
      <c r="C18" s="3">
        <v>503</v>
      </c>
      <c r="D18" s="3">
        <v>378</v>
      </c>
      <c r="E18" s="3">
        <v>2904</v>
      </c>
      <c r="F18" s="3">
        <v>8</v>
      </c>
      <c r="G18" s="3">
        <v>106</v>
      </c>
      <c r="H18" s="3">
        <v>2562</v>
      </c>
      <c r="I18" s="3">
        <v>0</v>
      </c>
      <c r="J18" s="3">
        <v>6461</v>
      </c>
      <c r="K18" s="4">
        <v>6306</v>
      </c>
      <c r="L18" s="6">
        <f t="shared" si="0"/>
        <v>97.600990558737038</v>
      </c>
      <c r="M18" s="4">
        <f t="shared" si="1"/>
        <v>3785</v>
      </c>
      <c r="N18" s="4">
        <f t="shared" si="2"/>
        <v>12</v>
      </c>
      <c r="O18" s="4">
        <f t="shared" si="3"/>
        <v>114</v>
      </c>
      <c r="P18">
        <f>RANK(O18, O$2:O$32, 0) + COUNTIF(O$2:O18, O18) - 1</f>
        <v>5</v>
      </c>
    </row>
    <row r="19" spans="1:16" x14ac:dyDescent="0.3">
      <c r="A19" s="3">
        <v>18</v>
      </c>
      <c r="B19" s="3" t="s">
        <v>28</v>
      </c>
      <c r="C19" s="3">
        <v>2630</v>
      </c>
      <c r="D19" s="3">
        <v>2097</v>
      </c>
      <c r="E19" s="3">
        <v>10146</v>
      </c>
      <c r="F19" s="3">
        <v>6</v>
      </c>
      <c r="G19" s="3">
        <v>3</v>
      </c>
      <c r="H19" s="3">
        <v>19129</v>
      </c>
      <c r="I19" s="3">
        <v>2</v>
      </c>
      <c r="J19" s="3">
        <v>34013</v>
      </c>
      <c r="K19" s="4">
        <v>20955</v>
      </c>
      <c r="L19" s="6">
        <f t="shared" si="0"/>
        <v>61.608796636580131</v>
      </c>
      <c r="M19" s="4">
        <f t="shared" si="1"/>
        <v>14873</v>
      </c>
      <c r="N19" s="4">
        <f t="shared" si="2"/>
        <v>4</v>
      </c>
      <c r="O19" s="4">
        <f t="shared" si="3"/>
        <v>9</v>
      </c>
      <c r="P19">
        <f>RANK(O19, O$2:O$32, 0) + COUNTIF(O$2:O19, O19) - 1</f>
        <v>11</v>
      </c>
    </row>
    <row r="20" spans="1:16" x14ac:dyDescent="0.3">
      <c r="A20" s="3">
        <v>19</v>
      </c>
      <c r="B20" s="3" t="s">
        <v>29</v>
      </c>
      <c r="C20" s="3">
        <v>16</v>
      </c>
      <c r="D20" s="3">
        <v>8</v>
      </c>
      <c r="E20" s="3">
        <v>11</v>
      </c>
      <c r="F20" s="3">
        <v>0</v>
      </c>
      <c r="G20" s="3">
        <v>5</v>
      </c>
      <c r="H20" s="3">
        <v>12</v>
      </c>
      <c r="I20" s="3">
        <v>0</v>
      </c>
      <c r="J20" s="3">
        <v>52</v>
      </c>
      <c r="K20" s="4">
        <v>140</v>
      </c>
      <c r="L20" s="6">
        <f t="shared" si="0"/>
        <v>269.23076923076923</v>
      </c>
      <c r="M20" s="4">
        <f t="shared" si="1"/>
        <v>35</v>
      </c>
      <c r="N20" s="4">
        <f t="shared" si="2"/>
        <v>23</v>
      </c>
      <c r="O20" s="4">
        <f t="shared" si="3"/>
        <v>5</v>
      </c>
      <c r="P20">
        <f>RANK(O20, O$2:O$32, 0) + COUNTIF(O$2:O20, O20) - 1</f>
        <v>12</v>
      </c>
    </row>
    <row r="21" spans="1:16" x14ac:dyDescent="0.3">
      <c r="A21" s="3">
        <v>20</v>
      </c>
      <c r="B21" s="3" t="s">
        <v>30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6</v>
      </c>
      <c r="I21" s="3">
        <v>0</v>
      </c>
      <c r="J21" s="3">
        <v>6</v>
      </c>
      <c r="K21" s="4">
        <v>10</v>
      </c>
      <c r="L21" s="6">
        <f t="shared" si="0"/>
        <v>166.66666666666669</v>
      </c>
      <c r="M21" s="4">
        <f t="shared" si="1"/>
        <v>0</v>
      </c>
      <c r="N21" s="4">
        <f t="shared" si="2"/>
        <v>25</v>
      </c>
      <c r="O21" s="4">
        <f t="shared" si="3"/>
        <v>0</v>
      </c>
      <c r="P21">
        <f>RANK(O21, O$2:O$32, 0) + COUNTIF(O$2:O21, O21) - 1</f>
        <v>27</v>
      </c>
    </row>
    <row r="22" spans="1:16" x14ac:dyDescent="0.3">
      <c r="A22" s="3">
        <v>21</v>
      </c>
      <c r="B22" s="3" t="s">
        <v>31</v>
      </c>
      <c r="C22" s="3">
        <v>377</v>
      </c>
      <c r="D22" s="3">
        <v>824</v>
      </c>
      <c r="E22" s="3">
        <v>2031</v>
      </c>
      <c r="F22" s="3">
        <v>0</v>
      </c>
      <c r="G22" s="3">
        <v>37</v>
      </c>
      <c r="H22" s="3">
        <v>594</v>
      </c>
      <c r="I22" s="3">
        <v>0</v>
      </c>
      <c r="J22" s="3">
        <v>3863</v>
      </c>
      <c r="K22" s="4">
        <v>4454</v>
      </c>
      <c r="L22" s="6">
        <f t="shared" si="0"/>
        <v>115.29899042195184</v>
      </c>
      <c r="M22" s="4">
        <f t="shared" si="1"/>
        <v>3232</v>
      </c>
      <c r="N22" s="4">
        <f t="shared" si="2"/>
        <v>14</v>
      </c>
      <c r="O22" s="4">
        <f t="shared" si="3"/>
        <v>37</v>
      </c>
      <c r="P22">
        <f>RANK(O22, O$2:O$32, 0) + COUNTIF(O$2:O22, O22) - 1</f>
        <v>9</v>
      </c>
    </row>
    <row r="23" spans="1:16" x14ac:dyDescent="0.3">
      <c r="A23" s="3">
        <v>22</v>
      </c>
      <c r="B23" s="3" t="s">
        <v>32</v>
      </c>
      <c r="C23" s="3">
        <v>698</v>
      </c>
      <c r="D23" s="3">
        <v>300</v>
      </c>
      <c r="E23" s="3">
        <v>1968</v>
      </c>
      <c r="F23" s="3">
        <v>0</v>
      </c>
      <c r="G23" s="3">
        <v>5</v>
      </c>
      <c r="H23" s="3">
        <v>3567</v>
      </c>
      <c r="I23" s="3">
        <v>0</v>
      </c>
      <c r="J23" s="3">
        <v>6538</v>
      </c>
      <c r="K23" s="4">
        <v>2977</v>
      </c>
      <c r="L23" s="6">
        <f t="shared" si="0"/>
        <v>45.53380238605078</v>
      </c>
      <c r="M23" s="4">
        <f t="shared" si="1"/>
        <v>2966</v>
      </c>
      <c r="N23" s="4">
        <f t="shared" si="2"/>
        <v>16</v>
      </c>
      <c r="O23" s="4">
        <f t="shared" si="3"/>
        <v>5</v>
      </c>
      <c r="P23">
        <f>RANK(O23, O$2:O$32, 0) + COUNTIF(O$2:O23, O23) - 1</f>
        <v>13</v>
      </c>
    </row>
    <row r="24" spans="1:16" x14ac:dyDescent="0.3">
      <c r="A24" s="3">
        <v>23</v>
      </c>
      <c r="B24" s="3" t="s">
        <v>33</v>
      </c>
      <c r="C24" s="3">
        <v>2036</v>
      </c>
      <c r="D24" s="3">
        <v>1153</v>
      </c>
      <c r="E24" s="3">
        <v>8375</v>
      </c>
      <c r="F24" s="3">
        <v>19</v>
      </c>
      <c r="G24" s="3">
        <v>64</v>
      </c>
      <c r="H24" s="3">
        <v>4116</v>
      </c>
      <c r="I24" s="3">
        <v>0</v>
      </c>
      <c r="J24" s="3">
        <v>15763</v>
      </c>
      <c r="K24" s="4">
        <v>14326</v>
      </c>
      <c r="L24" s="6">
        <f t="shared" si="0"/>
        <v>90.883715028865069</v>
      </c>
      <c r="M24" s="4">
        <f t="shared" si="1"/>
        <v>11564</v>
      </c>
      <c r="N24" s="4">
        <f t="shared" si="2"/>
        <v>5</v>
      </c>
      <c r="O24" s="4">
        <f t="shared" si="3"/>
        <v>83</v>
      </c>
      <c r="P24">
        <f>RANK(O24, O$2:O$32, 0) + COUNTIF(O$2:O24, O24) - 1</f>
        <v>6</v>
      </c>
    </row>
    <row r="25" spans="1:16" x14ac:dyDescent="0.3">
      <c r="A25" s="3">
        <v>24</v>
      </c>
      <c r="B25" s="3" t="s">
        <v>34</v>
      </c>
      <c r="C25" s="3">
        <v>491</v>
      </c>
      <c r="D25" s="3">
        <v>863</v>
      </c>
      <c r="E25" s="3">
        <v>8260</v>
      </c>
      <c r="F25" s="3">
        <v>0</v>
      </c>
      <c r="G25" s="3">
        <v>0</v>
      </c>
      <c r="H25" s="3">
        <v>7132</v>
      </c>
      <c r="I25" s="3">
        <v>0</v>
      </c>
      <c r="J25" s="3">
        <v>16746</v>
      </c>
      <c r="K25" s="4">
        <v>24632</v>
      </c>
      <c r="L25" s="6">
        <f t="shared" si="0"/>
        <v>147.09184282813806</v>
      </c>
      <c r="M25" s="4">
        <f t="shared" si="1"/>
        <v>9614</v>
      </c>
      <c r="N25" s="4">
        <f t="shared" si="2"/>
        <v>6</v>
      </c>
      <c r="O25" s="4">
        <f t="shared" si="3"/>
        <v>0</v>
      </c>
      <c r="P25">
        <f>RANK(O25, O$2:O$32, 0) + COUNTIF(O$2:O25, O25) - 1</f>
        <v>28</v>
      </c>
    </row>
    <row r="26" spans="1:16" x14ac:dyDescent="0.3">
      <c r="A26" s="3">
        <v>25</v>
      </c>
      <c r="B26" s="3" t="s">
        <v>35</v>
      </c>
      <c r="C26" s="3">
        <v>535</v>
      </c>
      <c r="D26" s="3">
        <v>711</v>
      </c>
      <c r="E26" s="3">
        <v>2256</v>
      </c>
      <c r="F26" s="3">
        <v>2</v>
      </c>
      <c r="G26" s="3">
        <v>0</v>
      </c>
      <c r="H26" s="3">
        <v>5530</v>
      </c>
      <c r="I26" s="3">
        <v>0</v>
      </c>
      <c r="J26" s="3">
        <v>9034</v>
      </c>
      <c r="K26" s="4">
        <v>6316</v>
      </c>
      <c r="L26" s="6">
        <f t="shared" si="0"/>
        <v>69.913659508523352</v>
      </c>
      <c r="M26" s="4">
        <f t="shared" si="1"/>
        <v>3502</v>
      </c>
      <c r="N26" s="4">
        <f t="shared" si="2"/>
        <v>13</v>
      </c>
      <c r="O26" s="4">
        <f t="shared" si="3"/>
        <v>2</v>
      </c>
      <c r="P26">
        <f>RANK(O26, O$2:O$32, 0) + COUNTIF(O$2:O26, O26) - 1</f>
        <v>17</v>
      </c>
    </row>
    <row r="27" spans="1:16" x14ac:dyDescent="0.3">
      <c r="A27" s="3">
        <v>26</v>
      </c>
      <c r="B27" s="3" t="s">
        <v>36</v>
      </c>
      <c r="C27" s="3">
        <v>28</v>
      </c>
      <c r="D27" s="3">
        <v>9</v>
      </c>
      <c r="E27" s="3">
        <v>36</v>
      </c>
      <c r="F27" s="3">
        <v>0</v>
      </c>
      <c r="G27" s="3">
        <v>0</v>
      </c>
      <c r="H27" s="3">
        <v>8</v>
      </c>
      <c r="I27" s="3">
        <v>0</v>
      </c>
      <c r="J27" s="3">
        <v>81</v>
      </c>
      <c r="K27" s="4">
        <v>750</v>
      </c>
      <c r="L27" s="6">
        <f t="shared" si="0"/>
        <v>925.92592592592598</v>
      </c>
      <c r="M27" s="4">
        <f t="shared" si="1"/>
        <v>73</v>
      </c>
      <c r="N27" s="4">
        <f t="shared" si="2"/>
        <v>22</v>
      </c>
      <c r="O27" s="4">
        <f t="shared" si="3"/>
        <v>0</v>
      </c>
      <c r="P27">
        <f>RANK(O27, O$2:O$32, 0) + COUNTIF(O$2:O27, O27) - 1</f>
        <v>29</v>
      </c>
    </row>
    <row r="28" spans="1:16" x14ac:dyDescent="0.3">
      <c r="A28" s="3">
        <v>27</v>
      </c>
      <c r="B28" s="3" t="s">
        <v>37</v>
      </c>
      <c r="C28" s="3">
        <v>2954</v>
      </c>
      <c r="D28" s="3">
        <v>2355</v>
      </c>
      <c r="E28" s="3">
        <v>15199</v>
      </c>
      <c r="F28" s="3">
        <v>117</v>
      </c>
      <c r="G28" s="3">
        <v>139</v>
      </c>
      <c r="H28" s="3">
        <v>5445</v>
      </c>
      <c r="I28" s="3">
        <v>0</v>
      </c>
      <c r="J28" s="3">
        <v>26209</v>
      </c>
      <c r="K28" s="4">
        <v>11853</v>
      </c>
      <c r="L28" s="6">
        <f t="shared" si="0"/>
        <v>45.224922736464571</v>
      </c>
      <c r="M28" s="4">
        <f t="shared" si="1"/>
        <v>20508</v>
      </c>
      <c r="N28" s="4">
        <f t="shared" si="2"/>
        <v>1</v>
      </c>
      <c r="O28" s="4">
        <f t="shared" si="3"/>
        <v>256</v>
      </c>
      <c r="P28">
        <f>RANK(O28, O$2:O$32, 0) + COUNTIF(O$2:O28, O28) - 1</f>
        <v>1</v>
      </c>
    </row>
    <row r="29" spans="1:16" x14ac:dyDescent="0.3">
      <c r="A29" s="3">
        <v>28</v>
      </c>
      <c r="B29" s="3" t="s">
        <v>38</v>
      </c>
      <c r="C29" s="3">
        <v>423</v>
      </c>
      <c r="D29" s="3">
        <v>168</v>
      </c>
      <c r="E29" s="3">
        <v>3239</v>
      </c>
      <c r="F29" s="3">
        <v>45</v>
      </c>
      <c r="G29" s="3">
        <v>38</v>
      </c>
      <c r="H29" s="3">
        <v>265</v>
      </c>
      <c r="I29" s="3">
        <v>0</v>
      </c>
      <c r="J29" s="3">
        <v>4178</v>
      </c>
      <c r="K29" s="4">
        <v>2288</v>
      </c>
      <c r="L29" s="6">
        <f t="shared" si="0"/>
        <v>54.763044518908565</v>
      </c>
      <c r="M29" s="4">
        <f t="shared" si="1"/>
        <v>3830</v>
      </c>
      <c r="N29" s="4">
        <f t="shared" si="2"/>
        <v>11</v>
      </c>
      <c r="O29" s="4">
        <f t="shared" si="3"/>
        <v>83</v>
      </c>
      <c r="P29">
        <f>RANK(O29, O$2:O$32, 0) + COUNTIF(O$2:O29, O29) - 1</f>
        <v>7</v>
      </c>
    </row>
    <row r="30" spans="1:16" s="9" customFormat="1" x14ac:dyDescent="0.3">
      <c r="A30" s="3">
        <v>29</v>
      </c>
      <c r="B30" s="3" t="s">
        <v>39</v>
      </c>
      <c r="C30" s="3">
        <v>1451</v>
      </c>
      <c r="D30" s="3">
        <v>65</v>
      </c>
      <c r="E30" s="3">
        <v>10781</v>
      </c>
      <c r="F30" s="3">
        <v>3</v>
      </c>
      <c r="G30" s="3">
        <v>0</v>
      </c>
      <c r="H30" s="3">
        <v>1840</v>
      </c>
      <c r="I30" s="3">
        <v>0</v>
      </c>
      <c r="J30" s="3">
        <v>14140</v>
      </c>
      <c r="K30" s="4">
        <v>1347</v>
      </c>
      <c r="L30" s="6">
        <f t="shared" si="0"/>
        <v>9.5261669024045261</v>
      </c>
      <c r="M30" s="4">
        <f t="shared" si="1"/>
        <v>12297</v>
      </c>
      <c r="N30" s="4" t="e">
        <f t="shared" si="2"/>
        <v>#N/A</v>
      </c>
      <c r="O30" s="4">
        <f t="shared" si="3"/>
        <v>3</v>
      </c>
      <c r="P30">
        <f>RANK(O30, O$2:O$32, 0) + COUNTIF(O$2:O30, O30) - 1</f>
        <v>15</v>
      </c>
    </row>
    <row r="32" spans="1:16" x14ac:dyDescent="0.3">
      <c r="A32" s="7"/>
      <c r="B32" s="5" t="s">
        <v>40</v>
      </c>
      <c r="C32" s="7">
        <f t="shared" ref="C32:K32" si="4">SUM(C1:C26)</f>
        <v>22693</v>
      </c>
      <c r="D32" s="7">
        <f t="shared" si="4"/>
        <v>11452</v>
      </c>
      <c r="E32" s="7">
        <f t="shared" si="4"/>
        <v>83280</v>
      </c>
      <c r="F32" s="7">
        <f t="shared" si="4"/>
        <v>224</v>
      </c>
      <c r="G32" s="7">
        <f t="shared" si="4"/>
        <v>543</v>
      </c>
      <c r="H32" s="7">
        <f t="shared" si="4"/>
        <v>98012</v>
      </c>
      <c r="I32" s="7">
        <f t="shared" si="4"/>
        <v>27</v>
      </c>
      <c r="J32" s="7">
        <f t="shared" si="4"/>
        <v>216231</v>
      </c>
      <c r="K32" s="7">
        <f t="shared" si="4"/>
        <v>162012</v>
      </c>
      <c r="L32" s="8">
        <f>(K32/J32)*100</f>
        <v>74.925426973930655</v>
      </c>
      <c r="M32" s="9"/>
      <c r="N32" s="9"/>
      <c r="O32" s="9"/>
      <c r="P32" s="9"/>
    </row>
  </sheetData>
  <sortState xmlns:xlrd2="http://schemas.microsoft.com/office/spreadsheetml/2017/richdata2" ref="A2:P32">
    <sortCondition ref="B1:B3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Danny Ronikar</dc:creator>
  <cp:lastModifiedBy>Danny Ronikar</cp:lastModifiedBy>
  <dcterms:created xsi:type="dcterms:W3CDTF">2024-12-11T06:51:45Z</dcterms:created>
  <dcterms:modified xsi:type="dcterms:W3CDTF">2024-12-11T11:17:48Z</dcterms:modified>
</cp:coreProperties>
</file>