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esto 17\Desktop\"/>
    </mc:Choice>
  </mc:AlternateContent>
  <xr:revisionPtr revIDLastSave="0" documentId="13_ncr:1_{B9EF188D-62D9-4207-AF6D-F0FDB6EA47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RNO" sheetId="1" r:id="rId1"/>
    <sheet name="AMASA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E1" i="1"/>
  <c r="G1048504" i="2"/>
  <c r="F1048504" i="2"/>
  <c r="D1" i="2"/>
  <c r="F1" i="2" l="1"/>
  <c r="O1048502" i="2"/>
  <c r="P1048502" i="2" s="1"/>
  <c r="O1048503" i="2"/>
  <c r="P1048503" i="2" s="1"/>
  <c r="O1048504" i="2"/>
  <c r="P1048504" i="2" s="1"/>
  <c r="O1048505" i="2"/>
  <c r="P1048505" i="2" s="1"/>
  <c r="O1048506" i="2"/>
  <c r="P1048506" i="2" s="1"/>
  <c r="Q1048506" i="2" s="1"/>
  <c r="O1048507" i="2"/>
  <c r="P1048507" i="2" s="1"/>
  <c r="O1048508" i="2"/>
  <c r="P1048508" i="2"/>
  <c r="Q1048508" i="2" s="1"/>
  <c r="O1048509" i="2"/>
  <c r="P1048509" i="2" s="1"/>
  <c r="O1048510" i="2"/>
  <c r="P1048510" i="2" s="1"/>
  <c r="Q1048510" i="2" s="1"/>
  <c r="O1048511" i="2"/>
  <c r="P1048511" i="2" s="1"/>
  <c r="O1048512" i="2"/>
  <c r="P1048512" i="2"/>
  <c r="Q1048512" i="2" s="1"/>
  <c r="O1048513" i="2"/>
  <c r="P1048513" i="2" s="1"/>
  <c r="O1048514" i="2"/>
  <c r="P1048514" i="2" s="1"/>
  <c r="Q1048514" i="2" s="1"/>
  <c r="O1048515" i="2"/>
  <c r="P1048515" i="2" s="1"/>
  <c r="O1048516" i="2"/>
  <c r="P1048516" i="2"/>
  <c r="Q1048516" i="2" s="1"/>
  <c r="O1048517" i="2"/>
  <c r="P1048517" i="2" s="1"/>
  <c r="O1048518" i="2"/>
  <c r="P1048518" i="2" s="1"/>
  <c r="Q1048518" i="2" s="1"/>
  <c r="O1048519" i="2"/>
  <c r="P1048519" i="2" s="1"/>
  <c r="O1048520" i="2"/>
  <c r="P1048520" i="2"/>
  <c r="Q1048520" i="2" s="1"/>
  <c r="O1048521" i="2"/>
  <c r="P1048521" i="2" s="1"/>
  <c r="O1048522" i="2"/>
  <c r="P1048522" i="2" s="1"/>
  <c r="Q1048522" i="2" s="1"/>
  <c r="O1048523" i="2"/>
  <c r="P1048523" i="2" s="1"/>
  <c r="O1048524" i="2"/>
  <c r="P1048524" i="2"/>
  <c r="Q1048524" i="2" s="1"/>
  <c r="O1048525" i="2"/>
  <c r="P1048525" i="2" s="1"/>
  <c r="O1048501" i="2"/>
  <c r="P1048501" i="2" s="1"/>
  <c r="R1048501" i="2" s="1"/>
  <c r="Q1048525" i="2" l="1"/>
  <c r="R1048525" i="2"/>
  <c r="Q1048521" i="2"/>
  <c r="R1048521" i="2"/>
  <c r="Q1048517" i="2"/>
  <c r="R1048517" i="2"/>
  <c r="Q1048513" i="2"/>
  <c r="R1048513" i="2"/>
  <c r="Q1048509" i="2"/>
  <c r="R1048509" i="2"/>
  <c r="Q1048523" i="2"/>
  <c r="R1048523" i="2"/>
  <c r="Q1048519" i="2"/>
  <c r="R1048519" i="2"/>
  <c r="Q1048515" i="2"/>
  <c r="R1048515" i="2"/>
  <c r="Q1048511" i="2"/>
  <c r="R1048511" i="2"/>
  <c r="Q1048507" i="2"/>
  <c r="R1048507" i="2"/>
  <c r="R1048524" i="2"/>
  <c r="R1048522" i="2"/>
  <c r="R1048520" i="2"/>
  <c r="R1048518" i="2"/>
  <c r="R1048516" i="2"/>
  <c r="R1048514" i="2"/>
  <c r="R1048512" i="2"/>
  <c r="R1048510" i="2"/>
  <c r="R1048508" i="2"/>
  <c r="R1048506" i="2"/>
  <c r="Q1048505" i="2"/>
  <c r="R1048505" i="2"/>
  <c r="Q1048504" i="2"/>
  <c r="R1048504" i="2"/>
  <c r="Q1048503" i="2"/>
  <c r="R1048503" i="2"/>
  <c r="Q1048502" i="2"/>
  <c r="R1048502" i="2"/>
  <c r="Q1048501" i="2"/>
  <c r="M1048502" i="2" l="1"/>
  <c r="M1048503" i="2"/>
  <c r="M1048504" i="2"/>
  <c r="M1048505" i="2"/>
  <c r="M1048506" i="2"/>
  <c r="M1048507" i="2"/>
  <c r="M1048508" i="2"/>
  <c r="M1048509" i="2"/>
  <c r="M1048510" i="2"/>
  <c r="M1048511" i="2"/>
  <c r="M1048512" i="2"/>
  <c r="M1048513" i="2"/>
  <c r="M1048514" i="2"/>
  <c r="M1048515" i="2"/>
  <c r="M1048516" i="2"/>
  <c r="M1048517" i="2"/>
  <c r="M1048518" i="2"/>
  <c r="M1048519" i="2"/>
  <c r="M1048520" i="2"/>
  <c r="M1048521" i="2"/>
  <c r="M1048522" i="2"/>
  <c r="M1048523" i="2"/>
  <c r="M1048524" i="2"/>
  <c r="M1048525" i="2"/>
  <c r="M1048501" i="2"/>
  <c r="A1048502" i="2"/>
  <c r="B1048502" i="2" s="1"/>
  <c r="A1048503" i="2"/>
  <c r="A1048504" i="2"/>
  <c r="B1048504" i="2" s="1"/>
  <c r="A1048505" i="2"/>
  <c r="A1048506" i="2"/>
  <c r="B1048506" i="2" s="1"/>
  <c r="A1048507" i="2"/>
  <c r="A1048508" i="2"/>
  <c r="B1048508" i="2" s="1"/>
  <c r="A1048509" i="2"/>
  <c r="A1048510" i="2"/>
  <c r="B1048510" i="2" s="1"/>
  <c r="A1048511" i="2"/>
  <c r="A1048512" i="2"/>
  <c r="B1048512" i="2" s="1"/>
  <c r="A1048513" i="2"/>
  <c r="A1048514" i="2"/>
  <c r="B1048514" i="2" s="1"/>
  <c r="A1048515" i="2"/>
  <c r="A1048516" i="2"/>
  <c r="B1048516" i="2" s="1"/>
  <c r="A1048517" i="2"/>
  <c r="A1048518" i="2"/>
  <c r="B1048518" i="2" s="1"/>
  <c r="A1048519" i="2"/>
  <c r="A1048520" i="2"/>
  <c r="A1048521" i="2"/>
  <c r="A1048522" i="2"/>
  <c r="A1048523" i="2"/>
  <c r="A1048524" i="2"/>
  <c r="A1048525" i="2"/>
  <c r="A1048501" i="2"/>
  <c r="B1048501" i="2" s="1"/>
  <c r="C1048524" i="2" l="1"/>
  <c r="B1048524" i="2"/>
  <c r="C1048522" i="2"/>
  <c r="B1048522" i="2"/>
  <c r="C1048520" i="2"/>
  <c r="B1048520" i="2"/>
  <c r="C1048525" i="2"/>
  <c r="B1048525" i="2"/>
  <c r="C1048523" i="2"/>
  <c r="B1048523" i="2"/>
  <c r="C1048521" i="2"/>
  <c r="B1048521" i="2"/>
  <c r="C1048519" i="2"/>
  <c r="B1048519" i="2"/>
  <c r="C1048517" i="2"/>
  <c r="B1048517" i="2"/>
  <c r="C1048515" i="2"/>
  <c r="B1048515" i="2"/>
  <c r="C1048513" i="2"/>
  <c r="B1048513" i="2"/>
  <c r="C1048511" i="2"/>
  <c r="B1048511" i="2"/>
  <c r="C1048509" i="2"/>
  <c r="B1048509" i="2"/>
  <c r="C1048507" i="2"/>
  <c r="B1048507" i="2"/>
  <c r="B1048505" i="2"/>
  <c r="C1048505" i="2" s="1"/>
  <c r="B1048503" i="2"/>
  <c r="C1048503" i="2" s="1"/>
  <c r="C1048516" i="2"/>
  <c r="C1048512" i="2"/>
  <c r="C1048508" i="2"/>
  <c r="C1048504" i="2"/>
  <c r="C1048518" i="2"/>
  <c r="C1048514" i="2"/>
  <c r="C1048510" i="2"/>
  <c r="C1048506" i="2"/>
  <c r="C1048502" i="2"/>
  <c r="C1048501" i="2"/>
  <c r="H1048501" i="2" l="1"/>
  <c r="D2" i="2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5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6" i="1"/>
  <c r="K1" i="1" l="1"/>
  <c r="F1048502" i="1"/>
  <c r="F1048503" i="1"/>
  <c r="F1048504" i="1"/>
  <c r="F1048505" i="1"/>
  <c r="F1048506" i="1"/>
  <c r="F1048507" i="1"/>
  <c r="F1048508" i="1"/>
  <c r="F1048509" i="1"/>
  <c r="F1048510" i="1"/>
  <c r="F1048511" i="1"/>
  <c r="F1048512" i="1"/>
  <c r="F1048513" i="1"/>
  <c r="F1048514" i="1"/>
  <c r="F1048515" i="1"/>
  <c r="F1048516" i="1"/>
  <c r="F1048501" i="1"/>
  <c r="E1048502" i="1"/>
  <c r="E1048503" i="1"/>
  <c r="G1048503" i="1" s="1"/>
  <c r="E1048504" i="1"/>
  <c r="E1048505" i="1"/>
  <c r="G1048505" i="1" s="1"/>
  <c r="E1048506" i="1"/>
  <c r="G1048506" i="1" s="1"/>
  <c r="E1048507" i="1"/>
  <c r="G1048507" i="1" s="1"/>
  <c r="E1048508" i="1"/>
  <c r="G1048508" i="1" s="1"/>
  <c r="E1048509" i="1"/>
  <c r="G1048509" i="1" s="1"/>
  <c r="E1048510" i="1"/>
  <c r="G1048510" i="1" s="1"/>
  <c r="E1048511" i="1"/>
  <c r="G1048511" i="1" s="1"/>
  <c r="E1048512" i="1"/>
  <c r="G1048512" i="1" s="1"/>
  <c r="E1048513" i="1"/>
  <c r="G1048513" i="1" s="1"/>
  <c r="E1048514" i="1"/>
  <c r="G1048514" i="1" s="1"/>
  <c r="E1048515" i="1"/>
  <c r="G1048515" i="1" s="1"/>
  <c r="E1048516" i="1"/>
  <c r="G1048516" i="1" s="1"/>
  <c r="E1048501" i="1"/>
  <c r="C1048502" i="1"/>
  <c r="C1048503" i="1"/>
  <c r="C1048504" i="1"/>
  <c r="C1048505" i="1"/>
  <c r="C1048506" i="1"/>
  <c r="C1048507" i="1"/>
  <c r="C1048508" i="1"/>
  <c r="C1048509" i="1"/>
  <c r="C1048510" i="1"/>
  <c r="C1048511" i="1"/>
  <c r="C1048512" i="1"/>
  <c r="C1048513" i="1"/>
  <c r="C1048514" i="1"/>
  <c r="C1048515" i="1"/>
  <c r="C1048516" i="1"/>
  <c r="B1048502" i="1"/>
  <c r="B1048503" i="1"/>
  <c r="B1048504" i="1"/>
  <c r="B1048505" i="1"/>
  <c r="B1048506" i="1"/>
  <c r="B1048507" i="1"/>
  <c r="B1048508" i="1"/>
  <c r="B1048509" i="1"/>
  <c r="B1048510" i="1"/>
  <c r="B1048511" i="1"/>
  <c r="B1048512" i="1"/>
  <c r="B1048513" i="1"/>
  <c r="B1048514" i="1"/>
  <c r="B1048515" i="1"/>
  <c r="B1048516" i="1"/>
  <c r="C1048501" i="1"/>
  <c r="B1048501" i="1"/>
  <c r="D1048503" i="1" l="1"/>
  <c r="G1048502" i="1"/>
  <c r="D1048514" i="1"/>
  <c r="D1048510" i="1"/>
  <c r="D1048506" i="1"/>
  <c r="G1048504" i="1"/>
  <c r="D1048515" i="1"/>
  <c r="D1048511" i="1"/>
  <c r="D1048507" i="1"/>
  <c r="D1048516" i="1"/>
  <c r="D1048512" i="1"/>
  <c r="D1048508" i="1"/>
  <c r="D1048504" i="1"/>
  <c r="D1048513" i="1"/>
  <c r="D1048509" i="1"/>
  <c r="D1048505" i="1"/>
  <c r="D1048502" i="1"/>
  <c r="D1048501" i="1"/>
  <c r="G1048501" i="1"/>
  <c r="I2" i="1" l="1"/>
  <c r="M1" i="1" l="1"/>
  <c r="K1048514" i="1" s="1"/>
  <c r="E2" i="1" s="1"/>
  <c r="I1" i="1"/>
  <c r="K2" i="1" l="1"/>
</calcChain>
</file>

<file path=xl/sharedStrings.xml><?xml version="1.0" encoding="utf-8"?>
<sst xmlns="http://schemas.openxmlformats.org/spreadsheetml/2006/main" count="139" uniqueCount="118">
  <si>
    <t>MEDIA</t>
  </si>
  <si>
    <t>HORAS DE PRODUCCION</t>
  </si>
  <si>
    <t>HORAS PARADA</t>
  </si>
  <si>
    <t>PORCENTAJE PRODUCIENDO</t>
  </si>
  <si>
    <t>PORCENTAJE PARADA</t>
  </si>
  <si>
    <t>FECHA</t>
  </si>
  <si>
    <t>HORAS TOTALES</t>
  </si>
  <si>
    <t>Nº DE CARROS</t>
  </si>
  <si>
    <t>LOTE</t>
  </si>
  <si>
    <t>VERIFICADO</t>
  </si>
  <si>
    <t>RESPONSABLE</t>
  </si>
  <si>
    <t>OBSERVACIONES</t>
  </si>
  <si>
    <t>Gallega 275 - 280 g
Picos  265 g
20 UDS/CAJA</t>
  </si>
  <si>
    <t>PRODUCTOS</t>
  </si>
  <si>
    <t>Tº (30 - 40 ºC)</t>
  </si>
  <si>
    <t>H.R (70 - 85 %)</t>
  </si>
  <si>
    <t>Tº PRECCOCION (160 - 220 ºC)</t>
  </si>
  <si>
    <t>VAPOR (5 - 8 seg)</t>
  </si>
  <si>
    <t>TIEMPO (15 - 20 min)</t>
  </si>
  <si>
    <t>PESO (g)</t>
  </si>
  <si>
    <t>Tº CAMARA DE FRIO (5 -15 º C)</t>
  </si>
  <si>
    <t>TIEMPO DE ENFRIAMIENTO 30 min</t>
  </si>
  <si>
    <t>Tº INTERIOR PRODUCTO  ( 5 - 20 ºC)</t>
  </si>
  <si>
    <t>LOTE BOLSA</t>
  </si>
  <si>
    <t>Nº CAJAS TOTALES</t>
  </si>
  <si>
    <t xml:space="preserve">UDS / CAJAS DE CADA PRODUCTO </t>
  </si>
  <si>
    <t>FE 2,5 mm</t>
  </si>
  <si>
    <t>NO FE 3 mm</t>
  </si>
  <si>
    <t>INOX 2,5 mm</t>
  </si>
  <si>
    <t>Nº DE DETECCIONES</t>
  </si>
  <si>
    <t>CAUSA</t>
  </si>
  <si>
    <t>SE TIRA A PNC (SI / NO)</t>
  </si>
  <si>
    <t>MEDIA DE CARROS</t>
  </si>
  <si>
    <t>TIEMPO PARADA</t>
  </si>
  <si>
    <t>HORA INICIO</t>
  </si>
  <si>
    <t>HORA FIN</t>
  </si>
  <si>
    <t>RESTA</t>
  </si>
  <si>
    <t>CAJAS</t>
  </si>
  <si>
    <t>U. CAJAS</t>
  </si>
  <si>
    <t>RESULT</t>
  </si>
  <si>
    <t>AUXILIARES</t>
  </si>
  <si>
    <t>UNIDADES TOTALES</t>
  </si>
  <si>
    <t>LIMPIEZA DIARIA DE INSTALACIONES</t>
  </si>
  <si>
    <t>LIMPIEZA SEMANAL DE INSTALACIONES</t>
  </si>
  <si>
    <t>EMBOLADORA</t>
  </si>
  <si>
    <t>ZONA CADENAS</t>
  </si>
  <si>
    <t>CILINDRO PESADORA</t>
  </si>
  <si>
    <t xml:space="preserve">ESCALERAS </t>
  </si>
  <si>
    <t xml:space="preserve">UTENSILIOS Y BASCULAS </t>
  </si>
  <si>
    <t>ZONA DE ANACONDA</t>
  </si>
  <si>
    <t>CINTA PULMON Y ESTRELLA</t>
  </si>
  <si>
    <t xml:space="preserve">BARANDILLAS </t>
  </si>
  <si>
    <t>MESA DOSIFICADORA PRODUCTO</t>
  </si>
  <si>
    <t>ZONA EMPAQUETADO</t>
  </si>
  <si>
    <t>SALIDA FERMENTACION</t>
  </si>
  <si>
    <t>PUERTAS</t>
  </si>
  <si>
    <t>PULMON SUPERIOR E INFERIOR</t>
  </si>
  <si>
    <t>MESA TRABAJO</t>
  </si>
  <si>
    <t xml:space="preserve">ENTRADA HORNO </t>
  </si>
  <si>
    <t>PAREDES</t>
  </si>
  <si>
    <t>AMASADORAS SEMIELABORADO</t>
  </si>
  <si>
    <t>DETECTOR METALES</t>
  </si>
  <si>
    <t>CAMARA ENFRIAMIENTO</t>
  </si>
  <si>
    <t>CINTAS  AMASADO</t>
  </si>
  <si>
    <t>CAMARA FERMENTACION</t>
  </si>
  <si>
    <t>EMPAQUETADORA CAJAS</t>
  </si>
  <si>
    <t>BANDEJAS DE ACEITE</t>
  </si>
  <si>
    <t>TELAS DE PULMON</t>
  </si>
  <si>
    <t>PASILLO DE MANDOS</t>
  </si>
  <si>
    <t>PASILLO ENTABLADO</t>
  </si>
  <si>
    <t>MAQUINA LEVADURA</t>
  </si>
  <si>
    <t>ARMARIOS DE HERRAMIENTA</t>
  </si>
  <si>
    <t>SALIDA DE HORNO</t>
  </si>
  <si>
    <t xml:space="preserve">REALIZADO POR </t>
  </si>
  <si>
    <t>LAVAMANOS</t>
  </si>
  <si>
    <t>PRIMERO DESENGRASANTE AGUA CALIENTE   Y LUEGO DESINFECTANTE CON AGUA FRÍA(LEJIA)</t>
  </si>
  <si>
    <t>PESADORA</t>
  </si>
  <si>
    <t xml:space="preserve">SUPERVISADO POR </t>
  </si>
  <si>
    <t>CINTAS DE  ENVASADO</t>
  </si>
  <si>
    <t>MASAS TOTALES</t>
  </si>
  <si>
    <t>MEDIA DE MASAS</t>
  </si>
  <si>
    <t>PARTE DE FABRICACION AMASADO Y PESADO PAN
SEMIELABORADO (FUENLABRADA) (REV-06 19/08/2020)</t>
  </si>
  <si>
    <t>Nº MASA</t>
  </si>
  <si>
    <t>HORA</t>
  </si>
  <si>
    <t>AGUA
LITROS</t>
  </si>
  <si>
    <t>AGUA
HIELO KG</t>
  </si>
  <si>
    <t>Tº MASA 
(18 - 30 ºC)</t>
  </si>
  <si>
    <t>PESO
BOLA (g)</t>
  </si>
  <si>
    <t>TIEMPO (min)</t>
  </si>
  <si>
    <t>RAPIDO</t>
  </si>
  <si>
    <t>LENTO</t>
  </si>
  <si>
    <t>PESO BOLA PARA TIPO DE PANES</t>
  </si>
  <si>
    <t>PICO</t>
  </si>
  <si>
    <t>ESPIGA</t>
  </si>
  <si>
    <t>GALLEGA</t>
  </si>
  <si>
    <t>300 - 305 g</t>
  </si>
  <si>
    <t>NOTAS</t>
  </si>
  <si>
    <t>CUALQUIER CAMBIO EN LA FORMULACION SE COMUNICARA AL ENCARGADO</t>
  </si>
  <si>
    <t>SI ALGUNA MEDIDA ESTA FUERA DE RANGO SE AVISARA AL ENCARGADO</t>
  </si>
  <si>
    <t>LOTES DE MMPP UTILIZADAS</t>
  </si>
  <si>
    <t>CENTENO</t>
  </si>
  <si>
    <t>MEJORANTE INVASA</t>
  </si>
  <si>
    <t>MEJORANTE</t>
  </si>
  <si>
    <t>LEVADURA</t>
  </si>
  <si>
    <t>SAL</t>
  </si>
  <si>
    <t>LEVADURA SECA AÑADIR POR MASA 500g 
LEVADURA PASTILLAS AÑADIR POR MASA 1000g</t>
  </si>
  <si>
    <t>TOTAL MINUTOS</t>
  </si>
  <si>
    <t>Nº MASAS</t>
  </si>
  <si>
    <t>MINUTOS RAPIDO</t>
  </si>
  <si>
    <t>SEGUNDOS RAPIDO</t>
  </si>
  <si>
    <t>TOTAL TEXTO</t>
  </si>
  <si>
    <t>TIEMPO TOTAL</t>
  </si>
  <si>
    <t>OPERARIO</t>
  </si>
  <si>
    <t>ok</t>
  </si>
  <si>
    <t>13641G1</t>
  </si>
  <si>
    <t>visente</t>
  </si>
  <si>
    <t>CAJAS  TOTALES</t>
  </si>
  <si>
    <t>PARTE DE FERMENTACION-SEMICOCCIÓN SEMIELABORADO (FUENLABRADA) (Edición 8 22/01/2022)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</si>
</sst>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mm]"/>
  </numFmts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20" fontId="0" fillId="0" borderId="8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20" fontId="0" fillId="0" borderId="10" xfId="0" applyNumberFormat="1" applyBorder="1" applyAlignment="1" applyProtection="1">
      <alignment horizontal="center" vertical="center"/>
      <protection locked="0"/>
    </xf>
    <xf numFmtId="20" fontId="0" fillId="0" borderId="10" xfId="0" applyNumberFormat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20" fontId="0" fillId="0" borderId="13" xfId="0" applyNumberFormat="1" applyBorder="1" applyAlignment="1" applyProtection="1">
      <alignment horizontal="center" vertical="center"/>
      <protection locked="0"/>
    </xf>
    <xf numFmtId="20" fontId="0" fillId="0" borderId="13" xfId="0" applyNumberForma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20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2" fontId="0" fillId="0" borderId="1" xfId="0" applyNumberFormat="1" applyBorder="1" applyAlignment="1" applyProtection="1">
      <alignment horizontal="center" vertical="center"/>
    </xf>
    <xf numFmtId="20" fontId="0" fillId="0" borderId="1" xfId="0" applyNumberFormat="1" applyBorder="1" applyAlignment="1" applyProtection="1">
      <alignment horizontal="center" vertical="center"/>
    </xf>
    <xf numFmtId="10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20" fontId="0" fillId="0" borderId="0" xfId="0" applyNumberFormat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20" fontId="0" fillId="0" borderId="0" xfId="0" applyNumberFormat="1" applyProtection="1"/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/>
      <protection locked="0"/>
    </xf>
    <xf numFmtId="2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5" fontId="0" fillId="0" borderId="0" xfId="0" applyNumberFormat="1" applyAlignment="1" applyProtection="1">
      <alignment horizontal="center" vertical="center"/>
      <protection locked="0"/>
    </xf>
    <xf numFmtId="21" fontId="0" fillId="0" borderId="1" xfId="0" applyNumberFormat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textRotation="90" wrapText="1"/>
    </xf>
    <xf numFmtId="0" fontId="1" fillId="3" borderId="9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</xf>
    <xf numFmtId="2" fontId="0" fillId="0" borderId="2" xfId="0" applyNumberFormat="1" applyBorder="1" applyAlignment="1" applyProtection="1">
      <alignment horizontal="center" vertical="center"/>
    </xf>
    <xf numFmtId="20" fontId="0" fillId="0" borderId="2" xfId="0" applyNumberFormat="1" applyBorder="1" applyAlignment="1" applyProtection="1">
      <alignment horizontal="center" vertical="center"/>
    </xf>
    <xf numFmtId="10" fontId="0" fillId="0" borderId="2" xfId="0" applyNumberFormat="1" applyBorder="1" applyAlignment="1" applyProtection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0" xfId="0" applyNumberFormat="1" applyBorder="1" applyAlignment="1" applyProtection="1">
      <alignment horizontal="center" vertical="center"/>
      <protection locked="0"/>
    </xf>
    <xf numFmtId="0" fontId="0" fillId="0" borderId="13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20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209549</xdr:rowOff>
    </xdr:from>
    <xdr:to>
      <xdr:col>2</xdr:col>
      <xdr:colOff>109220</xdr:colOff>
      <xdr:row>1</xdr:row>
      <xdr:rowOff>304799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209549"/>
          <a:ext cx="142367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495300</xdr:colOff>
      <xdr:row>2</xdr:row>
      <xdr:rowOff>85726</xdr:rowOff>
    </xdr:from>
    <xdr:to>
      <xdr:col>17</xdr:col>
      <xdr:colOff>523875</xdr:colOff>
      <xdr:row>2</xdr:row>
      <xdr:rowOff>523876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10990118" y="1505817"/>
          <a:ext cx="703984" cy="438150"/>
          <a:chOff x="5972176" y="28575"/>
          <a:chExt cx="1095374" cy="541565"/>
        </a:xfrm>
      </xdr:grpSpPr>
      <xdr:pic>
        <xdr:nvPicPr>
          <xdr:cNvPr id="4" name="3 Imagen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636" t="-1823" r="62421"/>
          <a:stretch>
            <a:fillRect/>
          </a:stretch>
        </xdr:blipFill>
        <xdr:spPr bwMode="auto">
          <a:xfrm>
            <a:off x="5972176" y="28575"/>
            <a:ext cx="552449" cy="5320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4 Imagen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66241" t="-1823" r="2548"/>
          <a:stretch>
            <a:fillRect/>
          </a:stretch>
        </xdr:blipFill>
        <xdr:spPr bwMode="auto">
          <a:xfrm>
            <a:off x="6600825" y="38100"/>
            <a:ext cx="466725" cy="5320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190501</xdr:rowOff>
    </xdr:from>
    <xdr:to>
      <xdr:col>1</xdr:col>
      <xdr:colOff>409575</xdr:colOff>
      <xdr:row>1</xdr:row>
      <xdr:rowOff>162087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190501"/>
          <a:ext cx="914400" cy="5811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104775</xdr:colOff>
      <xdr:row>2</xdr:row>
      <xdr:rowOff>47625</xdr:rowOff>
    </xdr:from>
    <xdr:to>
      <xdr:col>7</xdr:col>
      <xdr:colOff>1089741</xdr:colOff>
      <xdr:row>2</xdr:row>
      <xdr:rowOff>561975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052"/>
        <a:stretch/>
      </xdr:blipFill>
      <xdr:spPr bwMode="auto">
        <a:xfrm>
          <a:off x="5676900" y="1066800"/>
          <a:ext cx="984966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21"/>
  <sheetViews>
    <sheetView tabSelected="1" zoomScale="110" zoomScaleNormal="110" workbookViewId="0">
      <selection activeCell="N2" sqref="N2:O2"/>
    </sheetView>
  </sheetViews>
  <sheetFormatPr baseColWidth="10" defaultRowHeight="15" x14ac:dyDescent="0.25"/>
  <cols>
    <col min="1" max="1" width="10.85546875" style="16" customWidth="1"/>
    <col min="2" max="2" width="13.140625" style="1" customWidth="1"/>
    <col min="3" max="3" width="8.28515625" style="1" customWidth="1"/>
    <col min="4" max="4" width="10.140625" style="1" customWidth="1"/>
    <col min="5" max="5" width="13.28515625" style="1" customWidth="1"/>
    <col min="6" max="6" width="9" style="1" customWidth="1"/>
    <col min="7" max="7" width="8.7109375" style="1" customWidth="1"/>
    <col min="8" max="8" width="9.42578125" style="1" customWidth="1"/>
    <col min="9" max="9" width="7.28515625" style="1" customWidth="1"/>
    <col min="10" max="10" width="9" style="1" customWidth="1"/>
    <col min="11" max="11" width="8.85546875" style="1" customWidth="1"/>
    <col min="12" max="12" width="10.7109375" style="1" customWidth="1"/>
    <col min="13" max="14" width="8.85546875" style="1" customWidth="1"/>
    <col min="15" max="15" width="13" style="1" customWidth="1"/>
    <col min="16" max="16" width="8" style="2" customWidth="1"/>
    <col min="17" max="17" width="10.140625" style="1" customWidth="1"/>
    <col min="18" max="18" width="10" style="1" customWidth="1"/>
    <col min="19" max="21" width="6.7109375" style="1" customWidth="1"/>
    <col min="22" max="22" width="10.42578125" style="1" customWidth="1"/>
    <col min="23" max="23" width="8.7109375" style="1" customWidth="1"/>
    <col min="24" max="24" width="11.42578125" style="1"/>
    <col min="25" max="25" width="33.85546875" style="1" bestFit="1" customWidth="1"/>
    <col min="26" max="26" width="11.42578125" style="1"/>
    <col min="27" max="27" width="26" style="1" bestFit="1" customWidth="1"/>
    <col min="28" max="16384" width="11.42578125" style="1"/>
  </cols>
  <sheetData>
    <row r="1" spans="1:28" ht="63.75" thickBot="1" x14ac:dyDescent="0.3">
      <c r="A1" s="60"/>
      <c r="B1" s="60"/>
      <c r="C1" s="61"/>
      <c r="D1" s="22" t="s">
        <v>116</v>
      </c>
      <c r="E1" s="23">
        <f>SUM(N5:N20)</f>
        <v>0</v>
      </c>
      <c r="F1" s="22" t="s">
        <v>1</v>
      </c>
      <c r="G1" s="24">
        <f>W2-W1</f>
        <v>0</v>
      </c>
      <c r="H1" s="22" t="s">
        <v>3</v>
      </c>
      <c r="I1" s="25" t="e">
        <f>G1/(G1+G2)</f>
        <v>#DIV/0!</v>
      </c>
      <c r="J1" s="22" t="s">
        <v>7</v>
      </c>
      <c r="K1" s="26">
        <f>SUM(I5:I20)</f>
        <v>0</v>
      </c>
      <c r="L1" s="22" t="s">
        <v>6</v>
      </c>
      <c r="M1" s="24">
        <f>SUM(G1:G2)</f>
        <v>0</v>
      </c>
      <c r="N1" s="22" t="s">
        <v>5</v>
      </c>
      <c r="O1" s="21"/>
      <c r="P1" s="22" t="s">
        <v>8</v>
      </c>
      <c r="Q1" s="36"/>
      <c r="R1" s="70" t="s">
        <v>9</v>
      </c>
      <c r="S1" s="70"/>
      <c r="T1" s="81"/>
      <c r="U1" s="82"/>
      <c r="V1" s="59" t="s">
        <v>34</v>
      </c>
      <c r="W1" s="87"/>
    </row>
    <row r="2" spans="1:28" ht="48" thickBot="1" x14ac:dyDescent="0.3">
      <c r="A2" s="60"/>
      <c r="B2" s="60"/>
      <c r="C2" s="61"/>
      <c r="D2" s="51" t="s">
        <v>0</v>
      </c>
      <c r="E2" s="52" t="e">
        <f>(E1/K1048514)*60</f>
        <v>#DIV/0!</v>
      </c>
      <c r="F2" s="51" t="s">
        <v>2</v>
      </c>
      <c r="G2" s="53"/>
      <c r="H2" s="51" t="s">
        <v>4</v>
      </c>
      <c r="I2" s="54" t="e">
        <f>G2/(G1+G2)</f>
        <v>#DIV/0!</v>
      </c>
      <c r="J2" s="51" t="s">
        <v>32</v>
      </c>
      <c r="K2" s="52" t="e">
        <f>(K1/K1048514)*60</f>
        <v>#DIV/0!</v>
      </c>
      <c r="L2" s="71" t="s">
        <v>10</v>
      </c>
      <c r="M2" s="71"/>
      <c r="N2" s="72"/>
      <c r="O2" s="72"/>
      <c r="P2" s="71" t="s">
        <v>11</v>
      </c>
      <c r="Q2" s="71"/>
      <c r="R2" s="81"/>
      <c r="S2" s="83"/>
      <c r="T2" s="83"/>
      <c r="U2" s="82"/>
      <c r="V2" s="59" t="s">
        <v>35</v>
      </c>
      <c r="W2" s="87"/>
    </row>
    <row r="3" spans="1:28" ht="48.75" customHeight="1" thickBot="1" x14ac:dyDescent="0.3">
      <c r="A3" s="62" t="s">
        <v>117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4"/>
      <c r="S3" s="84" t="s">
        <v>12</v>
      </c>
      <c r="T3" s="85"/>
      <c r="U3" s="85"/>
      <c r="V3" s="85"/>
      <c r="W3" s="86"/>
    </row>
    <row r="4" spans="1:28" ht="95.25" thickBot="1" x14ac:dyDescent="0.3">
      <c r="A4" s="45" t="s">
        <v>112</v>
      </c>
      <c r="B4" s="46" t="s">
        <v>13</v>
      </c>
      <c r="C4" s="46" t="s">
        <v>14</v>
      </c>
      <c r="D4" s="46" t="s">
        <v>15</v>
      </c>
      <c r="E4" s="46" t="s">
        <v>16</v>
      </c>
      <c r="F4" s="46" t="s">
        <v>17</v>
      </c>
      <c r="G4" s="46" t="s">
        <v>18</v>
      </c>
      <c r="H4" s="46" t="s">
        <v>19</v>
      </c>
      <c r="I4" s="46" t="s">
        <v>7</v>
      </c>
      <c r="J4" s="46" t="s">
        <v>20</v>
      </c>
      <c r="K4" s="46" t="s">
        <v>21</v>
      </c>
      <c r="L4" s="46" t="s">
        <v>22</v>
      </c>
      <c r="M4" s="46" t="s">
        <v>23</v>
      </c>
      <c r="N4" s="46" t="s">
        <v>24</v>
      </c>
      <c r="O4" s="46" t="s">
        <v>25</v>
      </c>
      <c r="P4" s="46" t="s">
        <v>41</v>
      </c>
      <c r="Q4" s="46" t="s">
        <v>33</v>
      </c>
      <c r="R4" s="47" t="s">
        <v>26</v>
      </c>
      <c r="S4" s="47" t="s">
        <v>27</v>
      </c>
      <c r="T4" s="47" t="s">
        <v>28</v>
      </c>
      <c r="U4" s="46" t="s">
        <v>29</v>
      </c>
      <c r="V4" s="46" t="s">
        <v>30</v>
      </c>
      <c r="W4" s="48" t="s">
        <v>31</v>
      </c>
    </row>
    <row r="5" spans="1:28" ht="16.5" customHeight="1" thickBot="1" x14ac:dyDescent="0.3">
      <c r="A5" s="33"/>
      <c r="B5" s="49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8" t="str">
        <f>IF(N5&lt;&gt;"",N5*O5,"")</f>
        <v/>
      </c>
      <c r="Q5" s="7"/>
      <c r="R5" s="7"/>
      <c r="S5" s="8"/>
      <c r="T5" s="6"/>
      <c r="U5" s="6"/>
      <c r="V5" s="6"/>
      <c r="W5" s="6"/>
      <c r="Y5" s="68" t="s">
        <v>42</v>
      </c>
      <c r="Z5" s="68"/>
      <c r="AA5" s="68"/>
      <c r="AB5" s="68"/>
    </row>
    <row r="6" spans="1:28" ht="16.5" customHeight="1" thickBot="1" x14ac:dyDescent="0.3">
      <c r="A6" s="33"/>
      <c r="B6" s="49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8" t="str">
        <f t="shared" ref="P6:P20" si="0">IF(N6&lt;&gt;"",N6*O6,"")</f>
        <v/>
      </c>
      <c r="Q6" s="7"/>
      <c r="R6" s="7"/>
      <c r="S6" s="8" t="str">
        <f>IF(Q6&lt;&gt;"",IF(Q6&lt;R5,($K$1048517-R5)+(Q6-$L$1048517),Q6-R5),"")</f>
        <v/>
      </c>
      <c r="T6" s="6"/>
      <c r="U6" s="6"/>
      <c r="V6" s="6"/>
      <c r="W6" s="6"/>
      <c r="Y6" s="27" t="s">
        <v>44</v>
      </c>
      <c r="Z6" s="20"/>
      <c r="AA6" s="27" t="s">
        <v>45</v>
      </c>
      <c r="AB6" s="20"/>
    </row>
    <row r="7" spans="1:28" ht="16.5" customHeight="1" thickBot="1" x14ac:dyDescent="0.3">
      <c r="A7" s="33"/>
      <c r="B7" s="4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8" t="str">
        <f t="shared" si="0"/>
        <v/>
      </c>
      <c r="Q7" s="7"/>
      <c r="R7" s="7"/>
      <c r="S7" s="8" t="str">
        <f t="shared" ref="S7:S20" si="1">IF(Q7&lt;&gt;"",IF(Q7&lt;R6,($K$1048517-R6)+(Q7-$L$1048517),Q7-R6),"")</f>
        <v/>
      </c>
      <c r="T7" s="6"/>
      <c r="U7" s="6"/>
      <c r="V7" s="6"/>
      <c r="W7" s="6"/>
      <c r="Y7" s="27" t="s">
        <v>48</v>
      </c>
      <c r="Z7" s="20"/>
      <c r="AA7" s="27" t="s">
        <v>49</v>
      </c>
      <c r="AB7" s="20"/>
    </row>
    <row r="8" spans="1:28" ht="16.5" customHeight="1" thickBot="1" x14ac:dyDescent="0.3">
      <c r="A8" s="33"/>
      <c r="B8" s="4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8" t="str">
        <f t="shared" si="0"/>
        <v/>
      </c>
      <c r="Q8" s="7"/>
      <c r="R8" s="7"/>
      <c r="S8" s="8" t="str">
        <f t="shared" si="1"/>
        <v/>
      </c>
      <c r="T8" s="6"/>
      <c r="U8" s="6"/>
      <c r="V8" s="6"/>
      <c r="W8" s="6"/>
      <c r="Y8" s="27" t="s">
        <v>52</v>
      </c>
      <c r="Z8" s="20"/>
      <c r="AA8" s="27" t="s">
        <v>53</v>
      </c>
      <c r="AB8" s="36" t="s">
        <v>113</v>
      </c>
    </row>
    <row r="9" spans="1:28" ht="16.5" customHeight="1" thickBot="1" x14ac:dyDescent="0.3">
      <c r="A9" s="33"/>
      <c r="B9" s="4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8" t="str">
        <f t="shared" si="0"/>
        <v/>
      </c>
      <c r="Q9" s="7"/>
      <c r="R9" s="7"/>
      <c r="S9" s="8" t="str">
        <f t="shared" si="1"/>
        <v/>
      </c>
      <c r="T9" s="6"/>
      <c r="U9" s="6"/>
      <c r="V9" s="6"/>
      <c r="W9" s="6"/>
      <c r="Y9" s="27" t="s">
        <v>56</v>
      </c>
      <c r="Z9" s="20"/>
      <c r="AA9" s="27" t="s">
        <v>57</v>
      </c>
      <c r="AB9" s="36" t="s">
        <v>113</v>
      </c>
    </row>
    <row r="10" spans="1:28" ht="16.5" customHeight="1" thickBot="1" x14ac:dyDescent="0.3">
      <c r="A10" s="33"/>
      <c r="B10" s="4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8" t="str">
        <f t="shared" si="0"/>
        <v/>
      </c>
      <c r="Q10" s="7"/>
      <c r="R10" s="7"/>
      <c r="S10" s="8" t="str">
        <f t="shared" si="1"/>
        <v/>
      </c>
      <c r="T10" s="6"/>
      <c r="U10" s="6"/>
      <c r="V10" s="6"/>
      <c r="W10" s="6"/>
      <c r="Y10" s="27" t="s">
        <v>60</v>
      </c>
      <c r="Z10" s="20"/>
      <c r="AA10" s="27" t="s">
        <v>61</v>
      </c>
      <c r="AB10" s="20"/>
    </row>
    <row r="11" spans="1:28" ht="15.75" customHeight="1" thickBot="1" x14ac:dyDescent="0.3">
      <c r="A11" s="33"/>
      <c r="B11" s="4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8" t="str">
        <f t="shared" si="0"/>
        <v/>
      </c>
      <c r="Q11" s="7"/>
      <c r="R11" s="7"/>
      <c r="S11" s="8" t="str">
        <f t="shared" si="1"/>
        <v/>
      </c>
      <c r="T11" s="6"/>
      <c r="U11" s="6"/>
      <c r="V11" s="6"/>
      <c r="W11" s="6"/>
      <c r="Y11" s="27" t="s">
        <v>64</v>
      </c>
      <c r="Z11" s="20"/>
      <c r="AA11" s="27" t="s">
        <v>65</v>
      </c>
      <c r="AB11" s="36" t="s">
        <v>113</v>
      </c>
    </row>
    <row r="12" spans="1:28" ht="15.75" customHeight="1" thickBot="1" x14ac:dyDescent="0.3">
      <c r="A12" s="33"/>
      <c r="B12" s="4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8" t="str">
        <f t="shared" si="0"/>
        <v/>
      </c>
      <c r="Q12" s="7"/>
      <c r="R12" s="7"/>
      <c r="S12" s="8" t="str">
        <f t="shared" si="1"/>
        <v/>
      </c>
      <c r="T12" s="6"/>
      <c r="U12" s="6"/>
      <c r="V12" s="6"/>
      <c r="W12" s="6"/>
      <c r="Y12" s="27" t="s">
        <v>68</v>
      </c>
      <c r="Z12" s="36"/>
      <c r="AA12" s="27" t="s">
        <v>69</v>
      </c>
      <c r="AB12" s="36"/>
    </row>
    <row r="13" spans="1:28" ht="15.75" customHeight="1" thickBot="1" x14ac:dyDescent="0.3">
      <c r="A13" s="33"/>
      <c r="B13" s="4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8" t="str">
        <f t="shared" si="0"/>
        <v/>
      </c>
      <c r="Q13" s="7"/>
      <c r="R13" s="7"/>
      <c r="S13" s="8" t="str">
        <f t="shared" si="1"/>
        <v/>
      </c>
      <c r="T13" s="6"/>
      <c r="U13" s="6"/>
      <c r="V13" s="6"/>
      <c r="W13" s="6"/>
      <c r="Y13" s="27" t="s">
        <v>72</v>
      </c>
      <c r="Z13" s="36" t="s">
        <v>113</v>
      </c>
      <c r="AA13" s="27" t="s">
        <v>73</v>
      </c>
      <c r="AB13" s="20"/>
    </row>
    <row r="14" spans="1:28" ht="15.75" customHeight="1" thickBot="1" x14ac:dyDescent="0.3">
      <c r="A14" s="33"/>
      <c r="B14" s="4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8" t="str">
        <f t="shared" si="0"/>
        <v/>
      </c>
      <c r="Q14" s="7"/>
      <c r="R14" s="7"/>
      <c r="S14" s="8" t="str">
        <f t="shared" si="1"/>
        <v/>
      </c>
      <c r="T14" s="6"/>
      <c r="U14" s="6"/>
      <c r="V14" s="6"/>
      <c r="W14" s="6"/>
      <c r="Y14" s="27" t="s">
        <v>76</v>
      </c>
      <c r="Z14" s="20"/>
      <c r="AA14" s="27" t="s">
        <v>77</v>
      </c>
      <c r="AB14" s="20"/>
    </row>
    <row r="15" spans="1:28" ht="16.5" thickBot="1" x14ac:dyDescent="0.3">
      <c r="A15" s="33"/>
      <c r="B15" s="4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8" t="str">
        <f t="shared" si="0"/>
        <v/>
      </c>
      <c r="Q15" s="7"/>
      <c r="R15" s="7"/>
      <c r="S15" s="8" t="str">
        <f t="shared" si="1"/>
        <v/>
      </c>
      <c r="T15" s="6"/>
      <c r="U15" s="6"/>
      <c r="V15" s="6"/>
      <c r="W15" s="6"/>
      <c r="Y15" s="68" t="s">
        <v>43</v>
      </c>
      <c r="Z15" s="68"/>
      <c r="AA15" s="68"/>
      <c r="AB15" s="68"/>
    </row>
    <row r="16" spans="1:28" ht="16.5" thickBot="1" x14ac:dyDescent="0.3">
      <c r="A16" s="33"/>
      <c r="B16" s="4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8" t="str">
        <f t="shared" si="0"/>
        <v/>
      </c>
      <c r="Q16" s="7"/>
      <c r="R16" s="7"/>
      <c r="S16" s="8" t="str">
        <f t="shared" si="1"/>
        <v/>
      </c>
      <c r="T16" s="6"/>
      <c r="U16" s="6"/>
      <c r="V16" s="6"/>
      <c r="W16" s="6"/>
      <c r="Y16" s="27" t="s">
        <v>46</v>
      </c>
      <c r="Z16" s="20"/>
      <c r="AA16" s="27" t="s">
        <v>78</v>
      </c>
      <c r="AB16" s="20"/>
    </row>
    <row r="17" spans="1:28" ht="16.5" thickBot="1" x14ac:dyDescent="0.3">
      <c r="A17" s="33"/>
      <c r="B17" s="4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8" t="str">
        <f t="shared" si="0"/>
        <v/>
      </c>
      <c r="Q17" s="7"/>
      <c r="R17" s="7"/>
      <c r="S17" s="8" t="str">
        <f t="shared" si="1"/>
        <v/>
      </c>
      <c r="T17" s="6"/>
      <c r="U17" s="6"/>
      <c r="V17" s="6"/>
      <c r="W17" s="6"/>
      <c r="Y17" s="27" t="s">
        <v>50</v>
      </c>
      <c r="Z17" s="20"/>
      <c r="AA17" s="27" t="s">
        <v>47</v>
      </c>
      <c r="AB17" s="36" t="s">
        <v>113</v>
      </c>
    </row>
    <row r="18" spans="1:28" ht="16.5" thickBot="1" x14ac:dyDescent="0.3">
      <c r="A18" s="33"/>
      <c r="B18" s="4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8" t="str">
        <f t="shared" si="0"/>
        <v/>
      </c>
      <c r="Q18" s="7"/>
      <c r="R18" s="7"/>
      <c r="S18" s="8" t="str">
        <f t="shared" si="1"/>
        <v/>
      </c>
      <c r="T18" s="6"/>
      <c r="U18" s="6"/>
      <c r="V18" s="6"/>
      <c r="W18" s="6"/>
      <c r="Y18" s="27" t="s">
        <v>54</v>
      </c>
      <c r="Z18" s="20"/>
      <c r="AA18" s="27" t="s">
        <v>51</v>
      </c>
      <c r="AB18" s="20"/>
    </row>
    <row r="19" spans="1:28" ht="16.5" thickBot="1" x14ac:dyDescent="0.3">
      <c r="A19" s="33"/>
      <c r="B19" s="4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8" t="str">
        <f t="shared" si="0"/>
        <v/>
      </c>
      <c r="Q19" s="7"/>
      <c r="R19" s="7"/>
      <c r="S19" s="8" t="str">
        <f t="shared" si="1"/>
        <v/>
      </c>
      <c r="T19" s="6"/>
      <c r="U19" s="6"/>
      <c r="V19" s="6"/>
      <c r="W19" s="6"/>
      <c r="Y19" s="27" t="s">
        <v>58</v>
      </c>
      <c r="Z19" s="36" t="s">
        <v>113</v>
      </c>
      <c r="AA19" s="27" t="s">
        <v>55</v>
      </c>
      <c r="AB19" s="20"/>
    </row>
    <row r="20" spans="1:28" ht="16.5" thickBot="1" x14ac:dyDescent="0.3">
      <c r="A20" s="34"/>
      <c r="B20" s="5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9" t="str">
        <f t="shared" si="0"/>
        <v/>
      </c>
      <c r="Q20" s="11"/>
      <c r="R20" s="11"/>
      <c r="S20" s="12" t="str">
        <f t="shared" si="1"/>
        <v/>
      </c>
      <c r="T20" s="10"/>
      <c r="U20" s="10"/>
      <c r="V20" s="10"/>
      <c r="W20" s="10"/>
      <c r="Y20" s="27" t="s">
        <v>62</v>
      </c>
      <c r="Z20" s="20"/>
      <c r="AA20" s="27" t="s">
        <v>59</v>
      </c>
      <c r="AB20" s="20"/>
    </row>
    <row r="21" spans="1:28" ht="16.5" thickBot="1" x14ac:dyDescent="0.3">
      <c r="Y21" s="27" t="s">
        <v>66</v>
      </c>
      <c r="Z21" s="20"/>
      <c r="AA21" s="27" t="s">
        <v>63</v>
      </c>
      <c r="AB21" s="20"/>
    </row>
    <row r="22" spans="1:28" ht="16.5" thickBot="1" x14ac:dyDescent="0.3">
      <c r="Y22" s="27" t="s">
        <v>70</v>
      </c>
      <c r="Z22" s="20"/>
      <c r="AA22" s="27" t="s">
        <v>67</v>
      </c>
      <c r="AB22" s="20"/>
    </row>
    <row r="23" spans="1:28" ht="32.25" thickBot="1" x14ac:dyDescent="0.3">
      <c r="Y23" s="27" t="s">
        <v>74</v>
      </c>
      <c r="Z23" s="20"/>
      <c r="AA23" s="27" t="s">
        <v>71</v>
      </c>
      <c r="AB23" s="20"/>
    </row>
    <row r="24" spans="1:28" ht="42" customHeight="1" thickBot="1" x14ac:dyDescent="0.3">
      <c r="Y24" s="65" t="s">
        <v>75</v>
      </c>
      <c r="Z24" s="66"/>
      <c r="AA24" s="66"/>
      <c r="AB24" s="67"/>
    </row>
    <row r="1048500" spans="2:16" x14ac:dyDescent="0.25">
      <c r="B1048500" s="28" t="s">
        <v>34</v>
      </c>
      <c r="C1048500" s="28" t="s">
        <v>35</v>
      </c>
      <c r="D1048500" s="28" t="s">
        <v>36</v>
      </c>
      <c r="E1048500" s="28" t="s">
        <v>37</v>
      </c>
      <c r="F1048500" s="28" t="s">
        <v>38</v>
      </c>
      <c r="G1048500" s="28" t="s">
        <v>39</v>
      </c>
      <c r="H1048500" s="28"/>
      <c r="I1048500" s="28"/>
      <c r="J1048500" s="28"/>
      <c r="K1048500" s="28"/>
      <c r="L1048500" s="28"/>
    </row>
    <row r="1048501" spans="2:16" x14ac:dyDescent="0.25">
      <c r="B1048501" s="29">
        <f>Q5</f>
        <v>0</v>
      </c>
      <c r="C1048501" s="29">
        <f>R5</f>
        <v>0</v>
      </c>
      <c r="D1048501" s="29">
        <f>IF(C1048501&lt;B1048501,($K$1048517-B1048501)+(C1048501-$L$1048517),C1048501-B1048501)</f>
        <v>0</v>
      </c>
      <c r="E1048501" s="28">
        <f>N5</f>
        <v>0</v>
      </c>
      <c r="F1048501" s="28">
        <f>O5</f>
        <v>0</v>
      </c>
      <c r="G1048501" s="28">
        <f>E1048501*F1048501</f>
        <v>0</v>
      </c>
      <c r="H1048501" s="28"/>
      <c r="I1048501" s="28"/>
      <c r="J1048501" s="28"/>
      <c r="K1048501" s="28"/>
      <c r="L1048501" s="28"/>
    </row>
    <row r="1048502" spans="2:16" x14ac:dyDescent="0.25">
      <c r="B1048502" s="29">
        <f t="shared" ref="B1048502:B1048516" si="2">Q6</f>
        <v>0</v>
      </c>
      <c r="C1048502" s="29">
        <f t="shared" ref="C1048502:C1048516" si="3">R6</f>
        <v>0</v>
      </c>
      <c r="D1048502" s="29">
        <f>IF(C1048502&lt;B1048502,($K$1048517-B1048502)+(C1048502-$L$1048517),C1048502-B1048502)</f>
        <v>0</v>
      </c>
      <c r="E1048502" s="28">
        <f t="shared" ref="E1048502:E1048516" si="4">N6</f>
        <v>0</v>
      </c>
      <c r="F1048502" s="28">
        <f t="shared" ref="F1048502:F1048516" si="5">O6</f>
        <v>0</v>
      </c>
      <c r="G1048502" s="28">
        <f t="shared" ref="G1048502:G1048516" si="6">E1048502*F1048502</f>
        <v>0</v>
      </c>
      <c r="H1048502" s="28"/>
      <c r="I1048502" s="28"/>
      <c r="J1048502" s="28"/>
      <c r="K1048502" s="28"/>
      <c r="L1048502" s="28"/>
      <c r="M1048502" s="17"/>
      <c r="N1048502" s="17"/>
      <c r="O1048502" s="17"/>
      <c r="P1048502" s="17"/>
    </row>
    <row r="1048503" spans="2:16" x14ac:dyDescent="0.25">
      <c r="B1048503" s="29">
        <f t="shared" si="2"/>
        <v>0</v>
      </c>
      <c r="C1048503" s="29">
        <f t="shared" si="3"/>
        <v>0</v>
      </c>
      <c r="D1048503" s="29">
        <f t="shared" ref="D1048503:D1048516" si="7">IF(C1048503&lt;B1048503,($K$1048517-B1048503)+(C1048503-$L$1048517),C1048503-B1048503)</f>
        <v>0</v>
      </c>
      <c r="E1048503" s="28">
        <f t="shared" si="4"/>
        <v>0</v>
      </c>
      <c r="F1048503" s="28">
        <f t="shared" si="5"/>
        <v>0</v>
      </c>
      <c r="G1048503" s="28">
        <f t="shared" si="6"/>
        <v>0</v>
      </c>
      <c r="H1048503" s="28"/>
      <c r="I1048503" s="28"/>
      <c r="J1048503" s="28"/>
      <c r="K1048503" s="28"/>
      <c r="L1048503" s="28"/>
    </row>
    <row r="1048504" spans="2:16" x14ac:dyDescent="0.25">
      <c r="B1048504" s="29">
        <f t="shared" si="2"/>
        <v>0</v>
      </c>
      <c r="C1048504" s="29">
        <f t="shared" si="3"/>
        <v>0</v>
      </c>
      <c r="D1048504" s="29">
        <f t="shared" si="7"/>
        <v>0</v>
      </c>
      <c r="E1048504" s="28">
        <f t="shared" si="4"/>
        <v>0</v>
      </c>
      <c r="F1048504" s="28">
        <f t="shared" si="5"/>
        <v>0</v>
      </c>
      <c r="G1048504" s="28">
        <f t="shared" si="6"/>
        <v>0</v>
      </c>
      <c r="H1048504" s="28"/>
      <c r="I1048504" s="28"/>
      <c r="J1048504" s="28"/>
      <c r="K1048504" s="28"/>
      <c r="L1048504" s="28"/>
    </row>
    <row r="1048505" spans="2:16" x14ac:dyDescent="0.25">
      <c r="B1048505" s="29">
        <f t="shared" si="2"/>
        <v>0</v>
      </c>
      <c r="C1048505" s="29">
        <f t="shared" si="3"/>
        <v>0</v>
      </c>
      <c r="D1048505" s="29">
        <f t="shared" si="7"/>
        <v>0</v>
      </c>
      <c r="E1048505" s="28">
        <f t="shared" si="4"/>
        <v>0</v>
      </c>
      <c r="F1048505" s="28">
        <f t="shared" si="5"/>
        <v>0</v>
      </c>
      <c r="G1048505" s="28">
        <f t="shared" si="6"/>
        <v>0</v>
      </c>
      <c r="H1048505" s="28"/>
      <c r="I1048505" s="28"/>
      <c r="J1048505" s="28"/>
      <c r="K1048505" s="28"/>
      <c r="L1048505" s="28"/>
    </row>
    <row r="1048506" spans="2:16" x14ac:dyDescent="0.25">
      <c r="B1048506" s="29">
        <f t="shared" si="2"/>
        <v>0</v>
      </c>
      <c r="C1048506" s="29">
        <f t="shared" si="3"/>
        <v>0</v>
      </c>
      <c r="D1048506" s="29">
        <f t="shared" si="7"/>
        <v>0</v>
      </c>
      <c r="E1048506" s="28">
        <f t="shared" si="4"/>
        <v>0</v>
      </c>
      <c r="F1048506" s="28">
        <f t="shared" si="5"/>
        <v>0</v>
      </c>
      <c r="G1048506" s="28">
        <f t="shared" si="6"/>
        <v>0</v>
      </c>
      <c r="H1048506" s="28"/>
      <c r="I1048506" s="28"/>
      <c r="J1048506" s="28"/>
      <c r="K1048506" s="28"/>
      <c r="L1048506" s="28"/>
    </row>
    <row r="1048507" spans="2:16" x14ac:dyDescent="0.25">
      <c r="B1048507" s="29">
        <f t="shared" si="2"/>
        <v>0</v>
      </c>
      <c r="C1048507" s="29">
        <f t="shared" si="3"/>
        <v>0</v>
      </c>
      <c r="D1048507" s="29">
        <f t="shared" si="7"/>
        <v>0</v>
      </c>
      <c r="E1048507" s="28">
        <f t="shared" si="4"/>
        <v>0</v>
      </c>
      <c r="F1048507" s="28">
        <f t="shared" si="5"/>
        <v>0</v>
      </c>
      <c r="G1048507" s="28">
        <f t="shared" si="6"/>
        <v>0</v>
      </c>
      <c r="H1048507" s="28"/>
      <c r="I1048507" s="28"/>
      <c r="J1048507" s="28"/>
      <c r="K1048507" s="28"/>
      <c r="L1048507" s="28"/>
    </row>
    <row r="1048508" spans="2:16" x14ac:dyDescent="0.25">
      <c r="B1048508" s="29">
        <f t="shared" si="2"/>
        <v>0</v>
      </c>
      <c r="C1048508" s="29">
        <f t="shared" si="3"/>
        <v>0</v>
      </c>
      <c r="D1048508" s="29">
        <f t="shared" si="7"/>
        <v>0</v>
      </c>
      <c r="E1048508" s="28">
        <f t="shared" si="4"/>
        <v>0</v>
      </c>
      <c r="F1048508" s="28">
        <f t="shared" si="5"/>
        <v>0</v>
      </c>
      <c r="G1048508" s="28">
        <f t="shared" si="6"/>
        <v>0</v>
      </c>
      <c r="H1048508" s="28"/>
      <c r="I1048508" s="28"/>
      <c r="J1048508" s="28"/>
      <c r="K1048508" s="28"/>
      <c r="L1048508" s="28"/>
    </row>
    <row r="1048509" spans="2:16" x14ac:dyDescent="0.25">
      <c r="B1048509" s="29">
        <f t="shared" si="2"/>
        <v>0</v>
      </c>
      <c r="C1048509" s="29">
        <f t="shared" si="3"/>
        <v>0</v>
      </c>
      <c r="D1048509" s="29">
        <f t="shared" si="7"/>
        <v>0</v>
      </c>
      <c r="E1048509" s="28">
        <f t="shared" si="4"/>
        <v>0</v>
      </c>
      <c r="F1048509" s="28">
        <f t="shared" si="5"/>
        <v>0</v>
      </c>
      <c r="G1048509" s="28">
        <f>E1048509*F1048509</f>
        <v>0</v>
      </c>
      <c r="H1048509" s="28"/>
      <c r="I1048509" s="28"/>
      <c r="J1048509" s="28"/>
      <c r="K1048509" s="28"/>
      <c r="L1048509" s="28"/>
    </row>
    <row r="1048510" spans="2:16" x14ac:dyDescent="0.25">
      <c r="B1048510" s="29">
        <f t="shared" si="2"/>
        <v>0</v>
      </c>
      <c r="C1048510" s="29">
        <f t="shared" si="3"/>
        <v>0</v>
      </c>
      <c r="D1048510" s="29">
        <f t="shared" si="7"/>
        <v>0</v>
      </c>
      <c r="E1048510" s="28">
        <f t="shared" si="4"/>
        <v>0</v>
      </c>
      <c r="F1048510" s="28">
        <f t="shared" si="5"/>
        <v>0</v>
      </c>
      <c r="G1048510" s="28">
        <f t="shared" si="6"/>
        <v>0</v>
      </c>
      <c r="H1048510" s="28"/>
      <c r="I1048510" s="28"/>
      <c r="J1048510" s="28"/>
      <c r="K1048510" s="28"/>
      <c r="L1048510" s="28"/>
    </row>
    <row r="1048511" spans="2:16" x14ac:dyDescent="0.25">
      <c r="B1048511" s="29">
        <f t="shared" si="2"/>
        <v>0</v>
      </c>
      <c r="C1048511" s="29">
        <f t="shared" si="3"/>
        <v>0</v>
      </c>
      <c r="D1048511" s="29">
        <f t="shared" si="7"/>
        <v>0</v>
      </c>
      <c r="E1048511" s="28">
        <f t="shared" si="4"/>
        <v>0</v>
      </c>
      <c r="F1048511" s="28">
        <f t="shared" si="5"/>
        <v>0</v>
      </c>
      <c r="G1048511" s="28">
        <f t="shared" si="6"/>
        <v>0</v>
      </c>
      <c r="H1048511" s="28"/>
      <c r="I1048511" s="28"/>
      <c r="J1048511" s="28"/>
      <c r="K1048511" s="28"/>
      <c r="L1048511" s="28"/>
    </row>
    <row r="1048512" spans="2:16" x14ac:dyDescent="0.25">
      <c r="B1048512" s="29">
        <f t="shared" si="2"/>
        <v>0</v>
      </c>
      <c r="C1048512" s="29">
        <f t="shared" si="3"/>
        <v>0</v>
      </c>
      <c r="D1048512" s="29">
        <f t="shared" si="7"/>
        <v>0</v>
      </c>
      <c r="E1048512" s="28">
        <f t="shared" si="4"/>
        <v>0</v>
      </c>
      <c r="F1048512" s="28">
        <f t="shared" si="5"/>
        <v>0</v>
      </c>
      <c r="G1048512" s="28">
        <f t="shared" si="6"/>
        <v>0</v>
      </c>
      <c r="H1048512" s="28"/>
      <c r="I1048512" s="28"/>
      <c r="J1048512" s="28"/>
      <c r="K1048512" s="28"/>
      <c r="L1048512" s="28"/>
    </row>
    <row r="1048513" spans="2:13" x14ac:dyDescent="0.25">
      <c r="B1048513" s="29">
        <f t="shared" si="2"/>
        <v>0</v>
      </c>
      <c r="C1048513" s="29">
        <f t="shared" si="3"/>
        <v>0</v>
      </c>
      <c r="D1048513" s="29">
        <f t="shared" si="7"/>
        <v>0</v>
      </c>
      <c r="E1048513" s="28">
        <f t="shared" si="4"/>
        <v>0</v>
      </c>
      <c r="F1048513" s="28">
        <f t="shared" si="5"/>
        <v>0</v>
      </c>
      <c r="G1048513" s="28">
        <f t="shared" si="6"/>
        <v>0</v>
      </c>
      <c r="H1048513" s="28"/>
      <c r="I1048513" s="28"/>
      <c r="J1048513" s="28"/>
      <c r="K1048513" s="28" t="s">
        <v>106</v>
      </c>
      <c r="L1048513" s="28"/>
    </row>
    <row r="1048514" spans="2:13" x14ac:dyDescent="0.25">
      <c r="B1048514" s="29">
        <f t="shared" si="2"/>
        <v>0</v>
      </c>
      <c r="C1048514" s="29">
        <f t="shared" si="3"/>
        <v>0</v>
      </c>
      <c r="D1048514" s="29">
        <f t="shared" si="7"/>
        <v>0</v>
      </c>
      <c r="E1048514" s="28">
        <f t="shared" si="4"/>
        <v>0</v>
      </c>
      <c r="F1048514" s="28">
        <f t="shared" si="5"/>
        <v>0</v>
      </c>
      <c r="G1048514" s="28">
        <f t="shared" si="6"/>
        <v>0</v>
      </c>
      <c r="H1048514" s="28"/>
      <c r="I1048514" s="28"/>
      <c r="J1048514" s="28"/>
      <c r="K1048514" s="30">
        <f>M1*1440</f>
        <v>0</v>
      </c>
      <c r="L1048514" s="28"/>
      <c r="M1048514" s="15"/>
    </row>
    <row r="1048515" spans="2:13" x14ac:dyDescent="0.25">
      <c r="B1048515" s="29">
        <f t="shared" si="2"/>
        <v>0</v>
      </c>
      <c r="C1048515" s="29">
        <f t="shared" si="3"/>
        <v>0</v>
      </c>
      <c r="D1048515" s="29">
        <f t="shared" si="7"/>
        <v>0</v>
      </c>
      <c r="E1048515" s="28">
        <f t="shared" si="4"/>
        <v>0</v>
      </c>
      <c r="F1048515" s="28">
        <f t="shared" si="5"/>
        <v>0</v>
      </c>
      <c r="G1048515" s="28">
        <f t="shared" si="6"/>
        <v>0</v>
      </c>
      <c r="H1048515" s="28"/>
      <c r="I1048515" s="28"/>
      <c r="J1048515" s="28"/>
      <c r="K1048515" s="28"/>
      <c r="L1048515" s="28"/>
    </row>
    <row r="1048516" spans="2:13" x14ac:dyDescent="0.25">
      <c r="B1048516" s="29">
        <f t="shared" si="2"/>
        <v>0</v>
      </c>
      <c r="C1048516" s="29">
        <f t="shared" si="3"/>
        <v>0</v>
      </c>
      <c r="D1048516" s="29">
        <f t="shared" si="7"/>
        <v>0</v>
      </c>
      <c r="E1048516" s="28">
        <f t="shared" si="4"/>
        <v>0</v>
      </c>
      <c r="F1048516" s="28">
        <f t="shared" si="5"/>
        <v>0</v>
      </c>
      <c r="G1048516" s="28">
        <f t="shared" si="6"/>
        <v>0</v>
      </c>
      <c r="H1048516" s="28"/>
      <c r="I1048516" s="28"/>
      <c r="J1048516" s="28"/>
      <c r="K1048516" s="69" t="s">
        <v>40</v>
      </c>
      <c r="L1048516" s="69"/>
    </row>
    <row r="1048517" spans="2:13" x14ac:dyDescent="0.25">
      <c r="B1048517" s="29"/>
      <c r="C1048517" s="28"/>
      <c r="D1048517" s="28"/>
      <c r="E1048517" s="28"/>
      <c r="F1048517" s="28"/>
      <c r="G1048517" s="28"/>
      <c r="H1048517" s="28"/>
      <c r="I1048517" s="28"/>
      <c r="J1048517" s="28"/>
      <c r="K1048517" s="31">
        <v>0.99930555555555556</v>
      </c>
      <c r="L1048517" s="31">
        <v>0</v>
      </c>
    </row>
    <row r="1048518" spans="2:13" x14ac:dyDescent="0.25">
      <c r="B1048518" s="14"/>
    </row>
    <row r="1048519" spans="2:13" x14ac:dyDescent="0.25">
      <c r="B1048519" s="14"/>
    </row>
    <row r="1048520" spans="2:13" x14ac:dyDescent="0.25">
      <c r="B1048520" s="14"/>
    </row>
    <row r="1048521" spans="2:13" x14ac:dyDescent="0.25">
      <c r="B1048521" s="14"/>
    </row>
  </sheetData>
  <mergeCells count="13">
    <mergeCell ref="A1:C2"/>
    <mergeCell ref="A3:R3"/>
    <mergeCell ref="Y24:AB24"/>
    <mergeCell ref="Y5:AB5"/>
    <mergeCell ref="K1048516:L1048516"/>
    <mergeCell ref="R1:S1"/>
    <mergeCell ref="P2:Q2"/>
    <mergeCell ref="S3:W3"/>
    <mergeCell ref="L2:M2"/>
    <mergeCell ref="N2:O2"/>
    <mergeCell ref="Y15:AB15"/>
    <mergeCell ref="T1:U1"/>
    <mergeCell ref="R2:U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48525"/>
  <sheetViews>
    <sheetView workbookViewId="0">
      <selection activeCell="F2" sqref="F2"/>
    </sheetView>
  </sheetViews>
  <sheetFormatPr baseColWidth="10" defaultRowHeight="15" x14ac:dyDescent="0.25"/>
  <cols>
    <col min="1" max="5" width="11.42578125" style="2"/>
    <col min="6" max="6" width="13.42578125" style="2" customWidth="1"/>
    <col min="7" max="7" width="15" style="2" customWidth="1"/>
    <col min="8" max="8" width="17.28515625" style="2" customWidth="1"/>
    <col min="9" max="9" width="18.85546875" style="2" customWidth="1"/>
    <col min="10" max="11" width="19.7109375" style="2" customWidth="1"/>
    <col min="12" max="16384" width="11.42578125" style="2"/>
  </cols>
  <sheetData>
    <row r="1" spans="1:11" ht="48" thickBot="1" x14ac:dyDescent="0.3">
      <c r="A1" s="77"/>
      <c r="B1" s="77"/>
      <c r="C1" s="35" t="s">
        <v>79</v>
      </c>
      <c r="D1" s="37">
        <f>MAX(A6:A8)</f>
        <v>0</v>
      </c>
      <c r="E1" s="35" t="s">
        <v>1</v>
      </c>
      <c r="F1" s="44">
        <f>F1048504-G1048504</f>
        <v>0</v>
      </c>
      <c r="G1" s="35" t="s">
        <v>5</v>
      </c>
      <c r="H1" s="55"/>
      <c r="I1" s="38" t="s">
        <v>11</v>
      </c>
      <c r="J1" s="75"/>
      <c r="K1" s="76"/>
    </row>
    <row r="2" spans="1:11" ht="32.25" thickBot="1" x14ac:dyDescent="0.3">
      <c r="A2" s="77"/>
      <c r="B2" s="77"/>
      <c r="C2" s="35" t="s">
        <v>80</v>
      </c>
      <c r="D2" s="23" t="e">
        <f>(D1/H1048501)*60</f>
        <v>#DIV/0!</v>
      </c>
      <c r="E2" s="35" t="s">
        <v>8</v>
      </c>
      <c r="F2" s="36"/>
      <c r="G2" s="35" t="s">
        <v>10</v>
      </c>
      <c r="H2" s="58" t="s">
        <v>115</v>
      </c>
      <c r="I2" s="38" t="s">
        <v>9</v>
      </c>
      <c r="J2" s="79"/>
      <c r="K2" s="80"/>
    </row>
    <row r="3" spans="1:11" ht="49.5" customHeight="1" thickBot="1" x14ac:dyDescent="0.3">
      <c r="A3" s="62" t="s">
        <v>81</v>
      </c>
      <c r="B3" s="63"/>
      <c r="C3" s="63"/>
      <c r="D3" s="63"/>
      <c r="E3" s="63"/>
      <c r="F3" s="63"/>
      <c r="G3" s="63"/>
      <c r="H3" s="64"/>
    </row>
    <row r="4" spans="1:11" ht="15.95" customHeight="1" thickBot="1" x14ac:dyDescent="0.3">
      <c r="A4" s="78" t="s">
        <v>82</v>
      </c>
      <c r="B4" s="78" t="s">
        <v>83</v>
      </c>
      <c r="C4" s="78" t="s">
        <v>84</v>
      </c>
      <c r="D4" s="78" t="s">
        <v>85</v>
      </c>
      <c r="E4" s="78" t="s">
        <v>86</v>
      </c>
      <c r="F4" s="78" t="s">
        <v>88</v>
      </c>
      <c r="G4" s="78"/>
      <c r="H4" s="78" t="s">
        <v>87</v>
      </c>
      <c r="J4" s="70" t="s">
        <v>91</v>
      </c>
      <c r="K4" s="70"/>
    </row>
    <row r="5" spans="1:11" ht="15.95" customHeight="1" thickBot="1" x14ac:dyDescent="0.3">
      <c r="A5" s="78"/>
      <c r="B5" s="78"/>
      <c r="C5" s="78"/>
      <c r="D5" s="78"/>
      <c r="E5" s="78"/>
      <c r="F5" s="39" t="s">
        <v>89</v>
      </c>
      <c r="G5" s="39" t="s">
        <v>90</v>
      </c>
      <c r="H5" s="78"/>
      <c r="J5" s="70"/>
      <c r="K5" s="70"/>
    </row>
    <row r="6" spans="1:11" ht="15.75" thickBot="1" x14ac:dyDescent="0.3">
      <c r="A6" s="32"/>
      <c r="B6" s="4"/>
      <c r="C6" s="3"/>
      <c r="D6" s="3"/>
      <c r="E6" s="3"/>
      <c r="F6" s="4"/>
      <c r="G6" s="4"/>
      <c r="H6" s="5"/>
      <c r="J6" s="37" t="s">
        <v>92</v>
      </c>
      <c r="K6" s="37" t="s">
        <v>95</v>
      </c>
    </row>
    <row r="7" spans="1:11" ht="15.75" thickBot="1" x14ac:dyDescent="0.3">
      <c r="A7" s="33"/>
      <c r="B7" s="7"/>
      <c r="C7" s="6"/>
      <c r="D7" s="6"/>
      <c r="E7" s="6"/>
      <c r="F7" s="7"/>
      <c r="G7" s="7"/>
      <c r="H7" s="9"/>
      <c r="J7" s="37" t="s">
        <v>93</v>
      </c>
      <c r="K7" s="37" t="s">
        <v>95</v>
      </c>
    </row>
    <row r="8" spans="1:11" ht="15.75" thickBot="1" x14ac:dyDescent="0.3">
      <c r="A8" s="33"/>
      <c r="B8" s="7"/>
      <c r="C8" s="6"/>
      <c r="D8" s="6"/>
      <c r="E8" s="6"/>
      <c r="F8" s="7"/>
      <c r="G8" s="7"/>
      <c r="H8" s="9"/>
      <c r="J8" s="37" t="s">
        <v>94</v>
      </c>
      <c r="K8" s="37" t="s">
        <v>95</v>
      </c>
    </row>
    <row r="9" spans="1:11" ht="16.5" thickBot="1" x14ac:dyDescent="0.3">
      <c r="A9" s="33"/>
      <c r="B9" s="7"/>
      <c r="C9" s="6"/>
      <c r="D9" s="6"/>
      <c r="E9" s="6"/>
      <c r="F9" s="56"/>
      <c r="G9" s="56"/>
      <c r="H9" s="9"/>
      <c r="J9" s="70" t="s">
        <v>96</v>
      </c>
      <c r="K9" s="70"/>
    </row>
    <row r="10" spans="1:11" ht="15" customHeight="1" thickBot="1" x14ac:dyDescent="0.3">
      <c r="A10" s="33"/>
      <c r="B10" s="7"/>
      <c r="C10" s="6"/>
      <c r="D10" s="6"/>
      <c r="E10" s="6"/>
      <c r="F10" s="56"/>
      <c r="G10" s="56"/>
      <c r="H10" s="9"/>
      <c r="J10" s="73" t="s">
        <v>97</v>
      </c>
      <c r="K10" s="73"/>
    </row>
    <row r="11" spans="1:11" ht="15.75" thickBot="1" x14ac:dyDescent="0.3">
      <c r="A11" s="33"/>
      <c r="B11" s="7"/>
      <c r="C11" s="6"/>
      <c r="D11" s="6"/>
      <c r="E11" s="6"/>
      <c r="F11" s="56"/>
      <c r="G11" s="56"/>
      <c r="H11" s="9"/>
      <c r="J11" s="73"/>
      <c r="K11" s="73"/>
    </row>
    <row r="12" spans="1:11" ht="15.75" thickBot="1" x14ac:dyDescent="0.3">
      <c r="A12" s="33"/>
      <c r="B12" s="7"/>
      <c r="C12" s="6"/>
      <c r="D12" s="6"/>
      <c r="E12" s="6"/>
      <c r="F12" s="56"/>
      <c r="G12" s="56"/>
      <c r="H12" s="9"/>
      <c r="J12" s="73"/>
      <c r="K12" s="73"/>
    </row>
    <row r="13" spans="1:11" ht="15.75" thickBot="1" x14ac:dyDescent="0.3">
      <c r="A13" s="33"/>
      <c r="B13" s="7"/>
      <c r="C13" s="6"/>
      <c r="D13" s="6"/>
      <c r="E13" s="6"/>
      <c r="F13" s="56"/>
      <c r="G13" s="56"/>
      <c r="H13" s="9"/>
      <c r="J13" s="73" t="s">
        <v>98</v>
      </c>
      <c r="K13" s="73"/>
    </row>
    <row r="14" spans="1:11" ht="15.75" thickBot="1" x14ac:dyDescent="0.3">
      <c r="A14" s="33"/>
      <c r="B14" s="7"/>
      <c r="C14" s="6"/>
      <c r="D14" s="6"/>
      <c r="E14" s="6"/>
      <c r="F14" s="56"/>
      <c r="G14" s="56"/>
      <c r="H14" s="9"/>
      <c r="J14" s="73"/>
      <c r="K14" s="73"/>
    </row>
    <row r="15" spans="1:11" ht="15.75" thickBot="1" x14ac:dyDescent="0.3">
      <c r="A15" s="33"/>
      <c r="B15" s="7"/>
      <c r="C15" s="6"/>
      <c r="D15" s="6"/>
      <c r="E15" s="6"/>
      <c r="F15" s="56"/>
      <c r="G15" s="56"/>
      <c r="H15" s="9"/>
      <c r="J15" s="73"/>
      <c r="K15" s="73"/>
    </row>
    <row r="16" spans="1:11" ht="15" customHeight="1" thickBot="1" x14ac:dyDescent="0.3">
      <c r="A16" s="33"/>
      <c r="B16" s="7"/>
      <c r="C16" s="6"/>
      <c r="D16" s="6"/>
      <c r="E16" s="6"/>
      <c r="F16" s="56"/>
      <c r="G16" s="56"/>
      <c r="H16" s="9"/>
      <c r="J16" s="73" t="s">
        <v>105</v>
      </c>
      <c r="K16" s="73"/>
    </row>
    <row r="17" spans="1:11" ht="15.75" thickBot="1" x14ac:dyDescent="0.3">
      <c r="A17" s="33"/>
      <c r="B17" s="7"/>
      <c r="C17" s="6"/>
      <c r="D17" s="6"/>
      <c r="E17" s="6"/>
      <c r="F17" s="56"/>
      <c r="G17" s="56"/>
      <c r="H17" s="9"/>
      <c r="J17" s="73"/>
      <c r="K17" s="73"/>
    </row>
    <row r="18" spans="1:11" ht="15.75" thickBot="1" x14ac:dyDescent="0.3">
      <c r="A18" s="33"/>
      <c r="B18" s="7"/>
      <c r="C18" s="6"/>
      <c r="D18" s="6"/>
      <c r="E18" s="6"/>
      <c r="F18" s="56"/>
      <c r="G18" s="56"/>
      <c r="H18" s="9"/>
      <c r="J18" s="73"/>
      <c r="K18" s="73"/>
    </row>
    <row r="19" spans="1:11" ht="16.5" thickBot="1" x14ac:dyDescent="0.3">
      <c r="A19" s="33"/>
      <c r="B19" s="7"/>
      <c r="C19" s="6"/>
      <c r="D19" s="6"/>
      <c r="E19" s="6"/>
      <c r="F19" s="56"/>
      <c r="G19" s="56"/>
      <c r="H19" s="9"/>
      <c r="J19" s="70" t="s">
        <v>99</v>
      </c>
      <c r="K19" s="70"/>
    </row>
    <row r="20" spans="1:11" ht="15.75" thickBot="1" x14ac:dyDescent="0.3">
      <c r="A20" s="33"/>
      <c r="B20" s="7"/>
      <c r="C20" s="6"/>
      <c r="D20" s="6"/>
      <c r="E20" s="6"/>
      <c r="F20" s="56"/>
      <c r="G20" s="56"/>
      <c r="H20" s="9"/>
      <c r="J20" s="37" t="s">
        <v>100</v>
      </c>
      <c r="K20" s="20">
        <v>21120706</v>
      </c>
    </row>
    <row r="21" spans="1:11" ht="15.75" thickBot="1" x14ac:dyDescent="0.3">
      <c r="A21" s="33"/>
      <c r="B21" s="7"/>
      <c r="C21" s="6"/>
      <c r="D21" s="6"/>
      <c r="E21" s="6"/>
      <c r="F21" s="56"/>
      <c r="G21" s="56"/>
      <c r="H21" s="9"/>
      <c r="J21" s="37" t="s">
        <v>101</v>
      </c>
      <c r="K21" s="20">
        <v>217</v>
      </c>
    </row>
    <row r="22" spans="1:11" ht="15.75" thickBot="1" x14ac:dyDescent="0.3">
      <c r="A22" s="33"/>
      <c r="B22" s="7"/>
      <c r="C22" s="6"/>
      <c r="D22" s="6"/>
      <c r="E22" s="6"/>
      <c r="F22" s="56"/>
      <c r="G22" s="56"/>
      <c r="H22" s="9"/>
      <c r="J22" s="37" t="s">
        <v>102</v>
      </c>
      <c r="K22" s="20">
        <v>1077853</v>
      </c>
    </row>
    <row r="23" spans="1:11" ht="15.75" thickBot="1" x14ac:dyDescent="0.3">
      <c r="A23" s="33"/>
      <c r="B23" s="7"/>
      <c r="C23" s="6"/>
      <c r="D23" s="6"/>
      <c r="E23" s="6"/>
      <c r="F23" s="56"/>
      <c r="G23" s="56"/>
      <c r="H23" s="9"/>
      <c r="J23" s="37" t="s">
        <v>103</v>
      </c>
      <c r="K23" s="20">
        <v>48612</v>
      </c>
    </row>
    <row r="24" spans="1:11" ht="15.75" thickBot="1" x14ac:dyDescent="0.3">
      <c r="A24" s="33"/>
      <c r="B24" s="7"/>
      <c r="C24" s="6"/>
      <c r="D24" s="6"/>
      <c r="E24" s="6"/>
      <c r="F24" s="56"/>
      <c r="G24" s="56"/>
      <c r="H24" s="9"/>
      <c r="J24" s="37" t="s">
        <v>104</v>
      </c>
      <c r="K24" s="36" t="s">
        <v>114</v>
      </c>
    </row>
    <row r="25" spans="1:11" x14ac:dyDescent="0.25">
      <c r="A25" s="33"/>
      <c r="B25" s="7"/>
      <c r="C25" s="6"/>
      <c r="D25" s="6"/>
      <c r="E25" s="6"/>
      <c r="F25" s="56"/>
      <c r="G25" s="56"/>
      <c r="H25" s="9"/>
    </row>
    <row r="26" spans="1:11" x14ac:dyDescent="0.25">
      <c r="A26" s="33"/>
      <c r="B26" s="7"/>
      <c r="C26" s="6"/>
      <c r="D26" s="6"/>
      <c r="E26" s="6"/>
      <c r="F26" s="56"/>
      <c r="G26" s="56"/>
      <c r="H26" s="9"/>
    </row>
    <row r="27" spans="1:11" x14ac:dyDescent="0.25">
      <c r="A27" s="33"/>
      <c r="B27" s="7"/>
      <c r="C27" s="6"/>
      <c r="D27" s="6"/>
      <c r="E27" s="6"/>
      <c r="F27" s="56"/>
      <c r="G27" s="56"/>
      <c r="H27" s="9"/>
    </row>
    <row r="28" spans="1:11" x14ac:dyDescent="0.25">
      <c r="A28" s="33"/>
      <c r="B28" s="7"/>
      <c r="C28" s="6"/>
      <c r="D28" s="6"/>
      <c r="E28" s="6"/>
      <c r="F28" s="56"/>
      <c r="G28" s="56"/>
      <c r="H28" s="9"/>
    </row>
    <row r="29" spans="1:11" x14ac:dyDescent="0.25">
      <c r="A29" s="33"/>
      <c r="B29" s="7"/>
      <c r="C29" s="6"/>
      <c r="D29" s="6"/>
      <c r="E29" s="6"/>
      <c r="F29" s="56"/>
      <c r="G29" s="56"/>
      <c r="H29" s="9"/>
    </row>
    <row r="30" spans="1:11" ht="15.75" thickBot="1" x14ac:dyDescent="0.3">
      <c r="A30" s="34"/>
      <c r="B30" s="11"/>
      <c r="C30" s="10"/>
      <c r="D30" s="10"/>
      <c r="E30" s="10"/>
      <c r="F30" s="57"/>
      <c r="G30" s="57"/>
      <c r="H30" s="13"/>
    </row>
    <row r="1048500" spans="1:18" ht="30" x14ac:dyDescent="0.25">
      <c r="A1048500" s="16" t="s">
        <v>34</v>
      </c>
      <c r="B1048500" s="16" t="s">
        <v>35</v>
      </c>
      <c r="C1048500" s="16" t="s">
        <v>36</v>
      </c>
      <c r="F1048500" s="74" t="s">
        <v>40</v>
      </c>
      <c r="G1048500" s="74"/>
      <c r="H1048500" s="2" t="s">
        <v>106</v>
      </c>
      <c r="K1048500" s="16"/>
      <c r="M1048500" s="2" t="s">
        <v>107</v>
      </c>
      <c r="O1048500" s="42" t="s">
        <v>111</v>
      </c>
      <c r="P1048500" s="42" t="s">
        <v>110</v>
      </c>
      <c r="Q1048500" s="42" t="s">
        <v>108</v>
      </c>
      <c r="R1048500" s="42" t="s">
        <v>109</v>
      </c>
    </row>
    <row r="1048501" spans="1:18" x14ac:dyDescent="0.25">
      <c r="A1048501" s="41" t="str">
        <f>IF(B6="","",B6)</f>
        <v/>
      </c>
      <c r="B1048501" s="41" t="str">
        <f>IF(A1048501="","",A1048501+VALUE("00:"&amp;Q1048501&amp;":"&amp;R1048501&amp;""))</f>
        <v/>
      </c>
      <c r="C1048501" s="41" t="str">
        <f>IF(A1048501="","",IF(A1048501&gt;B1048501,($F$1048501-A1048501)+(B1048501-$G$1048501),B1048501-A1048501))</f>
        <v/>
      </c>
      <c r="F1048501" s="29">
        <v>0.99930555555555556</v>
      </c>
      <c r="G1048501" s="29">
        <v>0</v>
      </c>
      <c r="H1048501" s="15">
        <f>F1*1440</f>
        <v>0</v>
      </c>
      <c r="K1048501" s="40"/>
      <c r="M1048501" s="2">
        <f>IF(A6&lt;&gt;"",1,0)</f>
        <v>0</v>
      </c>
      <c r="O1048501" s="43">
        <f>SUM(F6:G6)</f>
        <v>0</v>
      </c>
      <c r="P1048501" s="40" t="str">
        <f>TEXT(O1048501,"MM:SS")</f>
        <v>00:00</v>
      </c>
      <c r="Q1048501" s="2" t="str">
        <f>LEFT(P1048501,2)</f>
        <v>00</v>
      </c>
      <c r="R1048501" s="2" t="str">
        <f>RIGHT(P1048501,2)</f>
        <v>00</v>
      </c>
    </row>
    <row r="1048502" spans="1:18" x14ac:dyDescent="0.25">
      <c r="A1048502" s="41" t="str">
        <f t="shared" ref="A1048502:A1048525" si="0">IF(B7="","",B7)</f>
        <v/>
      </c>
      <c r="B1048502" s="41" t="str">
        <f t="shared" ref="B1048502:B1048525" si="1">IF(A1048502="","",A1048502+VALUE("00:"&amp;Q1048502&amp;":"&amp;R1048502&amp;""))</f>
        <v/>
      </c>
      <c r="C1048502" s="41" t="str">
        <f t="shared" ref="C1048502:C1048525" si="2">IF(A1048502="","",IF(A1048502&gt;B1048502,($F$1048501-A1048502)+(B1048502-$G$1048501),B1048502-A1048502))</f>
        <v/>
      </c>
      <c r="K1048502" s="40"/>
      <c r="M1048502" s="16">
        <f t="shared" ref="M1048502:M1048525" si="3">IF(A7&lt;&gt;"",1,0)</f>
        <v>0</v>
      </c>
      <c r="O1048502" s="43">
        <f t="shared" ref="O1048502:O1048525" si="4">SUM(F7:G7)</f>
        <v>0</v>
      </c>
      <c r="P1048502" s="40" t="str">
        <f t="shared" ref="P1048502:P1048525" si="5">TEXT(O1048502,"MM:SS")</f>
        <v>00:00</v>
      </c>
      <c r="Q1048502" s="16" t="str">
        <f t="shared" ref="Q1048502:Q1048525" si="6">LEFT(P1048502,2)</f>
        <v>00</v>
      </c>
      <c r="R1048502" s="16" t="str">
        <f t="shared" ref="R1048502:R1048525" si="7">RIGHT(P1048502,2)</f>
        <v>00</v>
      </c>
    </row>
    <row r="1048503" spans="1:18" x14ac:dyDescent="0.25">
      <c r="A1048503" s="41" t="str">
        <f t="shared" si="0"/>
        <v/>
      </c>
      <c r="B1048503" s="41" t="str">
        <f t="shared" si="1"/>
        <v/>
      </c>
      <c r="C1048503" s="41" t="str">
        <f t="shared" si="2"/>
        <v/>
      </c>
      <c r="K1048503" s="40"/>
      <c r="M1048503" s="16">
        <f t="shared" si="3"/>
        <v>0</v>
      </c>
      <c r="O1048503" s="43">
        <f t="shared" si="4"/>
        <v>0</v>
      </c>
      <c r="P1048503" s="40" t="str">
        <f t="shared" si="5"/>
        <v>00:00</v>
      </c>
      <c r="Q1048503" s="16" t="str">
        <f t="shared" si="6"/>
        <v>00</v>
      </c>
      <c r="R1048503" s="16" t="str">
        <f t="shared" si="7"/>
        <v>00</v>
      </c>
    </row>
    <row r="1048504" spans="1:18" x14ac:dyDescent="0.25">
      <c r="A1048504" s="41" t="str">
        <f t="shared" si="0"/>
        <v/>
      </c>
      <c r="B1048504" s="41" t="str">
        <f t="shared" si="1"/>
        <v/>
      </c>
      <c r="C1048504" s="41" t="str">
        <f t="shared" si="2"/>
        <v/>
      </c>
      <c r="F1048504" s="14">
        <f>MAX(B6:B8)</f>
        <v>0</v>
      </c>
      <c r="G1048504" s="14">
        <f>MIN(B6:B8)</f>
        <v>0</v>
      </c>
      <c r="K1048504" s="40"/>
      <c r="M1048504" s="16">
        <f t="shared" si="3"/>
        <v>0</v>
      </c>
      <c r="O1048504" s="43">
        <f t="shared" si="4"/>
        <v>0</v>
      </c>
      <c r="P1048504" s="40" t="str">
        <f t="shared" si="5"/>
        <v>00:00</v>
      </c>
      <c r="Q1048504" s="16" t="str">
        <f t="shared" si="6"/>
        <v>00</v>
      </c>
      <c r="R1048504" s="16" t="str">
        <f t="shared" si="7"/>
        <v>00</v>
      </c>
    </row>
    <row r="1048505" spans="1:18" x14ac:dyDescent="0.25">
      <c r="A1048505" s="41" t="str">
        <f t="shared" si="0"/>
        <v/>
      </c>
      <c r="B1048505" s="41" t="str">
        <f t="shared" si="1"/>
        <v/>
      </c>
      <c r="C1048505" s="41" t="str">
        <f t="shared" si="2"/>
        <v/>
      </c>
      <c r="K1048505" s="40"/>
      <c r="M1048505" s="16">
        <f t="shared" si="3"/>
        <v>0</v>
      </c>
      <c r="O1048505" s="43">
        <f t="shared" si="4"/>
        <v>0</v>
      </c>
      <c r="P1048505" s="40" t="str">
        <f t="shared" si="5"/>
        <v>00:00</v>
      </c>
      <c r="Q1048505" s="16" t="str">
        <f t="shared" si="6"/>
        <v>00</v>
      </c>
      <c r="R1048505" s="16" t="str">
        <f t="shared" si="7"/>
        <v>00</v>
      </c>
    </row>
    <row r="1048506" spans="1:18" x14ac:dyDescent="0.25">
      <c r="A1048506" s="41" t="str">
        <f t="shared" si="0"/>
        <v/>
      </c>
      <c r="B1048506" s="41" t="str">
        <f t="shared" si="1"/>
        <v/>
      </c>
      <c r="C1048506" s="41" t="str">
        <f t="shared" si="2"/>
        <v/>
      </c>
      <c r="K1048506" s="40"/>
      <c r="M1048506" s="16">
        <f t="shared" si="3"/>
        <v>0</v>
      </c>
      <c r="O1048506" s="43">
        <f t="shared" si="4"/>
        <v>0</v>
      </c>
      <c r="P1048506" s="40" t="str">
        <f t="shared" si="5"/>
        <v>00:00</v>
      </c>
      <c r="Q1048506" s="16" t="str">
        <f t="shared" si="6"/>
        <v>00</v>
      </c>
      <c r="R1048506" s="16" t="str">
        <f t="shared" si="7"/>
        <v>00</v>
      </c>
    </row>
    <row r="1048507" spans="1:18" x14ac:dyDescent="0.25">
      <c r="A1048507" s="41" t="str">
        <f t="shared" si="0"/>
        <v/>
      </c>
      <c r="B1048507" s="41" t="str">
        <f t="shared" si="1"/>
        <v/>
      </c>
      <c r="C1048507" s="41" t="str">
        <f t="shared" si="2"/>
        <v/>
      </c>
      <c r="K1048507" s="40"/>
      <c r="M1048507" s="16">
        <f t="shared" si="3"/>
        <v>0</v>
      </c>
      <c r="O1048507" s="43">
        <f t="shared" si="4"/>
        <v>0</v>
      </c>
      <c r="P1048507" s="40" t="str">
        <f t="shared" si="5"/>
        <v>00:00</v>
      </c>
      <c r="Q1048507" s="16" t="str">
        <f t="shared" si="6"/>
        <v>00</v>
      </c>
      <c r="R1048507" s="16" t="str">
        <f t="shared" si="7"/>
        <v>00</v>
      </c>
    </row>
    <row r="1048508" spans="1:18" x14ac:dyDescent="0.25">
      <c r="A1048508" s="41" t="str">
        <f t="shared" si="0"/>
        <v/>
      </c>
      <c r="B1048508" s="41" t="str">
        <f t="shared" si="1"/>
        <v/>
      </c>
      <c r="C1048508" s="41" t="str">
        <f t="shared" si="2"/>
        <v/>
      </c>
      <c r="K1048508" s="40"/>
      <c r="M1048508" s="16">
        <f t="shared" si="3"/>
        <v>0</v>
      </c>
      <c r="O1048508" s="43">
        <f t="shared" si="4"/>
        <v>0</v>
      </c>
      <c r="P1048508" s="40" t="str">
        <f t="shared" si="5"/>
        <v>00:00</v>
      </c>
      <c r="Q1048508" s="16" t="str">
        <f t="shared" si="6"/>
        <v>00</v>
      </c>
      <c r="R1048508" s="16" t="str">
        <f t="shared" si="7"/>
        <v>00</v>
      </c>
    </row>
    <row r="1048509" spans="1:18" x14ac:dyDescent="0.25">
      <c r="A1048509" s="41" t="str">
        <f t="shared" si="0"/>
        <v/>
      </c>
      <c r="B1048509" s="41" t="str">
        <f t="shared" si="1"/>
        <v/>
      </c>
      <c r="C1048509" s="41" t="str">
        <f t="shared" si="2"/>
        <v/>
      </c>
      <c r="K1048509" s="40"/>
      <c r="M1048509" s="16">
        <f t="shared" si="3"/>
        <v>0</v>
      </c>
      <c r="O1048509" s="43">
        <f t="shared" si="4"/>
        <v>0</v>
      </c>
      <c r="P1048509" s="40" t="str">
        <f t="shared" si="5"/>
        <v>00:00</v>
      </c>
      <c r="Q1048509" s="16" t="str">
        <f t="shared" si="6"/>
        <v>00</v>
      </c>
      <c r="R1048509" s="16" t="str">
        <f t="shared" si="7"/>
        <v>00</v>
      </c>
    </row>
    <row r="1048510" spans="1:18" x14ac:dyDescent="0.25">
      <c r="A1048510" s="41" t="str">
        <f t="shared" si="0"/>
        <v/>
      </c>
      <c r="B1048510" s="41" t="str">
        <f t="shared" si="1"/>
        <v/>
      </c>
      <c r="C1048510" s="41" t="str">
        <f t="shared" si="2"/>
        <v/>
      </c>
      <c r="K1048510" s="40"/>
      <c r="M1048510" s="16">
        <f t="shared" si="3"/>
        <v>0</v>
      </c>
      <c r="O1048510" s="43">
        <f t="shared" si="4"/>
        <v>0</v>
      </c>
      <c r="P1048510" s="40" t="str">
        <f t="shared" si="5"/>
        <v>00:00</v>
      </c>
      <c r="Q1048510" s="16" t="str">
        <f t="shared" si="6"/>
        <v>00</v>
      </c>
      <c r="R1048510" s="16" t="str">
        <f t="shared" si="7"/>
        <v>00</v>
      </c>
    </row>
    <row r="1048511" spans="1:18" x14ac:dyDescent="0.25">
      <c r="A1048511" s="41" t="str">
        <f t="shared" si="0"/>
        <v/>
      </c>
      <c r="B1048511" s="41" t="str">
        <f t="shared" si="1"/>
        <v/>
      </c>
      <c r="C1048511" s="41" t="str">
        <f t="shared" si="2"/>
        <v/>
      </c>
      <c r="K1048511" s="40"/>
      <c r="M1048511" s="16">
        <f t="shared" si="3"/>
        <v>0</v>
      </c>
      <c r="O1048511" s="43">
        <f t="shared" si="4"/>
        <v>0</v>
      </c>
      <c r="P1048511" s="40" t="str">
        <f t="shared" si="5"/>
        <v>00:00</v>
      </c>
      <c r="Q1048511" s="16" t="str">
        <f t="shared" si="6"/>
        <v>00</v>
      </c>
      <c r="R1048511" s="16" t="str">
        <f t="shared" si="7"/>
        <v>00</v>
      </c>
    </row>
    <row r="1048512" spans="1:18" x14ac:dyDescent="0.25">
      <c r="A1048512" s="41" t="str">
        <f t="shared" si="0"/>
        <v/>
      </c>
      <c r="B1048512" s="41" t="str">
        <f t="shared" si="1"/>
        <v/>
      </c>
      <c r="C1048512" s="41" t="str">
        <f t="shared" si="2"/>
        <v/>
      </c>
      <c r="K1048512" s="40"/>
      <c r="M1048512" s="16">
        <f t="shared" si="3"/>
        <v>0</v>
      </c>
      <c r="O1048512" s="43">
        <f t="shared" si="4"/>
        <v>0</v>
      </c>
      <c r="P1048512" s="40" t="str">
        <f t="shared" si="5"/>
        <v>00:00</v>
      </c>
      <c r="Q1048512" s="16" t="str">
        <f t="shared" si="6"/>
        <v>00</v>
      </c>
      <c r="R1048512" s="16" t="str">
        <f t="shared" si="7"/>
        <v>00</v>
      </c>
    </row>
    <row r="1048513" spans="1:18" x14ac:dyDescent="0.25">
      <c r="A1048513" s="41" t="str">
        <f t="shared" si="0"/>
        <v/>
      </c>
      <c r="B1048513" s="41" t="str">
        <f t="shared" si="1"/>
        <v/>
      </c>
      <c r="C1048513" s="41" t="str">
        <f t="shared" si="2"/>
        <v/>
      </c>
      <c r="K1048513" s="40"/>
      <c r="M1048513" s="16">
        <f t="shared" si="3"/>
        <v>0</v>
      </c>
      <c r="O1048513" s="43">
        <f t="shared" si="4"/>
        <v>0</v>
      </c>
      <c r="P1048513" s="40" t="str">
        <f t="shared" si="5"/>
        <v>00:00</v>
      </c>
      <c r="Q1048513" s="16" t="str">
        <f t="shared" si="6"/>
        <v>00</v>
      </c>
      <c r="R1048513" s="16" t="str">
        <f t="shared" si="7"/>
        <v>00</v>
      </c>
    </row>
    <row r="1048514" spans="1:18" x14ac:dyDescent="0.25">
      <c r="A1048514" s="41" t="str">
        <f t="shared" si="0"/>
        <v/>
      </c>
      <c r="B1048514" s="41" t="str">
        <f t="shared" si="1"/>
        <v/>
      </c>
      <c r="C1048514" s="41" t="str">
        <f t="shared" si="2"/>
        <v/>
      </c>
      <c r="K1048514" s="40"/>
      <c r="M1048514" s="16">
        <f t="shared" si="3"/>
        <v>0</v>
      </c>
      <c r="O1048514" s="43">
        <f t="shared" si="4"/>
        <v>0</v>
      </c>
      <c r="P1048514" s="40" t="str">
        <f t="shared" si="5"/>
        <v>00:00</v>
      </c>
      <c r="Q1048514" s="16" t="str">
        <f t="shared" si="6"/>
        <v>00</v>
      </c>
      <c r="R1048514" s="16" t="str">
        <f t="shared" si="7"/>
        <v>00</v>
      </c>
    </row>
    <row r="1048515" spans="1:18" x14ac:dyDescent="0.25">
      <c r="A1048515" s="41" t="str">
        <f t="shared" si="0"/>
        <v/>
      </c>
      <c r="B1048515" s="41" t="str">
        <f t="shared" si="1"/>
        <v/>
      </c>
      <c r="C1048515" s="41" t="str">
        <f t="shared" si="2"/>
        <v/>
      </c>
      <c r="K1048515" s="40"/>
      <c r="M1048515" s="16">
        <f t="shared" si="3"/>
        <v>0</v>
      </c>
      <c r="O1048515" s="43">
        <f t="shared" si="4"/>
        <v>0</v>
      </c>
      <c r="P1048515" s="40" t="str">
        <f t="shared" si="5"/>
        <v>00:00</v>
      </c>
      <c r="Q1048515" s="16" t="str">
        <f t="shared" si="6"/>
        <v>00</v>
      </c>
      <c r="R1048515" s="16" t="str">
        <f t="shared" si="7"/>
        <v>00</v>
      </c>
    </row>
    <row r="1048516" spans="1:18" x14ac:dyDescent="0.25">
      <c r="A1048516" s="41" t="str">
        <f t="shared" si="0"/>
        <v/>
      </c>
      <c r="B1048516" s="41" t="str">
        <f t="shared" si="1"/>
        <v/>
      </c>
      <c r="C1048516" s="41" t="str">
        <f t="shared" si="2"/>
        <v/>
      </c>
      <c r="K1048516" s="40"/>
      <c r="M1048516" s="16">
        <f t="shared" si="3"/>
        <v>0</v>
      </c>
      <c r="O1048516" s="43">
        <f t="shared" si="4"/>
        <v>0</v>
      </c>
      <c r="P1048516" s="40" t="str">
        <f t="shared" si="5"/>
        <v>00:00</v>
      </c>
      <c r="Q1048516" s="16" t="str">
        <f t="shared" si="6"/>
        <v>00</v>
      </c>
      <c r="R1048516" s="16" t="str">
        <f t="shared" si="7"/>
        <v>00</v>
      </c>
    </row>
    <row r="1048517" spans="1:18" x14ac:dyDescent="0.25">
      <c r="A1048517" s="41" t="str">
        <f t="shared" si="0"/>
        <v/>
      </c>
      <c r="B1048517" s="41" t="str">
        <f t="shared" si="1"/>
        <v/>
      </c>
      <c r="C1048517" s="41" t="str">
        <f t="shared" si="2"/>
        <v/>
      </c>
      <c r="K1048517" s="40"/>
      <c r="M1048517" s="16">
        <f t="shared" si="3"/>
        <v>0</v>
      </c>
      <c r="O1048517" s="43">
        <f t="shared" si="4"/>
        <v>0</v>
      </c>
      <c r="P1048517" s="40" t="str">
        <f t="shared" si="5"/>
        <v>00:00</v>
      </c>
      <c r="Q1048517" s="16" t="str">
        <f t="shared" si="6"/>
        <v>00</v>
      </c>
      <c r="R1048517" s="16" t="str">
        <f t="shared" si="7"/>
        <v>00</v>
      </c>
    </row>
    <row r="1048518" spans="1:18" x14ac:dyDescent="0.25">
      <c r="A1048518" s="41" t="str">
        <f t="shared" si="0"/>
        <v/>
      </c>
      <c r="B1048518" s="41" t="str">
        <f t="shared" si="1"/>
        <v/>
      </c>
      <c r="C1048518" s="41" t="str">
        <f t="shared" si="2"/>
        <v/>
      </c>
      <c r="K1048518" s="40"/>
      <c r="M1048518" s="16">
        <f t="shared" si="3"/>
        <v>0</v>
      </c>
      <c r="O1048518" s="43">
        <f t="shared" si="4"/>
        <v>0</v>
      </c>
      <c r="P1048518" s="40" t="str">
        <f t="shared" si="5"/>
        <v>00:00</v>
      </c>
      <c r="Q1048518" s="16" t="str">
        <f t="shared" si="6"/>
        <v>00</v>
      </c>
      <c r="R1048518" s="16" t="str">
        <f t="shared" si="7"/>
        <v>00</v>
      </c>
    </row>
    <row r="1048519" spans="1:18" x14ac:dyDescent="0.25">
      <c r="A1048519" s="41" t="str">
        <f t="shared" si="0"/>
        <v/>
      </c>
      <c r="B1048519" s="41" t="str">
        <f t="shared" si="1"/>
        <v/>
      </c>
      <c r="C1048519" s="41" t="str">
        <f t="shared" si="2"/>
        <v/>
      </c>
      <c r="K1048519" s="40"/>
      <c r="M1048519" s="16">
        <f t="shared" si="3"/>
        <v>0</v>
      </c>
      <c r="O1048519" s="43">
        <f t="shared" si="4"/>
        <v>0</v>
      </c>
      <c r="P1048519" s="40" t="str">
        <f t="shared" si="5"/>
        <v>00:00</v>
      </c>
      <c r="Q1048519" s="16" t="str">
        <f t="shared" si="6"/>
        <v>00</v>
      </c>
      <c r="R1048519" s="16" t="str">
        <f t="shared" si="7"/>
        <v>00</v>
      </c>
    </row>
    <row r="1048520" spans="1:18" x14ac:dyDescent="0.25">
      <c r="A1048520" s="41" t="str">
        <f t="shared" si="0"/>
        <v/>
      </c>
      <c r="B1048520" s="41" t="str">
        <f t="shared" si="1"/>
        <v/>
      </c>
      <c r="C1048520" s="41" t="str">
        <f>IF(A1048520="","",IF(A1048520&gt;B1048520,($F$1048501-A1048520)+(B1048520-$G$1048501),B1048520-A1048520))</f>
        <v/>
      </c>
      <c r="K1048520" s="40"/>
      <c r="M1048520" s="16">
        <f t="shared" si="3"/>
        <v>0</v>
      </c>
      <c r="O1048520" s="43">
        <f t="shared" si="4"/>
        <v>0</v>
      </c>
      <c r="P1048520" s="40" t="str">
        <f t="shared" si="5"/>
        <v>00:00</v>
      </c>
      <c r="Q1048520" s="16" t="str">
        <f t="shared" si="6"/>
        <v>00</v>
      </c>
      <c r="R1048520" s="16" t="str">
        <f t="shared" si="7"/>
        <v>00</v>
      </c>
    </row>
    <row r="1048521" spans="1:18" x14ac:dyDescent="0.25">
      <c r="A1048521" s="41" t="str">
        <f t="shared" si="0"/>
        <v/>
      </c>
      <c r="B1048521" s="41" t="str">
        <f t="shared" si="1"/>
        <v/>
      </c>
      <c r="C1048521" s="41" t="str">
        <f t="shared" si="2"/>
        <v/>
      </c>
      <c r="K1048521" s="40"/>
      <c r="M1048521" s="16">
        <f t="shared" si="3"/>
        <v>0</v>
      </c>
      <c r="O1048521" s="43">
        <f t="shared" si="4"/>
        <v>0</v>
      </c>
      <c r="P1048521" s="40" t="str">
        <f t="shared" si="5"/>
        <v>00:00</v>
      </c>
      <c r="Q1048521" s="16" t="str">
        <f t="shared" si="6"/>
        <v>00</v>
      </c>
      <c r="R1048521" s="16" t="str">
        <f t="shared" si="7"/>
        <v>00</v>
      </c>
    </row>
    <row r="1048522" spans="1:18" x14ac:dyDescent="0.25">
      <c r="A1048522" s="41" t="str">
        <f t="shared" si="0"/>
        <v/>
      </c>
      <c r="B1048522" s="41" t="str">
        <f t="shared" si="1"/>
        <v/>
      </c>
      <c r="C1048522" s="41" t="str">
        <f t="shared" si="2"/>
        <v/>
      </c>
      <c r="K1048522" s="40"/>
      <c r="M1048522" s="16">
        <f t="shared" si="3"/>
        <v>0</v>
      </c>
      <c r="O1048522" s="43">
        <f t="shared" si="4"/>
        <v>0</v>
      </c>
      <c r="P1048522" s="40" t="str">
        <f t="shared" si="5"/>
        <v>00:00</v>
      </c>
      <c r="Q1048522" s="16" t="str">
        <f t="shared" si="6"/>
        <v>00</v>
      </c>
      <c r="R1048522" s="16" t="str">
        <f t="shared" si="7"/>
        <v>00</v>
      </c>
    </row>
    <row r="1048523" spans="1:18" x14ac:dyDescent="0.25">
      <c r="A1048523" s="41" t="str">
        <f t="shared" si="0"/>
        <v/>
      </c>
      <c r="B1048523" s="41" t="str">
        <f t="shared" si="1"/>
        <v/>
      </c>
      <c r="C1048523" s="41" t="str">
        <f t="shared" si="2"/>
        <v/>
      </c>
      <c r="K1048523" s="40"/>
      <c r="M1048523" s="16">
        <f t="shared" si="3"/>
        <v>0</v>
      </c>
      <c r="O1048523" s="43">
        <f t="shared" si="4"/>
        <v>0</v>
      </c>
      <c r="P1048523" s="40" t="str">
        <f t="shared" si="5"/>
        <v>00:00</v>
      </c>
      <c r="Q1048523" s="16" t="str">
        <f t="shared" si="6"/>
        <v>00</v>
      </c>
      <c r="R1048523" s="16" t="str">
        <f t="shared" si="7"/>
        <v>00</v>
      </c>
    </row>
    <row r="1048524" spans="1:18" x14ac:dyDescent="0.25">
      <c r="A1048524" s="41" t="str">
        <f t="shared" si="0"/>
        <v/>
      </c>
      <c r="B1048524" s="41" t="str">
        <f t="shared" si="1"/>
        <v/>
      </c>
      <c r="C1048524" s="41" t="str">
        <f t="shared" si="2"/>
        <v/>
      </c>
      <c r="K1048524" s="40"/>
      <c r="M1048524" s="16">
        <f t="shared" si="3"/>
        <v>0</v>
      </c>
      <c r="O1048524" s="43">
        <f t="shared" si="4"/>
        <v>0</v>
      </c>
      <c r="P1048524" s="40" t="str">
        <f t="shared" si="5"/>
        <v>00:00</v>
      </c>
      <c r="Q1048524" s="16" t="str">
        <f t="shared" si="6"/>
        <v>00</v>
      </c>
      <c r="R1048524" s="16" t="str">
        <f t="shared" si="7"/>
        <v>00</v>
      </c>
    </row>
    <row r="1048525" spans="1:18" x14ac:dyDescent="0.25">
      <c r="A1048525" s="41" t="str">
        <f t="shared" si="0"/>
        <v/>
      </c>
      <c r="B1048525" s="41" t="str">
        <f t="shared" si="1"/>
        <v/>
      </c>
      <c r="C1048525" s="41" t="str">
        <f t="shared" si="2"/>
        <v/>
      </c>
      <c r="K1048525" s="40"/>
      <c r="M1048525" s="16">
        <f t="shared" si="3"/>
        <v>0</v>
      </c>
      <c r="O1048525" s="43">
        <f t="shared" si="4"/>
        <v>0</v>
      </c>
      <c r="P1048525" s="40" t="str">
        <f t="shared" si="5"/>
        <v>00:00</v>
      </c>
      <c r="Q1048525" s="16" t="str">
        <f t="shared" si="6"/>
        <v>00</v>
      </c>
      <c r="R1048525" s="16" t="str">
        <f t="shared" si="7"/>
        <v>00</v>
      </c>
    </row>
  </sheetData>
  <sheetProtection password="B6A6" sheet="1" objects="1" scenarios="1"/>
  <mergeCells count="18">
    <mergeCell ref="J1:K1"/>
    <mergeCell ref="A1:B2"/>
    <mergeCell ref="A3:H3"/>
    <mergeCell ref="A4:A5"/>
    <mergeCell ref="B4:B5"/>
    <mergeCell ref="C4:C5"/>
    <mergeCell ref="D4:D5"/>
    <mergeCell ref="E4:E5"/>
    <mergeCell ref="F4:G4"/>
    <mergeCell ref="H4:H5"/>
    <mergeCell ref="J2:K2"/>
    <mergeCell ref="J4:K5"/>
    <mergeCell ref="J9:K9"/>
    <mergeCell ref="J10:K12"/>
    <mergeCell ref="J13:K15"/>
    <mergeCell ref="F1048500:G1048500"/>
    <mergeCell ref="J19:K19"/>
    <mergeCell ref="J16:K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HORNO</vt:lpstr>
      <vt:lpstr>AMASADO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puesto 17</cp:lastModifiedBy>
  <dcterms:created xsi:type="dcterms:W3CDTF">2021-05-04T08:20:37Z</dcterms:created>
  <dcterms:modified xsi:type="dcterms:W3CDTF">2022-01-22T13:18:41Z</dcterms:modified>
</cp:coreProperties>
</file>