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anie\Downloads\"/>
    </mc:Choice>
  </mc:AlternateContent>
  <xr:revisionPtr revIDLastSave="0" documentId="13_ncr:1_{9A6B4194-3BDF-4332-A2AC-33D6FACB8097}" xr6:coauthVersionLast="47" xr6:coauthVersionMax="47" xr10:uidLastSave="{00000000-0000-0000-0000-000000000000}"/>
  <bookViews>
    <workbookView xWindow="38415" yWindow="240" windowWidth="38250" windowHeight="20505" xr2:uid="{44F5B118-C95F-4406-A455-DCFE0A0648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3" i="1" l="1" a="1"/>
  <c r="P13" i="1" s="1"/>
  <c r="O13" i="1" a="1"/>
  <c r="O13" i="1" s="1"/>
  <c r="M13" i="1"/>
  <c r="M13" i="1" a="1"/>
  <c r="G13" i="1" a="1"/>
  <c r="G13" i="1" s="1"/>
  <c r="C13" i="1" a="1"/>
  <c r="C13" i="1" s="1"/>
  <c r="B13" i="1" a="1"/>
  <c r="B13" i="1" s="1"/>
  <c r="P12" i="1"/>
  <c r="P12" i="1" a="1"/>
  <c r="O12" i="1" a="1"/>
  <c r="O12" i="1" s="1"/>
  <c r="M12" i="1" a="1"/>
  <c r="M12" i="1" s="1"/>
  <c r="G12" i="1" a="1"/>
  <c r="G12" i="1" s="1"/>
  <c r="C12" i="1"/>
  <c r="C12" i="1" a="1"/>
  <c r="B12" i="1" a="1"/>
  <c r="B12" i="1" s="1"/>
  <c r="P11" i="1" a="1"/>
  <c r="P11" i="1" s="1"/>
  <c r="O11" i="1" a="1"/>
  <c r="O11" i="1" s="1"/>
  <c r="M11" i="1"/>
  <c r="M11" i="1" a="1"/>
  <c r="G11" i="1" a="1"/>
  <c r="G11" i="1" s="1"/>
  <c r="C11" i="1"/>
  <c r="F11" i="1" s="1"/>
  <c r="C11" i="1" a="1"/>
  <c r="B11" i="1" a="1"/>
  <c r="B11" i="1" s="1"/>
  <c r="P10" i="1" a="1"/>
  <c r="P10" i="1" s="1"/>
  <c r="O10" i="1"/>
  <c r="O10" i="1" a="1"/>
  <c r="M10" i="1"/>
  <c r="M10" i="1" a="1"/>
  <c r="G10" i="1" a="1"/>
  <c r="G10" i="1" s="1"/>
  <c r="C10" i="1" a="1"/>
  <c r="C10" i="1" s="1"/>
  <c r="F10" i="1" s="1"/>
  <c r="B10" i="1" a="1"/>
  <c r="B10" i="1" s="1"/>
  <c r="P9" i="1" a="1"/>
  <c r="P9" i="1" s="1"/>
  <c r="O9" i="1"/>
  <c r="O9" i="1" a="1"/>
  <c r="M9" i="1" a="1"/>
  <c r="M9" i="1" s="1"/>
  <c r="G9" i="1" a="1"/>
  <c r="G9" i="1" s="1"/>
  <c r="C9" i="1" a="1"/>
  <c r="C9" i="1" s="1"/>
  <c r="F9" i="1" s="1"/>
  <c r="B9" i="1"/>
  <c r="B9" i="1" a="1"/>
  <c r="P8" i="1"/>
  <c r="P8" i="1" a="1"/>
  <c r="O8" i="1"/>
  <c r="O8" i="1" a="1"/>
  <c r="M8" i="1" a="1"/>
  <c r="M8" i="1" s="1"/>
  <c r="G8" i="1" a="1"/>
  <c r="G8" i="1" s="1"/>
  <c r="C8" i="1" a="1"/>
  <c r="C8" i="1" s="1"/>
  <c r="F8" i="1" s="1"/>
  <c r="B8" i="1" a="1"/>
  <c r="B8" i="1" s="1"/>
  <c r="P7" i="1"/>
  <c r="P7" i="1" a="1"/>
  <c r="O7" i="1" a="1"/>
  <c r="O7" i="1" s="1"/>
  <c r="M7" i="1" a="1"/>
  <c r="M7" i="1" s="1"/>
  <c r="G7" i="1" a="1"/>
  <c r="G7" i="1" s="1"/>
  <c r="C7" i="1" a="1"/>
  <c r="C7" i="1" s="1"/>
  <c r="F7" i="1" s="1"/>
  <c r="B7" i="1"/>
  <c r="B7" i="1" a="1"/>
  <c r="P6" i="1"/>
  <c r="P6" i="1" a="1"/>
  <c r="O6" i="1" a="1"/>
  <c r="O6" i="1" s="1"/>
  <c r="M6" i="1" a="1"/>
  <c r="M6" i="1" s="1"/>
  <c r="G6" i="1"/>
  <c r="G6" i="1" a="1"/>
  <c r="C6" i="1" a="1"/>
  <c r="C6" i="1" s="1"/>
  <c r="F6" i="1" s="1"/>
  <c r="B6" i="1"/>
  <c r="B6" i="1" a="1"/>
  <c r="P5" i="1" a="1"/>
  <c r="P5" i="1" s="1"/>
  <c r="O5" i="1" a="1"/>
  <c r="O5" i="1" s="1"/>
  <c r="M5" i="1" a="1"/>
  <c r="M5" i="1" s="1"/>
  <c r="G5" i="1"/>
  <c r="G5" i="1" a="1"/>
  <c r="C5" i="1"/>
  <c r="F5" i="1" s="1"/>
  <c r="C5" i="1" a="1"/>
  <c r="B5" i="1"/>
  <c r="B5" i="1" a="1"/>
  <c r="P4" i="1" a="1"/>
  <c r="P4" i="1" s="1"/>
  <c r="O4" i="1" a="1"/>
  <c r="O4" i="1" s="1"/>
  <c r="M4" i="1"/>
  <c r="M4" i="1" a="1"/>
  <c r="G4" i="1"/>
  <c r="G4" i="1" a="1"/>
  <c r="C4" i="1"/>
  <c r="F4" i="1" s="1"/>
  <c r="C4" i="1" a="1"/>
  <c r="B4" i="1" a="1"/>
  <c r="B4" i="1" s="1"/>
  <c r="P3" i="1" a="1"/>
  <c r="P3" i="1" s="1"/>
  <c r="O3" i="1" a="1"/>
  <c r="O3" i="1" s="1"/>
  <c r="M3" i="1"/>
  <c r="M3" i="1" a="1"/>
  <c r="G3" i="1" a="1"/>
  <c r="G3" i="1" s="1"/>
  <c r="C3" i="1"/>
  <c r="F3" i="1" s="1"/>
  <c r="C3" i="1" a="1"/>
  <c r="B3" i="1" a="1"/>
  <c r="B3" i="1" s="1"/>
  <c r="P2" i="1" a="1"/>
  <c r="P2" i="1" s="1"/>
  <c r="O2" i="1"/>
  <c r="O2" i="1" a="1"/>
  <c r="M2" i="1"/>
  <c r="M2" i="1" a="1"/>
  <c r="G2" i="1" a="1"/>
  <c r="G2" i="1" s="1"/>
  <c r="C2" i="1" a="1"/>
  <c r="C2" i="1" s="1"/>
  <c r="F2"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futureMetadata>
  <cellMetadata count="1">
    <bk>
      <rc t="1" v="0"/>
    </bk>
  </cellMetadata>
  <valueMetadata count="13">
    <bk>
      <rc t="2" v="0"/>
    </bk>
    <bk>
      <rc t="2" v="1"/>
    </bk>
    <bk>
      <rc t="2" v="2"/>
    </bk>
    <bk>
      <rc t="2" v="3"/>
    </bk>
    <bk>
      <rc t="2" v="4"/>
    </bk>
    <bk>
      <rc t="2" v="5"/>
    </bk>
    <bk>
      <rc t="2" v="6"/>
    </bk>
    <bk>
      <rc t="2" v="7"/>
    </bk>
    <bk>
      <rc t="2" v="8"/>
    </bk>
    <bk>
      <rc t="2" v="9"/>
    </bk>
    <bk>
      <rc t="2" v="10"/>
    </bk>
    <bk>
      <rc t="2" v="11"/>
    </bk>
    <bk>
      <rc t="2" v="12"/>
    </bk>
  </valueMetadata>
</metadata>
</file>

<file path=xl/sharedStrings.xml><?xml version="1.0" encoding="utf-8"?>
<sst xmlns="http://schemas.openxmlformats.org/spreadsheetml/2006/main" count="19" uniqueCount="16">
  <si>
    <t>Ticker</t>
  </si>
  <si>
    <t>Price</t>
  </si>
  <si>
    <t>Net Cash p/s</t>
  </si>
  <si>
    <t>Fair Value</t>
  </si>
  <si>
    <t>MoS</t>
  </si>
  <si>
    <t>P/E</t>
  </si>
  <si>
    <t>P/TB</t>
  </si>
  <si>
    <t>Sales 1 year change</t>
  </si>
  <si>
    <t>Net Margin</t>
  </si>
  <si>
    <t>F score</t>
  </si>
  <si>
    <t>Z score</t>
  </si>
  <si>
    <t>Mkt Cap</t>
  </si>
  <si>
    <t>EPS 5 year avg</t>
  </si>
  <si>
    <t>Average Volume</t>
  </si>
  <si>
    <t>Industry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</si>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</sst>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4">
    <border>
      <left/>
      <right/>
      <top/>
      <bottom/>
      <diagonal/>
    </border>
    <border>
      <left/>
      <right/>
      <top/>
      <bottom style="medium">
        <color auto="1"/>
      </bottom>
      <diagonal/>
    </border>
    <border>
      <left style="medium">
        <color auto="1"/>
      </left>
      <right/>
      <top style="medium">
        <color auto="1"/>
      </top>
      <bottom/>
      <diagonal/>
    </border>
    <border>
      <left style="medium">
        <color auto="1"/>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0" fillId="0" borderId="1" xfId="0" applyBorder="1"/>
    <xf numFmtId="0" fontId="0" fillId="0" borderId="2" xfId="0" applyBorder="1"/>
    <xf numFmtId="164" fontId="0" fillId="0" borderId="0" xfId="0" applyNumberFormat="1"/>
    <xf numFmtId="44" fontId="0" fillId="0" borderId="0" xfId="1" applyFont="1"/>
    <xf numFmtId="9" fontId="0" fillId="0" borderId="0" xfId="2" applyFont="1"/>
    <xf numFmtId="165" fontId="0" fillId="0" borderId="0" xfId="2" applyNumberFormat="1" applyFont="1"/>
    <xf numFmtId="4" fontId="0" fillId="0" borderId="0" xfId="0" applyNumberFormat="1"/>
    <xf numFmtId="3" fontId="0" fillId="0" borderId="0" xfId="0" applyNumberFormat="1"/>
    <xf numFmtId="0" fontId="0" fillId="0" borderId="3" xfId="0" applyBorder="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https://www.bing.com/financeapi/forcetrigger?t=a1vhu2&amp;q=XNAS%3aIMMR&amp;form=skydnc</v>
    <v>Learn more on Bing</v>
  </rv>
  <rv s="1">
    <v>en-US</v>
    <v>a1vhu2</v>
    <v>268435456</v>
    <v>1</v>
    <v>Powered by Refinitiv</v>
    <v>0</v>
    <v>IMMERSION CORPORATION (XNAS:IMMR)</v>
    <v>2</v>
    <v>3</v>
    <v>Finance</v>
    <v>4</v>
    <v>8.2750000000000004</v>
    <v>4.2234999999999996</v>
    <v>1.4401999999999999</v>
    <v>0.47</v>
    <v>6.0334000000000006E-2</v>
    <v>USD</v>
    <v>Immersion Corporation is a licensing company focused on the invention, acceleration, and scaling, through licensing, of haptic technologies. The Company's primary business is focused on the mobility, gaming, and automotive markets, including entertainment, virtual and augmented reality, and wearables, as well as residential, commercial, and industrial Internet of Things. It provides technology solutions for mobile, automotive, gaming, and consumer electronics. It offers patent licenses and assistance such as reference designs, prototypes and enablement services to automotive makers and suppliers. Its licensees include ALPS Alpine, Continental, Preh, Panasonic, Mobase Electronics, Nippon Seiki, Vishay Intertechnology, Tokai Rika and Lexmark. In additional, the Company has licensed its patents to third party gaming peripheral manufacturers and distributors for use in spinning mass and force feedback devices controllers, steering wheels and joysticks, to be used with PC platforms.</v>
    <v>20</v>
    <v>Nasdaq Stock Market</v>
    <v>XNAS</v>
    <v>XNAS</v>
    <v>2999 N. E. 191St Street, Suite 610, AVENTURA, FL, 33180 US</v>
    <v>8.2750000000000004</v>
    <v>Software &amp; IT Services</v>
    <v>Stock</v>
    <v>45001.99552458281</v>
    <v>0</v>
    <v>7.6349999999999998</v>
    <v>267279227</v>
    <v>IMMERSION CORPORATION</v>
    <v>IMMERSION CORPORATION</v>
    <v>7.67</v>
    <v>8.8585999999999991</v>
    <v>7.79</v>
    <v>8.26</v>
    <v>32358260</v>
    <v>IMMR</v>
    <v>IMMERSION CORPORATION (XNAS:IMMR)</v>
    <v>12</v>
    <v>369048</v>
    <v>1999</v>
  </rv>
  <rv s="2">
    <v>1</v>
  </rv>
  <rv s="0">
    <v>https://www.bing.com/financeapi/forcetrigger?t=a23klh&amp;q=XNAS%3aSRTS&amp;form=skydnc</v>
    <v>Learn more on Bing</v>
  </rv>
  <rv s="1">
    <v>en-US</v>
    <v>a23klh</v>
    <v>268435456</v>
    <v>1</v>
    <v>Powered by Refinitiv</v>
    <v>0</v>
    <v>SENSUS HEALTHCARE, INC. (XNAS:SRTS)</v>
    <v>2</v>
    <v>3</v>
    <v>Finance</v>
    <v>4</v>
    <v>15.25</v>
    <v>4.9800000000000004</v>
    <v>0.69540000000000002</v>
    <v>-0.03</v>
    <v>-5.7250000000000001E-3</v>
    <v>USD</v>
    <v>Sensus Healthcare, Inc. is a medical device company. The Company is focused on providing non-invasive treatments for both oncological and non-oncological skin conditions. The Company uses a low-energy X-ray technology known as superficial radiation therapy (SRT). The Company incorporated SRT into its portfolio of treatment devices: the SRT-100, SRT-100 Plus and SRT-100 Vision. SRT-100, is a photon x-ray low energy superficial radiotherapy system that provides patients an alternative to surgery for treating non-melanoma skin cancers, including basal cell and squamous cell skin cancers and other skin conditions such as keloids. The SRT-100 Vision provides the user with a superficial radiation therapy-tailored treatment planning application that integrates an embedded high frequency ultrasound imaging module, volumetric tumor analysis, beam margins planning, and dosimetry parameters. Its SRT-100 Plus offers remote diagnostics solutions, including operation tracking.</v>
    <v>37</v>
    <v>Nasdaq Stock Market</v>
    <v>XNAS</v>
    <v>XNAS</v>
    <v>851 Broken Sound Pkwy NW Ste 215, BOCA RATON, FL, 33487-3635 US</v>
    <v>5.29</v>
    <v>Healthcare Equipment &amp; Supplies</v>
    <v>Stock</v>
    <v>45001.974665173439</v>
    <v>3</v>
    <v>5.08</v>
    <v>85394088</v>
    <v>SENSUS HEALTHCARE, INC.</v>
    <v>SENSUS HEALTHCARE, INC.</v>
    <v>5.18</v>
    <v>3.5733000000000001</v>
    <v>5.24</v>
    <v>5.21</v>
    <v>16390420</v>
    <v>SRTS</v>
    <v>SENSUS HEALTHCARE, INC. (XNAS:SRTS)</v>
    <v>142531</v>
    <v>293313</v>
    <v>2010</v>
  </rv>
  <rv s="2">
    <v>4</v>
  </rv>
  <rv s="0">
    <v>https://www.bing.com/financeapi/forcetrigger?t=bqy5c7&amp;q=XNAS%3aAFYA&amp;form=skydnc</v>
    <v>Learn more on Bing</v>
  </rv>
  <rv s="1">
    <v>en-US</v>
    <v>bqy5c7</v>
    <v>268435456</v>
    <v>1</v>
    <v>Powered by Refinitiv</v>
    <v>0</v>
    <v>Afya Limited (XNAS:AFYA)</v>
    <v>2</v>
    <v>3</v>
    <v>Finance</v>
    <v>4</v>
    <v>17.02</v>
    <v>8.73</v>
    <v>0.8619</v>
    <v>0.18</v>
    <v>1.6590000000000001E-2</v>
    <v>USD</v>
    <v>Afya Ltd is a Brazil-based company engaged in the education sector. The Company is mainly focused on operating medical schools, offering health sciences courses, which comprise medicine, dentistry, nursing, radiology, psychology, pharmacy, physical education, physiotherapy, nutrition and biomedicine. In addition, the Firm provides degree programs and courses in other subjects and disciplines, including undergraduate and post graduate courses in business administration, accounting, law, civil engineering, industrial engineering and pedagogy. The Company's methodological approach combines integrated content, interactive learning, and an adaptive experience for learners. Through its educational content and technology-enabled activities, the Company focuses on personalized learning that mirrors one-on-one tutoring. The Company's undergraduate and graduate campuses are spread across Brazil, as well as its digital medical platform.</v>
    <v>8079</v>
    <v>Nasdaq Stock Market</v>
    <v>XNAS</v>
    <v>XNAS</v>
    <v>Alameda Oscar Niemeyer, No 119, Sala 504 Vila Da Serra, Nova Lima, MINAS GERAIS, 00000 BR</v>
    <v>11.13</v>
    <v>Professional &amp; Business Education</v>
    <v>Stock</v>
    <v>45001.833415890622</v>
    <v>6</v>
    <v>10.7</v>
    <v>1010374000</v>
    <v>Afya Limited</v>
    <v>Afya Limited</v>
    <v>10.82</v>
    <v>15.4754</v>
    <v>10.85</v>
    <v>11.03</v>
    <v>93722830</v>
    <v>AFYA</v>
    <v>Afya Limited (XNAS:AFYA)</v>
    <v>50</v>
    <v>218570</v>
    <v>2019</v>
  </rv>
  <rv s="2">
    <v>7</v>
  </rv>
  <rv s="0">
    <v>https://www.bing.com/financeapi/forcetrigger?t=a1zxr7&amp;q=XNAS%3aPLAB&amp;form=skydnc</v>
    <v>Learn more on Bing</v>
  </rv>
  <rv s="1">
    <v>en-US</v>
    <v>a1zxr7</v>
    <v>268435456</v>
    <v>1</v>
    <v>Powered by Refinitiv</v>
    <v>0</v>
    <v>PHOTRONICS, INC. (XNAS:PLAB)</v>
    <v>2</v>
    <v>3</v>
    <v>Finance</v>
    <v>4</v>
    <v>25.81</v>
    <v>13.87</v>
    <v>1.2126999999999999</v>
    <v>0.33</v>
    <v>2.0110000000000003E-2</v>
    <v>USD</v>
    <v>Photronics, Inc. is a manufacturer of photomasks, which is a precision photographic quartz or glass plates containing microscopic images of electronic circuits. The Company is an element in the manufacture of integrated circuits (ICs) and flat panel displays (FPDs) and are used as masters to transfer circuit patterns onto semiconductor wafers and FPD substrates during the fabrication of ICs, a variety of FPDs and, to a lesser extent, other types of electrical and optical components. It has approximately 11 manufacturing facilities, out of which three are located in Taiwan, one in Korea, three in the United States, two in Europe, and two in China. The Company’s FPD facility is located in Hefei, China, and IC facility in Xiamen, China.</v>
    <v>1828</v>
    <v>Nasdaq Stock Market</v>
    <v>XNAS</v>
    <v>XNAS</v>
    <v>PO Box 5226, 15 Secor Rd, BROOKFIELD, CT, 06804-5226 US</v>
    <v>16.77</v>
    <v>Semiconductors &amp; Semiconductor Equipment</v>
    <v>Stock</v>
    <v>45001.84890075156</v>
    <v>9</v>
    <v>16.09</v>
    <v>1045824803</v>
    <v>PHOTRONICS, INC.</v>
    <v>PHOTRONICS, INC.</v>
    <v>16.21</v>
    <v>9.3546999999999993</v>
    <v>16.41</v>
    <v>16.739999999999998</v>
    <v>62474600</v>
    <v>PLAB</v>
    <v>PHOTRONICS, INC. (XNAS:PLAB)</v>
    <v>395440</v>
    <v>680192</v>
    <v>1969</v>
  </rv>
  <rv s="2">
    <v>10</v>
  </rv>
  <rv s="0">
    <v>https://www.bing.com/financeapi/forcetrigger?t=a22n4c&amp;q=XNYS%3aSCHW&amp;form=skydnc</v>
    <v>Learn more on Bing</v>
  </rv>
  <rv s="1">
    <v>en-US</v>
    <v>a22n4c</v>
    <v>268435456</v>
    <v>1</v>
    <v>Powered by Refinitiv</v>
    <v>0</v>
    <v>THE CHARLES SCHWAB CORPORATION (XNYS:SCHW)</v>
    <v>2</v>
    <v>3</v>
    <v>Finance</v>
    <v>5</v>
    <v>93.16</v>
    <v>45</v>
    <v>0.94889999999999997</v>
    <v>-1.67</v>
    <v>-2.8043999999999999E-2</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35300</v>
    <v>New York Stock Exchange</v>
    <v>XNYS</v>
    <v>XNYS</v>
    <v>3000 Schwab Way, WESTLAKE, TX, 76262 US</v>
    <v>60</v>
    <v>Investment Banking &amp; Investment Services</v>
    <v>Stock</v>
    <v>45001.999944513278</v>
    <v>12</v>
    <v>55.8401</v>
    <v>106634754960</v>
    <v>THE CHARLES SCHWAB CORPORATION</v>
    <v>THE CHARLES SCHWAB CORPORATION</v>
    <v>58.41</v>
    <v>16.517800000000001</v>
    <v>59.55</v>
    <v>57.88</v>
    <v>1842342000</v>
    <v>SCHW</v>
    <v>THE CHARLES SCHWAB CORPORATION (XNYS:SCHW)</v>
    <v>106723</v>
    <v>26370441</v>
    <v>1986</v>
  </rv>
  <rv s="2">
    <v>13</v>
  </rv>
  <rv s="0">
    <v>https://www.bing.com/financeapi/forcetrigger?t=a1uka2&amp;q=XNAS%3aHDSN&amp;form=skydnc</v>
    <v>Learn more on Bing</v>
  </rv>
  <rv s="1">
    <v>en-US</v>
    <v>a1uka2</v>
    <v>268435456</v>
    <v>1</v>
    <v>Powered by Refinitiv</v>
    <v>0</v>
    <v>HUDSON TECHNOLOGIES, INC. (XNAS:HDSN)</v>
    <v>2</v>
    <v>3</v>
    <v>Finance</v>
    <v>4</v>
    <v>12.46</v>
    <v>5.56</v>
    <v>1.4556</v>
    <v>0.31</v>
    <v>3.9489999999999997E-2</v>
    <v>USD</v>
    <v>Hudson Technologies, Inc. is a refrigerant services company, which provides solutions to recurring problems within the refrigeration industry. The Company's products and services are primarily used in commercial air conditioning, industrial processing and refrigeration systems, and include refrigerant and industrial gas sales, refrigerant management services consisting primarily of reclamation of refrigerants and RefrigerantSide Services performed at a customer's site. RefrigerantSide Services consists of system decontamination to remove moisture, oils and other contaminants intended to restore systems to designed capacity. In addition, its SmartEnergy OPS service is a Web-based real time continuous monitoring service applicable to a facility’s refrigeration systems and other energy systems. Its Chiller Chemistry and Chill Smart services are also predictive and diagnostic service offerings. The Company operates through its subsidiary, Hudson Technologies Company and Aspen Refrigerants.</v>
    <v>217</v>
    <v>Nasdaq Stock Market</v>
    <v>XNAS</v>
    <v>XNAS</v>
    <v>One Blue Hill Plaza, 14Th Floor, Po Box 1541, PEARL RIVER, NY, 10965 US</v>
    <v>8.3000000000000007</v>
    <v>Machinery, Equipment &amp; Components</v>
    <v>Stock</v>
    <v>45001.986624258592</v>
    <v>15</v>
    <v>7.65</v>
    <v>369546979</v>
    <v>HUDSON TECHNOLOGIES, INC.</v>
    <v>HUDSON TECHNOLOGIES, INC.</v>
    <v>7.69</v>
    <v>3.6983000000000001</v>
    <v>7.85</v>
    <v>8.16</v>
    <v>45328890</v>
    <v>HDSN</v>
    <v>HUDSON TECHNOLOGIES, INC. (XNAS:HDSN)</v>
    <v>30</v>
    <v>713183</v>
    <v>1991</v>
  </rv>
  <rv s="2">
    <v>16</v>
  </rv>
  <rv s="3">
    <v>12</v>
    <v>Ticker symbol</v>
    <v>0</v>
  </rv>
  <rv s="3">
    <v>12</v>
    <v>Price</v>
    <v>0</v>
  </rv>
  <rv s="4">
    <v>12</v>
    <v>1</v>
  </rv>
  <rv s="3">
    <v>12</v>
    <v>P/E</v>
    <v>0</v>
  </rv>
  <rv s="3">
    <v>12</v>
    <v>Market cap</v>
    <v>0</v>
  </rv>
  <rv s="3">
    <v>12</v>
    <v>Volume average</v>
    <v>0</v>
  </rv>
  <rv s="3">
    <v>12</v>
    <v>Industry</v>
    <v>0</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error">
    <k n="errorType" t="i"/>
    <k n="propagated" t="b"/>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92A29-C863-45B9-A213-0FD5E0E672F1}">
  <dimension ref="A1:P13"/>
  <sheetViews>
    <sheetView tabSelected="1" workbookViewId="0">
      <selection activeCell="F16" sqref="F16"/>
    </sheetView>
  </sheetViews>
  <sheetFormatPr defaultRowHeight="15" x14ac:dyDescent="0.25"/>
  <cols>
    <col min="13" max="13" width="17.5703125" bestFit="1" customWidth="1"/>
    <col min="15" max="15" width="15.85546875" bestFit="1" customWidth="1"/>
  </cols>
  <sheetData>
    <row r="1" spans="1:16" ht="15.75" thickBot="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t="e" vm="1">
        <v>#VALUE!</v>
      </c>
      <c r="B2" s="2" t="str" cm="1">
        <f t="array" ref="B2">_FV(A2,"Ticker symbol",TRUE)</f>
        <v>IMMR</v>
      </c>
      <c r="C2" s="3" cm="1">
        <f t="array" ref="C2">_FV(A2,"Price")</f>
        <v>8.26</v>
      </c>
      <c r="D2" s="4">
        <v>4.45</v>
      </c>
      <c r="E2" s="4">
        <v>10.11</v>
      </c>
      <c r="F2" s="5">
        <f>SUM(E2/C2)-1</f>
        <v>0.22397094430992737</v>
      </c>
      <c r="G2" cm="1">
        <f t="array" ref="G2">_FV(A2,"P/E",TRUE)</f>
        <v>8.8585999999999991</v>
      </c>
      <c r="H2">
        <v>1.6</v>
      </c>
      <c r="I2" s="6">
        <v>9.6000000000000002E-2</v>
      </c>
      <c r="J2" s="6">
        <v>0.79700000000000004</v>
      </c>
      <c r="K2">
        <v>7</v>
      </c>
      <c r="L2">
        <v>5.6</v>
      </c>
      <c r="M2" s="7" cm="1">
        <f t="array" ref="M2">_FV(A2,"Market cap",TRUE)</f>
        <v>267279227</v>
      </c>
      <c r="N2" s="6" t="s">
        <v>15</v>
      </c>
      <c r="O2" s="8" cm="1">
        <f t="array" ref="O2">_FV(A2,"Volume average",TRUE)</f>
        <v>369048</v>
      </c>
      <c r="P2" s="7" t="str" cm="1">
        <f t="array" ref="P2">_FV(A2,"Industry")</f>
        <v>Software &amp; IT Services</v>
      </c>
    </row>
    <row r="3" spans="1:16" x14ac:dyDescent="0.25">
      <c r="A3" t="e" vm="2">
        <v>#VALUE!</v>
      </c>
      <c r="B3" s="9" t="str" cm="1">
        <f t="array" ref="B3">_FV(A3,"Ticker symbol",TRUE)</f>
        <v>SRTS</v>
      </c>
      <c r="C3" s="3" cm="1">
        <f t="array" ref="C3">_FV(A3,"Price")</f>
        <v>5.21</v>
      </c>
      <c r="D3" s="4">
        <v>2.19</v>
      </c>
      <c r="E3" s="4">
        <v>10.210000000000001</v>
      </c>
      <c r="F3" s="5">
        <f>SUM(E3/C3)-1</f>
        <v>0.959692898272553</v>
      </c>
      <c r="G3" cm="1">
        <f t="array" ref="G3">_FV(A3,"P/E",TRUE)</f>
        <v>3.5733000000000001</v>
      </c>
      <c r="H3">
        <v>1.8</v>
      </c>
      <c r="I3" s="6">
        <v>0.64400000000000002</v>
      </c>
      <c r="J3" s="6">
        <v>0.60099999999999998</v>
      </c>
      <c r="K3">
        <v>5</v>
      </c>
      <c r="L3">
        <v>9.6</v>
      </c>
      <c r="M3" s="7" cm="1">
        <f t="array" ref="M3">_FV(A3,"Market cap",TRUE)</f>
        <v>85394088</v>
      </c>
      <c r="N3" s="6" t="s">
        <v>15</v>
      </c>
      <c r="O3" s="8" cm="1">
        <f t="array" ref="O3">_FV(A3,"Volume average",TRUE)</f>
        <v>293313</v>
      </c>
      <c r="P3" s="7" t="str" cm="1">
        <f t="array" ref="P3">_FV(A3,"Industry")</f>
        <v>Healthcare Equipment &amp; Supplies</v>
      </c>
    </row>
    <row r="4" spans="1:16" x14ac:dyDescent="0.25">
      <c r="A4" t="e" vm="3">
        <v>#VALUE!</v>
      </c>
      <c r="B4" s="9" t="str" cm="1">
        <f t="array" ref="B4">_FV(A4,"Ticker symbol",TRUE)</f>
        <v>AFYA</v>
      </c>
      <c r="C4" s="3" cm="1">
        <f t="array" ref="C4">_FV(A4,"Price")</f>
        <v>11.03</v>
      </c>
      <c r="D4" s="4">
        <v>-3.26</v>
      </c>
      <c r="E4" s="4">
        <v>18.97</v>
      </c>
      <c r="F4" s="5">
        <f t="shared" ref="F4:F11" si="0">SUM(E4/C4)-1</f>
        <v>0.71985494106980963</v>
      </c>
      <c r="G4" cm="1">
        <f t="array" ref="G4">_FV(A4,"P/E",TRUE)</f>
        <v>15.4754</v>
      </c>
      <c r="H4" t="s">
        <v>15</v>
      </c>
      <c r="I4" s="6">
        <v>0.30499999999999999</v>
      </c>
      <c r="J4" s="6">
        <v>0.157</v>
      </c>
      <c r="K4">
        <v>8</v>
      </c>
      <c r="L4">
        <v>1.8</v>
      </c>
      <c r="M4" s="7" cm="1">
        <f t="array" ref="M4">_FV(A4,"Market cap",TRUE)</f>
        <v>1010374000</v>
      </c>
      <c r="N4" s="6" t="s">
        <v>15</v>
      </c>
      <c r="O4" s="8" cm="1">
        <f t="array" ref="O4">_FV(A4,"Volume average",TRUE)</f>
        <v>218570</v>
      </c>
      <c r="P4" s="7" t="str" cm="1">
        <f t="array" ref="P4">_FV(A4,"Industry")</f>
        <v>Professional &amp; Business Education</v>
      </c>
    </row>
    <row r="5" spans="1:16" x14ac:dyDescent="0.25">
      <c r="A5" t="e" vm="4">
        <v>#VALUE!</v>
      </c>
      <c r="B5" s="9" t="str" cm="1">
        <f t="array" ref="B5">_FV(A5,"Ticker symbol",TRUE)</f>
        <v>PLAB</v>
      </c>
      <c r="C5" s="3" cm="1">
        <f t="array" ref="C5">_FV(A5,"Price")</f>
        <v>16.739999999999998</v>
      </c>
      <c r="D5" s="4">
        <v>5.54</v>
      </c>
      <c r="E5" s="4">
        <v>24.77</v>
      </c>
      <c r="F5" s="5">
        <f t="shared" si="0"/>
        <v>0.47968936678614105</v>
      </c>
      <c r="G5" cm="1">
        <f t="array" ref="G5">_FV(A5,"P/E",TRUE)</f>
        <v>9.3546999999999993</v>
      </c>
      <c r="H5">
        <v>1.1000000000000001</v>
      </c>
      <c r="I5" s="6">
        <v>0.20599999999999999</v>
      </c>
      <c r="J5" s="6">
        <v>0.13</v>
      </c>
      <c r="K5">
        <v>9</v>
      </c>
      <c r="L5">
        <v>4.4000000000000004</v>
      </c>
      <c r="M5" s="7" cm="1">
        <f t="array" ref="M5">_FV(A5,"Market cap",TRUE)</f>
        <v>1045824803</v>
      </c>
      <c r="N5" s="6">
        <v>0.48199999999999998</v>
      </c>
      <c r="O5" s="8" cm="1">
        <f t="array" ref="O5">_FV(A5,"Volume average",TRUE)</f>
        <v>680192</v>
      </c>
      <c r="P5" s="7" t="str" cm="1">
        <f t="array" ref="P5">_FV(A5,"Industry")</f>
        <v>Semiconductors &amp; Semiconductor Equipment</v>
      </c>
    </row>
    <row r="6" spans="1:16" x14ac:dyDescent="0.25">
      <c r="A6" t="e" vm="5">
        <v>#VALUE!</v>
      </c>
      <c r="B6" s="9" t="str" cm="1">
        <f t="array" ref="B6">_FV(A6,"Ticker symbol",TRUE)</f>
        <v>SCHW</v>
      </c>
      <c r="C6" s="3" cm="1">
        <f t="array" ref="C6">_FV(A6,"Price")</f>
        <v>57.88</v>
      </c>
      <c r="D6" s="4">
        <v>1.1299999999999999</v>
      </c>
      <c r="E6" s="4">
        <v>79.73</v>
      </c>
      <c r="F6" s="5">
        <f t="shared" si="0"/>
        <v>0.37750518313752601</v>
      </c>
      <c r="G6" cm="1">
        <f t="array" ref="G6">_FV(A6,"P/E",TRUE)</f>
        <v>16.517800000000001</v>
      </c>
      <c r="H6">
        <v>16.8</v>
      </c>
      <c r="I6" s="6">
        <v>0.121</v>
      </c>
      <c r="J6" s="6">
        <v>0.34599999999999997</v>
      </c>
      <c r="K6">
        <v>5</v>
      </c>
      <c r="L6">
        <v>0.3</v>
      </c>
      <c r="M6" s="7" cm="1">
        <f t="array" ref="M6">_FV(A6,"Market cap",TRUE)</f>
        <v>106634754960</v>
      </c>
      <c r="N6" s="6">
        <v>0.16800000000000001</v>
      </c>
      <c r="O6" s="8" cm="1">
        <f t="array" ref="O6">_FV(A6,"Volume average",TRUE)</f>
        <v>26370441</v>
      </c>
      <c r="P6" s="7" t="str" cm="1">
        <f t="array" ref="P6">_FV(A6,"Industry")</f>
        <v>Investment Banking &amp; Investment Services</v>
      </c>
    </row>
    <row r="7" spans="1:16" x14ac:dyDescent="0.25">
      <c r="A7" t="e" vm="6">
        <v>#VALUE!</v>
      </c>
      <c r="B7" s="9" t="str" cm="1">
        <f t="array" ref="B7">_FV(A7,"Ticker symbol",TRUE)</f>
        <v>HDSN</v>
      </c>
      <c r="C7" s="3" cm="1">
        <f t="array" ref="C7">_FV(A7,"Price")</f>
        <v>8.16</v>
      </c>
      <c r="D7" s="4">
        <v>-1.03</v>
      </c>
      <c r="E7" s="4">
        <v>10.6</v>
      </c>
      <c r="F7" s="5">
        <f t="shared" si="0"/>
        <v>0.29901960784313708</v>
      </c>
      <c r="G7" cm="1">
        <f t="array" ref="G7">_FV(A7,"P/E",TRUE)</f>
        <v>3.6983000000000001</v>
      </c>
      <c r="H7">
        <v>3.3</v>
      </c>
      <c r="I7" s="6">
        <v>0.63700000000000001</v>
      </c>
      <c r="J7" s="6">
        <v>0.33300000000000002</v>
      </c>
      <c r="K7">
        <v>7</v>
      </c>
      <c r="L7">
        <v>5.3</v>
      </c>
      <c r="M7" s="7" cm="1">
        <f t="array" ref="M7">_FV(A7,"Market cap",TRUE)</f>
        <v>369546979</v>
      </c>
      <c r="N7" s="6">
        <v>0.53700000000000003</v>
      </c>
      <c r="O7" s="8" cm="1">
        <f t="array" ref="O7">_FV(A7,"Volume average",TRUE)</f>
        <v>713183</v>
      </c>
      <c r="P7" s="7" t="str" cm="1">
        <f t="array" ref="P7">_FV(A7,"Industry")</f>
        <v>Machinery, Equipment &amp; Components</v>
      </c>
    </row>
    <row r="8" spans="1:16" x14ac:dyDescent="0.25">
      <c r="B8" s="9" t="e" cm="1" vm="7">
        <f t="array" ref="B8">_FV(A8,"Ticker symbol",TRUE)</f>
        <v>#VALUE!</v>
      </c>
      <c r="C8" s="3" t="e" cm="1" vm="8">
        <f t="array" ref="C8">_FV(A8,"Price")</f>
        <v>#VALUE!</v>
      </c>
      <c r="D8" s="4"/>
      <c r="E8" s="4"/>
      <c r="F8" s="5" t="e" vm="9">
        <f t="shared" si="0"/>
        <v>#VALUE!</v>
      </c>
      <c r="G8" t="e" cm="1" vm="10">
        <f t="array" ref="G8">_FV(A8,"P/E",TRUE)</f>
        <v>#VALUE!</v>
      </c>
      <c r="I8" s="6"/>
      <c r="J8" s="6"/>
      <c r="M8" s="7" t="e" cm="1" vm="11">
        <f t="array" ref="M8">_FV(A8,"Market cap",TRUE)</f>
        <v>#VALUE!</v>
      </c>
      <c r="N8" s="6"/>
      <c r="O8" s="8" t="e" cm="1" vm="12">
        <f t="array" ref="O8">_FV(A8,"Volume average",TRUE)</f>
        <v>#VALUE!</v>
      </c>
      <c r="P8" s="7" t="e" cm="1" vm="13">
        <f t="array" ref="P8">_FV(A8,"Industry")</f>
        <v>#VALUE!</v>
      </c>
    </row>
    <row r="9" spans="1:16" x14ac:dyDescent="0.25">
      <c r="B9" s="9" t="e" cm="1" vm="7">
        <f t="array" ref="B9">_FV(A9,"Ticker symbol",TRUE)</f>
        <v>#VALUE!</v>
      </c>
      <c r="C9" s="3" t="e" cm="1" vm="8">
        <f t="array" ref="C9">_FV(A9,"Price")</f>
        <v>#VALUE!</v>
      </c>
      <c r="D9" s="4"/>
      <c r="E9" s="4"/>
      <c r="F9" s="5" t="e" vm="9">
        <f t="shared" si="0"/>
        <v>#VALUE!</v>
      </c>
      <c r="G9" t="e" cm="1" vm="10">
        <f t="array" ref="G9">_FV(A9,"P/E",TRUE)</f>
        <v>#VALUE!</v>
      </c>
      <c r="I9" s="6"/>
      <c r="J9" s="6"/>
      <c r="M9" s="7" t="e" cm="1" vm="11">
        <f t="array" ref="M9">_FV(A9,"Market cap",TRUE)</f>
        <v>#VALUE!</v>
      </c>
      <c r="N9" s="6"/>
      <c r="O9" s="8" t="e" cm="1" vm="12">
        <f t="array" ref="O9">_FV(A9,"Volume average",TRUE)</f>
        <v>#VALUE!</v>
      </c>
      <c r="P9" s="7" t="e" cm="1" vm="13">
        <f t="array" ref="P9">_FV(A9,"Industry")</f>
        <v>#VALUE!</v>
      </c>
    </row>
    <row r="10" spans="1:16" x14ac:dyDescent="0.25">
      <c r="B10" s="9" t="e" cm="1" vm="7">
        <f t="array" ref="B10">_FV(A10,"Ticker symbol",TRUE)</f>
        <v>#VALUE!</v>
      </c>
      <c r="C10" s="3" t="e" cm="1" vm="8">
        <f t="array" ref="C10">_FV(A10,"Price")</f>
        <v>#VALUE!</v>
      </c>
      <c r="D10" s="4"/>
      <c r="E10" s="4"/>
      <c r="F10" s="5" t="e" vm="9">
        <f t="shared" si="0"/>
        <v>#VALUE!</v>
      </c>
      <c r="G10" t="e" cm="1" vm="10">
        <f t="array" ref="G10">_FV(A10,"P/E",TRUE)</f>
        <v>#VALUE!</v>
      </c>
      <c r="I10" s="6"/>
      <c r="J10" s="6"/>
      <c r="M10" s="7" t="e" cm="1" vm="11">
        <f t="array" ref="M10">_FV(A10,"Market cap",TRUE)</f>
        <v>#VALUE!</v>
      </c>
      <c r="N10" s="6"/>
      <c r="O10" s="8" t="e" cm="1" vm="12">
        <f t="array" ref="O10">_FV(A10,"Volume average",TRUE)</f>
        <v>#VALUE!</v>
      </c>
      <c r="P10" s="7" t="e" cm="1" vm="13">
        <f t="array" ref="P10">_FV(A10,"Industry")</f>
        <v>#VALUE!</v>
      </c>
    </row>
    <row r="11" spans="1:16" x14ac:dyDescent="0.25">
      <c r="B11" s="9" t="e" cm="1" vm="7">
        <f t="array" ref="B11">_FV(A11,"Ticker symbol",TRUE)</f>
        <v>#VALUE!</v>
      </c>
      <c r="C11" s="3" t="e" cm="1" vm="8">
        <f t="array" ref="C11">_FV(A11,"Price")</f>
        <v>#VALUE!</v>
      </c>
      <c r="D11" s="4"/>
      <c r="E11" s="4"/>
      <c r="F11" s="5" t="e" vm="9">
        <f t="shared" si="0"/>
        <v>#VALUE!</v>
      </c>
      <c r="G11" t="e" cm="1" vm="10">
        <f t="array" ref="G11">_FV(A11,"P/E",TRUE)</f>
        <v>#VALUE!</v>
      </c>
      <c r="I11" s="6"/>
      <c r="J11" s="6"/>
      <c r="M11" s="7" t="e" cm="1" vm="11">
        <f t="array" ref="M11">_FV(A11,"Market cap",TRUE)</f>
        <v>#VALUE!</v>
      </c>
      <c r="N11" s="6"/>
      <c r="O11" s="8" t="e" cm="1" vm="12">
        <f t="array" ref="O11">_FV(A11,"Volume average",TRUE)</f>
        <v>#VALUE!</v>
      </c>
      <c r="P11" s="7" t="e" cm="1" vm="13">
        <f t="array" ref="P11">_FV(A11,"Industry")</f>
        <v>#VALUE!</v>
      </c>
    </row>
    <row r="12" spans="1:16" x14ac:dyDescent="0.25">
      <c r="B12" s="9" t="e" cm="1" vm="7">
        <f t="array" ref="B12">_FV(A12,"Ticker symbol",TRUE)</f>
        <v>#VALUE!</v>
      </c>
      <c r="C12" s="3" t="e" cm="1" vm="8">
        <f t="array" ref="C12">_FV(A12,"Price")</f>
        <v>#VALUE!</v>
      </c>
      <c r="D12" s="4"/>
      <c r="E12" s="4"/>
      <c r="F12" s="4"/>
      <c r="G12" t="e" cm="1" vm="10">
        <f t="array" ref="G12">_FV(A12,"P/E",TRUE)</f>
        <v>#VALUE!</v>
      </c>
      <c r="I12" s="6"/>
      <c r="J12" s="6"/>
      <c r="M12" s="7" t="e" cm="1" vm="11">
        <f t="array" ref="M12">_FV(A12,"Market cap",TRUE)</f>
        <v>#VALUE!</v>
      </c>
      <c r="N12" s="6"/>
      <c r="O12" s="8" t="e" cm="1" vm="12">
        <f t="array" ref="O12">_FV(A12,"Volume average",TRUE)</f>
        <v>#VALUE!</v>
      </c>
      <c r="P12" s="7" t="e" cm="1" vm="13">
        <f t="array" ref="P12">_FV(A12,"Industry")</f>
        <v>#VALUE!</v>
      </c>
    </row>
    <row r="13" spans="1:16" x14ac:dyDescent="0.25">
      <c r="B13" s="9" t="e" cm="1" vm="7">
        <f t="array" ref="B13">_FV(A13,"Ticker symbol",TRUE)</f>
        <v>#VALUE!</v>
      </c>
      <c r="C13" s="3" t="e" cm="1" vm="8">
        <f t="array" ref="C13">_FV(A13,"Price")</f>
        <v>#VALUE!</v>
      </c>
      <c r="D13" s="4"/>
      <c r="E13" s="4"/>
      <c r="F13" s="4"/>
      <c r="G13" t="e" cm="1" vm="10">
        <f t="array" ref="G13">_FV(A13,"P/E",TRUE)</f>
        <v>#VALUE!</v>
      </c>
      <c r="I13" s="6"/>
      <c r="J13" s="6"/>
      <c r="M13" s="7" t="e" cm="1" vm="11">
        <f t="array" ref="M13">_FV(A13,"Market cap",TRUE)</f>
        <v>#VALUE!</v>
      </c>
      <c r="N13" s="6"/>
      <c r="O13" s="8" t="e" cm="1" vm="12">
        <f t="array" ref="O13">_FV(A13,"Volume average",TRUE)</f>
        <v>#VALUE!</v>
      </c>
      <c r="P13" s="7" t="e" cm="1" vm="13">
        <f t="array" ref="P13">_FV(A13,"Industry")</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Knox</dc:creator>
  <cp:lastModifiedBy>Daniel Knox</cp:lastModifiedBy>
  <dcterms:created xsi:type="dcterms:W3CDTF">2023-03-17T15:37:52Z</dcterms:created>
  <dcterms:modified xsi:type="dcterms:W3CDTF">2023-03-17T15:38:41Z</dcterms:modified>
</cp:coreProperties>
</file>