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mc:AlternateContent xmlns:mc="http://schemas.openxmlformats.org/markup-compatibility/2006">
    <mc:Choice Requires="x15">
      <x15ac:absPath xmlns:x15ac="http://schemas.microsoft.com/office/spreadsheetml/2010/11/ac" url="D:\LIDER\WTaipe\Downloads\CC-AECODE\"/>
    </mc:Choice>
  </mc:AlternateContent>
  <xr:revisionPtr revIDLastSave="0" documentId="13_ncr:1_{D6233162-AA73-48D8-ADC5-21511BEB359D}" xr6:coauthVersionLast="47" xr6:coauthVersionMax="47" xr10:uidLastSave="{00000000-0000-0000-0000-000000000000}"/>
  <bookViews>
    <workbookView xWindow="-108" yWindow="-108" windowWidth="23256" windowHeight="12456" xr2:uid="{4736B5A8-6395-44C4-9AF7-B8236CD8075B}"/>
  </bookViews>
  <sheets>
    <sheet name="CC_ASCENSORES-CINNCO.E2" sheetId="1" r:id="rId1"/>
    <sheet name="POWERTECH" sheetId="11" r:id="rId2"/>
    <sheet name="SCHINDLER" sheetId="16" r:id="rId3"/>
    <sheet name="TKE-8 PERSONAS" sheetId="15" r:id="rId4"/>
    <sheet name="TKE-10 PERSONAS" sheetId="14" r:id="rId5"/>
    <sheet name="OTIS" sheetId="12" r:id="rId6"/>
    <sheet name="KONE 8 PASAJEROS" sheetId="19" r:id="rId7"/>
    <sheet name="KONE 12 PASAJEROS" sheetId="17" r:id="rId8"/>
  </sheets>
  <definedNames>
    <definedName name="_xlnm._FilterDatabase" localSheetId="0" hidden="1">'CC_ASCENSORES-CINNCO.E2'!$B$7:$B$13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4" i="1" l="1"/>
  <c r="AE14" i="1"/>
  <c r="AH14" i="1"/>
  <c r="AI14" i="1"/>
  <c r="AD16" i="1" l="1"/>
  <c r="AE16" i="1"/>
  <c r="AH16" i="1"/>
  <c r="AI16" i="1"/>
  <c r="AM30" i="1"/>
  <c r="AN30" i="1" s="1"/>
  <c r="AO28" i="1"/>
  <c r="AP28" i="1"/>
  <c r="AM28" i="1"/>
  <c r="AN28" i="1"/>
  <c r="AP26" i="1"/>
  <c r="AM27" i="1"/>
  <c r="AN27" i="1" s="1"/>
  <c r="AO27" i="1"/>
  <c r="AP27" i="1" s="1"/>
  <c r="AM29" i="1"/>
  <c r="AN29" i="1" s="1"/>
  <c r="AO29" i="1"/>
  <c r="AP29" i="1" s="1"/>
  <c r="AO30" i="1"/>
  <c r="AP30" i="1" s="1"/>
  <c r="AO26" i="1"/>
  <c r="AM26" i="1"/>
  <c r="AN26" i="1" s="1"/>
  <c r="AE11" i="1"/>
  <c r="AI11" i="1"/>
  <c r="AD13" i="1"/>
  <c r="AE13" i="1" s="1"/>
  <c r="AH13" i="1"/>
  <c r="AI13" i="1" s="1"/>
  <c r="S18" i="1"/>
  <c r="R13" i="1"/>
  <c r="S13" i="1" s="1"/>
  <c r="S11" i="1" s="1"/>
  <c r="S9" i="1" s="1"/>
  <c r="S19" i="1" s="1"/>
  <c r="S22" i="1" s="1"/>
  <c r="M13" i="1"/>
  <c r="O18" i="1" s="1"/>
  <c r="AE9" i="1" l="1"/>
  <c r="AE19" i="1" s="1"/>
  <c r="AE22" i="1" s="1"/>
  <c r="AI9" i="1"/>
  <c r="AI19" i="1" s="1"/>
  <c r="AI22" i="1" s="1"/>
  <c r="AI23" i="1" s="1"/>
  <c r="AI24" i="1" s="1"/>
  <c r="AE23" i="1"/>
  <c r="AE24" i="1" s="1"/>
  <c r="S23" i="1"/>
  <c r="S24" i="1" s="1"/>
  <c r="N13" i="1"/>
  <c r="O13" i="1" s="1"/>
  <c r="O11" i="1" s="1"/>
  <c r="O9" i="1" s="1"/>
  <c r="O19" i="1" s="1"/>
  <c r="O22" i="1" s="1"/>
  <c r="O23" i="1" l="1"/>
  <c r="O24" i="1" s="1"/>
  <c r="AA18" i="1" l="1"/>
  <c r="W18" i="1"/>
  <c r="K18" i="1"/>
  <c r="Z13" i="1"/>
  <c r="AA13" i="1" s="1"/>
  <c r="AA11" i="1" s="1"/>
  <c r="AA9" i="1" s="1"/>
  <c r="AA19" i="1" s="1"/>
  <c r="AA22" i="1" s="1"/>
  <c r="V13" i="1"/>
  <c r="W13" i="1" s="1"/>
  <c r="J13" i="1"/>
  <c r="K13" i="1" s="1"/>
  <c r="K11" i="1" s="1"/>
  <c r="K9" i="1" s="1"/>
  <c r="K19" i="1" s="1"/>
  <c r="F13" i="1"/>
  <c r="F11" i="1" s="1"/>
  <c r="F9" i="1" s="1"/>
  <c r="AA23" i="1" l="1"/>
  <c r="AA24" i="1" s="1"/>
  <c r="W11" i="1"/>
  <c r="W9" i="1" s="1"/>
  <c r="F19" i="1" l="1"/>
  <c r="AP9" i="1" l="1"/>
  <c r="K22" i="1" l="1"/>
  <c r="K23" i="1" s="1"/>
  <c r="K24" i="1" s="1"/>
  <c r="W19" i="1"/>
  <c r="W22" i="1" s="1"/>
  <c r="W23" i="1" s="1"/>
  <c r="W24" i="1" s="1"/>
  <c r="F23" i="1" l="1"/>
  <c r="F24" i="1" s="1"/>
  <c r="AB26" i="1" s="1"/>
  <c r="F22" i="1"/>
  <c r="P26" i="1" l="1"/>
  <c r="AF26" i="1"/>
  <c r="L26" i="1"/>
  <c r="X26" i="1"/>
  <c r="H26" i="1"/>
  <c r="T26" i="1"/>
</calcChain>
</file>

<file path=xl/sharedStrings.xml><?xml version="1.0" encoding="utf-8"?>
<sst xmlns="http://schemas.openxmlformats.org/spreadsheetml/2006/main" count="145" uniqueCount="81">
  <si>
    <t>COMPARATIVO - SUMINISTRO E INSTALACION DE ASCENSORES</t>
  </si>
  <si>
    <t>FECHA: 12 DE SEPTIEMBRE DEL 2025</t>
  </si>
  <si>
    <t>TC</t>
  </si>
  <si>
    <t>PRESUPUESTO META</t>
  </si>
  <si>
    <t>POWER TECNOLOGY S.A.</t>
  </si>
  <si>
    <t>ASCENSORES SCHINDLER DEL PERU S.A.</t>
  </si>
  <si>
    <t>TK ELEVADORES (8 PASAJEROS)</t>
  </si>
  <si>
    <t>TK ELEVADORES (10 PASAJEROS)</t>
  </si>
  <si>
    <t>ASCENSORES S.A.</t>
  </si>
  <si>
    <t>ASCENSORES GS&amp;F S.A.C. (KONE)</t>
  </si>
  <si>
    <t>Descripción</t>
  </si>
  <si>
    <t>Unid</t>
  </si>
  <si>
    <t xml:space="preserve">Metrado </t>
  </si>
  <si>
    <t>P.Unitario
 (S/)</t>
  </si>
  <si>
    <t>P.Parcial
 (S/)</t>
  </si>
  <si>
    <t>Cant.</t>
  </si>
  <si>
    <t>P.Unitario (US$)</t>
  </si>
  <si>
    <t>P.Unitario (S/)</t>
  </si>
  <si>
    <t>P.Parcial (S/)</t>
  </si>
  <si>
    <t>CD - SUPERESTRUCTURAS</t>
  </si>
  <si>
    <t>EQUIPAMIENTO EDIFICIOS</t>
  </si>
  <si>
    <t>Suministro e instalación de ascensores</t>
  </si>
  <si>
    <t>und</t>
  </si>
  <si>
    <t>Vigas divisorias</t>
  </si>
  <si>
    <t>glb</t>
  </si>
  <si>
    <t>Incluido en el costo del equipo</t>
  </si>
  <si>
    <t>Angulos metálicos para puertas</t>
  </si>
  <si>
    <t>No requiere</t>
  </si>
  <si>
    <t>Considerado en esta cotización actualizada</t>
  </si>
  <si>
    <t>A cuenta del cliente</t>
  </si>
  <si>
    <t>Columnas</t>
  </si>
  <si>
    <t>PARCIAL (SIN IGV)</t>
  </si>
  <si>
    <t>GASTOS GENERALES</t>
  </si>
  <si>
    <t>UTILIDADES</t>
  </si>
  <si>
    <t>SUBTOTAL (SIN IGV)</t>
  </si>
  <si>
    <t>IGV  (18%)</t>
  </si>
  <si>
    <t>TOTAL INC. IGV</t>
  </si>
  <si>
    <t>DELTA</t>
  </si>
  <si>
    <t>ADELANTO / TIPO DE GARANTIA</t>
  </si>
  <si>
    <t>Adelanto de S./ 66,714.66</t>
  </si>
  <si>
    <t>Adelanto de S./ 79,488.00</t>
  </si>
  <si>
    <t>Adelanto de S./ 146,751.44</t>
  </si>
  <si>
    <t>Adelanto de S./ 160,550.86</t>
  </si>
  <si>
    <t>FONDO DE GARANTIA</t>
  </si>
  <si>
    <t>CONTACTO:</t>
  </si>
  <si>
    <t>VIGA DIVISORIA</t>
  </si>
  <si>
    <t>INCLUYE SUMINISTRO E INSTALACION</t>
  </si>
  <si>
    <t>ES UN ITEM DE SU PRESUPUESTO</t>
  </si>
  <si>
    <t>PLAZO DE ENVÍO</t>
  </si>
  <si>
    <t>8.5 meses</t>
  </si>
  <si>
    <t>6 meses</t>
  </si>
  <si>
    <t>5 meses</t>
  </si>
  <si>
    <t>GARANTÍA</t>
  </si>
  <si>
    <t>36 meses</t>
  </si>
  <si>
    <t>12 meses</t>
  </si>
  <si>
    <t>MANTENIMIENTO GRATUITO</t>
  </si>
  <si>
    <t>3 meses</t>
  </si>
  <si>
    <t>FORMA DE PAGO</t>
  </si>
  <si>
    <t>a) A la firma del contrato, contra Carta Fianza* US$ 18,531.85 (S./ 66,714.66)
b) Al envio de fabricación de los equipos, contra Carta Fianza* US$ 27,797.78 (S./ 100,072.00)
c) Al embarque de los equipos (FOB), contra carta fianza* US$ 18,531.85 (S./ 66,714.66)
d) A la llegada de los equipos a Obra US$ 13,898.89 (S./ 50,036.00)
e) Al inicio del montaje de los ascensores, contra carta fianza de fiel cumplimiento (10% del Precio Total) US$ 9,265.93 (S./ 33,357.35)
f) A la entrega de los equipos operativos, contra Acta de Entrega Definitiva US$ 4,632.96 (S./ 16,678.66)</t>
  </si>
  <si>
    <t>- 30% a la Recepción de la orden. (US$ 22,080.00 / S./ 79,488.00).
- 30% a los 30 días. (US$ 22,080.00 / S./ 79,488.00).
- 10% a los 90 días. (US$ 7,360.00 / S./ 26,496.00).
- 10% a los 120 días. (US$ 7,360.00 / S./ 26,496.00).
- 10% a los 150 días. (US$ 7,360.00 / S./ 26,496.00).
- 5% a los 180 días. (US$ 3,680.00 / S./ 13,248.00).
- 5% a los 270 días. (US$ 3,680.00 / S./ 13,248.00).</t>
  </si>
  <si>
    <t>- 30% Cuota inicial. A la firma del contrato a pagar en dólares americanos. (US$ 26,775.32 / S./ 96,319.15)
- 30% Al FOB, embarque del equipo, a pagar en dólares americanos. (US$ 26,775.32 / S./ 96,319.15)
- 20% al CIF, llegada de equipo al puerto del Callao, a pagar en dólares americanos. (US$ 17,836.88 / S./ 64,212.77)
- 15% Al CIF, llegada de equipo al puerto del Callao, a pagar en Soles. (US$ 13,377.66 / S./ 48,159.58)
- 5% A la entrega del equipo funcionando, a pagar en Soles. (US$ 4,459.22 / S./ 16,053.19)</t>
  </si>
  <si>
    <t>- 30% Cuota inicial. A la firma del contrato a pagar en dólares americanos. (US$ 26,089.14 / S./ 93,920.91)
- 30% Al FOB, embarque del equipo, a pagar en dólares americanos. (US$ 26,089.14 / S./ 93,920.91)
- 20% al CIF, llegada de equipo al puerto del Callao, a pagar en dólares americanos. (US$ 17,392.76 / S./ 62,613.94)
- 15% Al CIF, llegada de equipo al puerto del Callao, a pagar en Soles. (US$ 13,044.57 / S./ 46,960.46)
- 5% A la entrega del equipo funcionando, a pagar en Soles. (US$ 4,348.19 / S./ 15,653.49)</t>
  </si>
  <si>
    <t>- 1er pago: 50% a la firma del contrato ( US$ 44,597.46 / S./ 160,550.86)
- 2do pago: 30% a nuestro aviso de embarque ( US$ 13,379.24 / S./ 48,165.26)
- 3er pago: 10% a nuestro aviso de llegada de los equipos a obra o almacenes de El Comprador. (En el improbable caso que El Comprador no pudiese recibir los equipos en la obra, se entenderá por cumplida esta condición, con el envío de ASCENSORES S.A. indicando a El Comprador por carta simple que los equipos están disponibles para el envío a obra). (US$ 4,459.75 / S./ 16,055.09)
- 4to pago: 10% a nuestro aviso de la puerta en marcha y funcionamiento de los equipos. (US$ 4,459.75 / S./ 16,055.09)</t>
  </si>
  <si>
    <t>- 35% Cuota inicial. A la firma del contrato a pagar en dólares americanos. (US$ 38,326.40 / S./ 137,975.04)
- 20% Al FOB, embarque del equipo, a pagar en dólares americanos. (US$ 21,900.00 / S./ 78,842.88)
- 25% al CIF, llegada de equipo al puerto del Callao, a pagar en dólares americanos. (US$ 27,376.00 / S./ 98,553.60)
- 15% Al CIF, llegada de equipo al puerto del Callao, a pagar en Soles. (US$ 16,425.60 / S./ 59,132.16)
- 5% A la entrega del equipo funcionando, a pagar en Soles. (US$ 5,475.20 / S./ 19,710.72)</t>
  </si>
  <si>
    <t>- 35% Cuota inicial. A la firma del contrato a pagar en dólares americanos. (US$ 39,069.80 / S./ 140,651.28)
- 20% Al FOB, embarque del equipo, a pagar en dólares americanos. (US$ 22,325.60 / S./ 80,372.16)
- 25% al CIF, llegada de equipo al puerto del Callao, a pagar en dólares americanos. (US$ 27,907.00 / S./ 100,465.20)
- 15% Al CIF, llegada de equipo al puerto del Callao, a pagar en Soles. (US$ 16,744.20 / S./ 60,279.12)
- 5% A la entrega del equipo funcionando, a pagar en Soles. (US$ 5,581.40 / S./ 20,093.04)</t>
  </si>
  <si>
    <t>CARACTERISTICAS DE LAS CABINAS</t>
  </si>
  <si>
    <t>1. Espejo en panel posterior de cabina.
2. Indicador de piso en cabina.
3. Botón de alarma y luz de emergencia alimentados con batería.
4. 36 meses de garantía.
5. Sistema de control: frecuencia variable.
7. Cabina en Acero Inoxidable.
8. Velocidad de 1.75 m/seg.
9. Pesacargas que evita el movimiento de la cabina en caso de sobrecarga.
10. Cortina de rayos para reapertura de puerta.
11. Cumple norma A120 del RNE
12. Mantenimiento gratis por 6 meses.
13. Capacidad de 8 pasajeros o 630 Kg.
14. Puerta de acero pintado.
15. Cabinas de 1.30m x 1.25m x 2.3m.
16. Puerta de 0.90m x 2.10m.</t>
  </si>
  <si>
    <t>- Modelo Posición 00100 Schindler 3000
- Capacidad para 8 personas o 630Kg.
- Velocidad de 1.75 m/s.
- Recorrido 40.00m
- Sin cuarto de máquinas.
- Dimensiones de la cabina 1.30m x 1.25m x 2.20m
- Puerta de cabina 0.90m x 2.00m
- Puerta de 2 hojas con apertura central.
- Resistencia al fuego de 120min
- Comando Duplex.
- Intercomunicador TAI 5 vías.
- Monitoreo remoto.
- Alarma en el pozo.
- Pre-apertura de puertas.
- Indicador de posición en cabina 1.
- Indicador de dirección de viaje.
- Indicador de llegada y posterior destino.
- Señalización con voz.
- Acabado de techo en Acero Inoxidable.
- Acabado de paredes en Acero Inoxidable.
- Acabado de piso en Acero desnudo.
- Pasamanos en parte posterior.
- Expejo de altura completa centrado.
- Iluminación Led.
- Botonera en Acero inoxidable con indicador de piso.
- Puerta de parada principal en acero inoxidable, pisos superiores Acero gris pintado.</t>
  </si>
  <si>
    <r>
      <t xml:space="preserve">- Modelo Meta 100.
- Capacidad para 8 personas o 630 kg.
- Velocidad de 1.75 m/s.
- Comando Duplex.
- Cabina en Acero Inoxidable AISI 441.
- Iluminación LED y acero Pintado.
- Pasamanos en acero inoxidable en el fondo.
- Medio espejo al fondo.
- Ventilador en cabina.
- Intercomunicador de 3 vías.
- Botonera de cabina en acero e iluminación LED.
- Limitador de carga con señalizador óptico acústico.
- Cabina de 1.45m x 1.25m x 2.30m.
- Dimension de puerta de 0.90m x 2.00m.
- Puerta de primer piso en Acero Inoxidable.
- Puertas superiores en Acero Pintado en Gris.
- Indicador de nivel en piso principal.
- Botonera en acero para piso principal.
- Indicador de piso en botonera para pisos superiores.
</t>
    </r>
    <r>
      <rPr>
        <sz val="13"/>
        <color rgb="FFFF0000"/>
        <rFont val="Arial"/>
        <family val="2"/>
      </rPr>
      <t xml:space="preserve">- Debido a la losa con 120mm de espesor, el cliente debe colocar un ángulo metálico para soldar con pernos de fijación.
- Incluye Vigas Divisorias.
</t>
    </r>
    <r>
      <rPr>
        <sz val="13"/>
        <color theme="1"/>
        <rFont val="Arial"/>
        <family val="2"/>
      </rPr>
      <t>- Mantenimiento gratuito por 3 meses.</t>
    </r>
  </si>
  <si>
    <t>- Modelo Meta 100.
- Capacidad para 10 personas o 750 kg.
- Velocidad de 1.75 m/s.
- Comando Duplex.
- Cabina en Acero Inoxidable AISI 441.
- Iluminación LED y acero Pintado.
- Pasamanos en acero inoxidable en el fondo.
- Medio espejo al fondo.
- Ventilador en cabina.
- Intercomunicador de 3 vías.
- Botonera de cabina en acero e iluminación LED.
- Limitador de carga con señalizador óptico acústico.
- Cabina de 1.45m x 1.25m x 2.30m.
- Dimension de puerta de 0.90m x 2.00m.
- Puerta de primer piso en Acero Inoxidable.
- Puertas superiores en Acero Pintado en Gris.
- Indicador de nivel en piso principal.
- Botonera en acero para piso principal.
- Indicador de piso en botonera para pisos superiores.
- Debido a la losa con 120mm de espesor, el cliente debe colocar un ángulo metálico para soldar con pernos de fijación.
- Incluye Vigas Divisorias.
- Mantenimiento gratuito por 3 meses.</t>
  </si>
  <si>
    <t>1. Marca Otis.
2. Capacidad para 10 personas o 800 kg.
3. Operación Dúplex.
4. Motor sincrónico.
5. Cabina de 1.40m x 1.25m x 2.30m
6. Seguridad contra caidas de acción progresiva.
7. Puerta de 0.90m x 2.00m
8. Mantenimiento gratuito por 6 meses.
9. Cabina con falso techo de acero inoxidable modelo 4601L.
10. Pasamanos en el panel del fondo en acero inoxidable Mod. 4900_A.
11. Espejo a media altura en el panel del fondo, sobre el pasamanos.
12. Ventilador.
13. Luz de emergencia.
14. Intercomunicador entre cabina, tablero de control del ascensor y sala de seguridad del edificio.
15. Cortina de rayos infrarrojos para protección de puertas.
16. Botones en Hall en acero inoxidable cepillado con indicador de posicion y direccionales en todos los pisos.
17. Incluye placas en braille.
18. Panel de mando en cabina en LED de 7.2" y señal direccional.
19. Detector de sobrecarga.
20. Operación en caso de sismos.
21. Sintetizador de voz en español.
22. Boton de retención de puertas.
23. Rescate de emergencia automático en caso de cortes de energía eléctrica,
24. Iluminación en el pozo de acuerdo al estándar OTIS.
25. Incluye escalera en el pit del ascensor.</t>
  </si>
  <si>
    <t>- Modelo EMonoSpace
- Sin cuarto de Máquinas
- Capacidad de 8 personas o 630 kg.
- Velocidad de 1.75 m/s.
- Comando duplex.
- Cabina en Acero Inoxidable.
- Dimensiones de cabina de 1.20m x 1.30m x 2.40m
- Dimensiones de puerta de 0.90m x 2.10m
- Piso de cabina rebajado 20 mm para enchape.
- Espejo a media altura en pared posterior.
- Pasamanos en pared posterior.
- Ventilación en cabina.
- Botones de acero inoxidable e insertos en braille.
- Luz led en botones e indicador de posicion.
- Señal de sobrecarga.
- Boton de emergencia y abrir.
- Luz de emergencia.
- Comunicación de 3 vías.
- Cortina de luz de rayos infrarrojos.
- Interfono e intercomunicador entre cabina, tablero del control y lobby.
- Puertas de acero inoxidable en primer piso, pisos superiores acero pintado.
- Resistencia al fuego 120 min.</t>
  </si>
  <si>
    <t>- Modelo EMonoSpace
- Sin cuarto de Máquinas
- Capacidad de 12 personas o 900 kg.
- Velocidad de 1.75 m/s.
- Comando duplex.
- Cabina en Acero Inoxidable.
- Dimensiones de cabina de 1.58m x 1.26m x 2.40m
- Dimensiones de puerta de 0.90m x 2.10m
- Piso de cabina rebajado 20 mm para enchape.
- Espejo a media altura en pared posterior.
- Pasamanos en pared posterior.
- Ventilación en cabina.
- Botones de acero inoxidable e insertos en braille.
- Luz led en botones e indicador de posicion.
- Señal de sobrecarga.
- Boton de emergencia y abrir.
- Luz de emergencia.
- Comunicación de 3 vías.
- Cortina de luz de rayos infrarrojos.
- Interfono e intercomunicador entre cabina, tablero del control y lobby.
- Puertas de acero inoxidable en primer piso, pisos superiores acero pintado.
- Resistencia al fuego 120 min.</t>
  </si>
  <si>
    <t>CONSIDERACIONES:</t>
  </si>
  <si>
    <t>- Corresponde al cliente obtención de licencias, permisos y autorizaciones. Power se limita a suministrar los equipos según especificaciones del contrato.
- No incluye fijaciones adicionales ni obras civiles de adecuación. En caso se requieran picados, modificaciones de losa o instalación de dinteles metálicos para permitir la instalación del ascensor, estos adicionales serán por cuenta del Cliente.
- El almacén en obra es por cuenta del cliente. Las características del cerramiento e implementación serán coordinadas con Powertech.
- No incluye Prevencionista, Residente de Obra ni pago a sindicato.
- No incluye trabajos en horario nocturno, extendido, doble turno, domingos o feriados.
- Las cartas fianzas serán devueltas a la llegada de los equipos a obra.
- La carta fianza de fiel cumplimiento, será devuelta a la entrega de los equipos operativos.
- No requerimos ayudante durante el montaje.</t>
  </si>
  <si>
    <t>Se incluye:
- Suministro e instalación de mallas separadoras en el fondo de pit.
- Suministro e instalación de escalera de acceso al pit/foso.
- Sensor sísmico: Se contará con un sensor sísmico, que al detectar movimientos oscilatorios o trepidatorios de cierta magnitud grado 6° efectuará una secuencia especial, deteniendo el ascensor en la parada más próxima, abriendo las puertas y apagando el ascensor, conforme a la NOM Vigente
- Puerta resistencia al fuego 120 minutos.
- Mando de Bomberos
- Intercomunicador en portería - cabina- tablero (Cable portero desde el tablero de control (LDU) hasta la parada principal del edificio, el cableado desde el punto de la parada principal hasta la portería será suministrado y realizado por el Cliente).
- Rosario de luces (iluminación dentro del hueco).
Otros que se incluyen:
- Suministro e instalación de vigas divisoras en pozo
- Batería rescatador automático de personas atrapadas
- Indicador de posición en todas las paradas
- Cortina luminosa (barrera infrarroja)
- Balaustrada de protección en el techo de cabina, altura 1100 mm.
- Se incluye el Cubo para conexión remota (Internet de las cosas “Schindler Ahead”)
- Transformador K13 de aislamiento con un grado de protección mayor, que ayuda a mitigar y absorber los armónicos y sobrevoltaje.
- Detección de sobrecarga al identificar que la cabina ha alcanzado el 80% de su capacidad
- El sistema no atiende las llamadas de piso, hasta que se haya liberado espacio en el elevador.
- Detección de capacidad máxima al identificar que la cabina alcanzó 110% de su capacidad.
- El sistema impide el funcionamiento del elevador, hasta que se haya liberado espacio en el elevador.
- Se genera un pitido, aparece la indicación ”OL” parpadeando en el display de la botonera de cabina y se muestra un pictograma de sobrecarga.
- Ahorro de energía: suspensión del alumbrado cuando no se usa la cabina (modo stand by), con reactivación automática.
Nota importante:
- No hacer mochetas.
- Dejar libre altura de dintel de puerta.
- 01 lona cobertora protector de cabina, que es magnética, lo que permite instalarla y retirarla con facilidad. Puede ser utilizada de manera intercambiable entre los ascensores.
Condiciones adicionales:
1. La construcción de las mochetas será coordinada con el supervisor de Schindler.
2. La altura para la construcción del dintel será indicada en los planos del ascensor.
3. Durante el proceso de instalación, la obra entregará corriente de 220V trifásica para el uso de equipos y herramientas.
4. Incluye escalera en pit y rosario de luces.
5. Los elementos de izaje (ganchos, vigas) son por cuenta del cliente.</t>
  </si>
  <si>
    <r>
      <rPr>
        <b/>
        <u/>
        <sz val="12"/>
        <color theme="1"/>
        <rFont val="Arial"/>
        <family val="2"/>
      </rPr>
      <t>REQUERIMIENTO EN OBRAS CIVILES</t>
    </r>
    <r>
      <rPr>
        <sz val="12"/>
        <color theme="1"/>
        <rFont val="Arial"/>
        <family val="2"/>
      </rPr>
      <t xml:space="preserve">
• Las paredes del ducto deben estar diseñadas y construidas por el comprador para resistir las cargas debidas a la fijación de los componentes del ascensor indicadas en el plano de instalación.
• El ducto deberá presentarse acabado, sin deformaciones o salientes, aplomado con paredes
solaqueadas y blanqueadas.
• Malla divisoria de 2.5 m de altura desde el fondo del pit o foso.
• Ventanas de ventilación y/o inspección según se indique en los planos de instalación.
• Suministro e instalación de vigas divisorias en todo el recorrido según la distribución y las cargas indicadas en el plano de instalación.
• Cuando sea necesario el comprador deberá prever y construir los nichos para el apoyo de vigas de
soporte o izaje que se indiquen en los planos de instalación.
• El comprador deberá diseñar, suministrar e instalar los ganchos o vigas de izaje según la posición y
cargas que se indiquen en el plano de instalación. Los ganchos o vigas de izaje deberán estar certificados por el comprador, Al momento de la entrega los ganchos deberán estar pintados de color
amarillo y con la capacidad de carga de cada uno rotulada en las proximidades de los mismos.
</t>
    </r>
    <r>
      <rPr>
        <b/>
        <u/>
        <sz val="12"/>
        <color theme="1"/>
        <rFont val="Arial"/>
        <family val="2"/>
      </rPr>
      <t>REQUERIMIENTO EN FOSO O PIT</t>
    </r>
    <r>
      <rPr>
        <sz val="12"/>
        <color theme="1"/>
        <rFont val="Arial"/>
        <family val="2"/>
      </rPr>
      <t xml:space="preserve">
El pit debe estar diseñado para resistir las cargas indicadas en el plano de instalación.
El comprador diseñará y construirá las bases para los amortiguadores de cabina y contrapeso según las cargas y dimensiones indicadas en el plano de instalación.
Pintar en el piso del foso, un rectángulo en el color amarillo brillante, en la proyección de la plataforma de la cabina con dimensiones de 0,6 x 0,5 m. Según plano de instalación
</t>
    </r>
    <r>
      <rPr>
        <b/>
        <u/>
        <sz val="12"/>
        <color theme="1"/>
        <rFont val="Arial"/>
        <family val="2"/>
      </rPr>
      <t>REQUERIMIENTO EN PASILLOS</t>
    </r>
    <r>
      <rPr>
        <sz val="12"/>
        <color theme="1"/>
        <rFont val="Arial"/>
        <family val="2"/>
      </rPr>
      <t xml:space="preserve">
Las mochetas deben ser acabadas y revestidas internamente, antes del inicio de lainstalación de los marcos con excepción del piso de acceso.
Ejecutar el acabamiento externo de las mochetas solamente después de la instalación de los marcos, conforme los detalles, respetando los límites del acabado.
El piso acabado del pasillo deberá ser instalado hasta el alineamiento de las mochetas, siendo que el acabado de las soleras de los pisos deberá ser ejecutado después la instalación de las puertas.
Cuando el ascensor posea botonera e indicador acoplado a las mochetas de piso, ejecutar la sperforaciones conforme a las dimensiones especificadas en los planos de instalación.
El comprador realizará los destajes en las losas para la instalación de puertas y/o marcos según se indique en los planos de instalación.
El comprador deberá diseñar, suministrar e instalar un dintel para cada puerta de pasillo según se indique en el plano de instalación.
En caso de ascensores sin cuarto de máquinas, el hall de acceso de la última parada superior del ascensor, deberá ser de libre acceso y conectada a la escalera de escape del edificio,con el fin del irrestricto acceso a dicho hall para labores de mantenimiento y emergencia.</t>
    </r>
  </si>
  <si>
    <r>
      <t xml:space="preserve">• Las paredes del ducto deben estar diseñadas y construidas por el comprador para resistir las cargas
debidas a la fijación de los componentes del ascensor indicadas en el plano de instalación.
• El ducto deberá presentarse acabado, sin deformaciones o salientes, aplomado con paredes
solaqueadas y blanqueadas.
• Malla divisoria de 2.5 m de altura desde el fondo del pit o foso.
• Ventanas de ventilación y/o inspección según se indique en los planos de instalación.
</t>
    </r>
    <r>
      <rPr>
        <sz val="13"/>
        <rFont val="Arial"/>
        <family val="2"/>
      </rPr>
      <t xml:space="preserve">• Suministro e instalación de vigas divisorias en todo el recorrido según la distribución y las cargas indicadas en el plano de instalación.
</t>
    </r>
    <r>
      <rPr>
        <sz val="13"/>
        <color theme="1"/>
        <rFont val="Arial"/>
        <family val="2"/>
      </rPr>
      <t>• Cuando sea necesario el comprador deberá prever y construir los nichos para el apoyo de vigas de
soporte o izaje que se indiquen en los planos de instalación.
• El comprador deberá diseñar, suministrar e instalar los ganchos o vigas de izaje según la posición y
cargas que se indiquen en el plano de instalación. Los ganchos o vigas de izaje deberán estar
certificados por el comprador, Al momento de la entrega los ganchos deberán estar pintados de color
amarillo y con la capacidad de carga de cada uno rotulada en las proximidades de los mismos.</t>
    </r>
  </si>
  <si>
    <t>- Este precio incluye todas las características antes descritas, además de la fabricación,
transporte desde fábrica de origen, gastos de desaduanaje, transporte a obra, instalación
de los ascensores, y puesta en marcha hasta dejarlos listos y funcionando, no se incluye
ningún otro costo por trabajos, columnas metálicas para apoyo de vigas divisorias,
dinteles metálicos para apoyo de puertas, obras civiles, obras civiles complementarias,
pozo a tierra o instalaciones eléctricas que no sean las propias de los ascensores o
materiales que no estén mencionados en esta propuesta.
- Nos reservamos la propiedad del equipo vendido, de acuerdo con el Artículo Nº 1583 del Código Civil.
- De no cumplir El Comprador con sus obligaciones, el vendedor podrá rescindir este contrato.
- Los equipos importados se encuentran asegurados con una empresa de seguros de primer nivel que cubre cualquier pérdida y/o daños causados por fuego, explosión, inundación, robo, guerra, hundimiento de barco y otros de esta índole.
- No seremos responsables de los materiales importados, si el despacho aduanero no se efectúa en su oportunidad, por atraso en el pago de este rubro y correrá por cuenta de El Comprador.
- No seremos responsables por el deterioro debido a causas naturales de los equipos en general, que por causas imputables al comprador debieran permanecer en nuestros almacenes más allá del plazo contractual.
- El tiempo de garantía solo se extenderá si por razones imputables a Ascensores S.A. el tiempo de instalación se extendiese más allá de lo contratado.
- Para que la garantía sea honrada por Ascensores S.A., el mantenimiento del ó de los equipos(s) deberá(n) estar contratado por nuestra empresa.
- El presente presupuesto NO incluye prevencionista de riesgo el cual será por cuenta y costo de el comprador.</t>
  </si>
  <si>
    <t>1. Suministrar, antes de la firma del contrato, los planos de arquitectura, plantas,
corte, elevación y estructuras para la preparación de los planos de instalación de
los ascensores.
2. Proveer los ganchos de izaje, los cuales se ubican en el techo del sobre recorrido,
con su memoria de cálculo para certificar que se cumpla las características y
detalles indicados en nuestros planos de instalación.
3. Proveer en la última parada del/los ascensores, en coordinación con nuestro
supervisor de instalación, un acceso o plataforma que se ubique dentro del ducto
con el fin de llegar a los ganchos de izaje, esto para realizar la maniobra
correspondiente de manera adecuada y segura.
4. Proveer, a su costo, fuerza eléctrica trifásica (220V + T), para el
acondicionamiento de herramientas portátiles necesarias para la instalación,
incluyendo el tablero eléctrico provisional.
5. Prever que el/los ascensores cuenten con una línea con pozo a tierra
independiente al resto de servicios del edificio, no mayor a 5 ohmios, una por
ascensor.
7. Recibir el/los ascensores en su obra o almacenes, acto seguido que los retiremos
del puerto. 
8. Proveer el acceso necesario, es decir, rampas para realizar maniobras de
descarga del/los ascensores en obra con montacargas de 3.5 Tn los cuales
llegarán en contenedores de 40 pies. 
9. Habilitar para que los vanos de los ductos del/los ascensores en la primera
parada, estén completamente abiertos.
10. Velar por el cuidado y protección del pozo del/los ascensores mientras dure la
instalación. Ello incluye barreras de protección en todos los vanos abiertos de
todos los pisos, de acuerdo a nuestros planos de instalación.
11. Proveer servicios higiénicos, comedor y agua potable para nuestro personal de
instalación, hasta la entrega final de los equipos.
12. Contar con un punto de acopio dentro de la obra a fin de eliminar ahí nuestros
desperdicios.
13. Acompañar y dar cerramiento a las entradas de piso y elementos empotrados
una vez estén colocados en su posición final.
14. Cerrar el espacio que hay entre los marcos de puertas y muros con sus propios
acabados, después de la instalación de las puertas y marcos.
15. Proveer cajuelas para los sistemas de señalización, en caso el modelo contratado
así lo requiera, de acuerdo a nuestros planos de instalación.
16. Proveer un Prevencionista de Riesgos (PDR)
17. Suministrar el ducto del/los ascensores estrictamente de acuerdo con los planos
de instalación. 
18. Proveer una línea de alimentación eléctrica (trifásica 220V + T) con un mínimo de
5 metros de extensión hasta los terminales de nuestro controlador, incluyendo
un interruptor termo-magnético. Igualmente, una línea monofásica para
iluminación y circuito de señales. 
19. Para el rosario de luces, el cableado y canalizado de todo el recorrido del pozo
será por cuenta y costo del comprador, según nuestros planos de instalación.</t>
  </si>
  <si>
    <t>N° DE OBRAS ACTUALES EN EJECUCION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</si>
</sst>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S/&quot;\ * #,##0.00_-;\-&quot;S/&quot;\ * #,##0.00_-;_-&quot;S/&quot;\ * &quot;-&quot;??_-;_-@_-"/>
    <numFmt numFmtId="165" formatCode="###,###,###,##0.00"/>
    <numFmt numFmtId="166" formatCode="_(&quot; &quot;\ * #,##0.00_);_(&quot; &quot;\ * \(#,##0.00\);_(&quot; &quot;\ * &quot;-&quot;??_);_(@_)"/>
    <numFmt numFmtId="167" formatCode="[$S/.-280A]\ #,##0.00"/>
    <numFmt numFmtId="168" formatCode="_-[$$-45C]* #,##0.00_-;\-[$$-45C]* #,##0.00_-;_-[$$-45C]* &quot;-&quot;??_-;_-@_-"/>
    <numFmt numFmtId="169" formatCode="_-[$$-409]* #,##0.00_ ;_-[$$-409]* \-#,##0.00\ ;_-[$$-409]* &quot;-&quot;??_ ;_-@_ "/>
  </numFmts>
  <fonts count="28">
    <font>
      <sz val="11"/>
      <color theme="1"/>
      <name val="Calibri"/>
      <family val="2"/>
      <scheme val="minor"/>
    </font>
    <font>
      <sz val="11"/>
      <color theme="1"/>
      <name val="Calibri"/>
      <family val="2"/>
      <scheme val="minor"/>
    </font>
    <font>
      <sz val="14"/>
      <color theme="1"/>
      <name val="Arial"/>
      <family val="2"/>
    </font>
    <font>
      <b/>
      <i/>
      <u/>
      <sz val="14"/>
      <color theme="1"/>
      <name val="Arial"/>
      <family val="2"/>
    </font>
    <font>
      <b/>
      <sz val="14"/>
      <color theme="1"/>
      <name val="Arial"/>
      <family val="2"/>
    </font>
    <font>
      <sz val="10"/>
      <color theme="1"/>
      <name val="Calibri"/>
      <family val="2"/>
      <scheme val="minor"/>
    </font>
    <font>
      <b/>
      <u/>
      <sz val="14"/>
      <color theme="1"/>
      <name val="Arial"/>
      <family val="2"/>
    </font>
    <font>
      <b/>
      <sz val="14"/>
      <name val="Arial"/>
      <family val="2"/>
    </font>
    <font>
      <sz val="10"/>
      <name val="Arial"/>
      <family val="2"/>
    </font>
    <font>
      <sz val="14"/>
      <name val="Arial"/>
      <family val="2"/>
    </font>
    <font>
      <b/>
      <sz val="14"/>
      <color indexed="12"/>
      <name val="Arial"/>
      <family val="2"/>
    </font>
    <font>
      <sz val="14"/>
      <color indexed="57"/>
      <name val="Arial"/>
      <family val="2"/>
    </font>
    <font>
      <sz val="14"/>
      <color indexed="12"/>
      <name val="Arial"/>
      <family val="2"/>
    </font>
    <font>
      <sz val="14"/>
      <color rgb="FF0070C0"/>
      <name val="Arial"/>
      <family val="2"/>
    </font>
    <font>
      <sz val="14"/>
      <color indexed="8"/>
      <name val="Arial"/>
      <family val="2"/>
    </font>
    <font>
      <sz val="12"/>
      <color theme="1"/>
      <name val="Arial"/>
      <family val="2"/>
    </font>
    <font>
      <sz val="11"/>
      <color theme="1"/>
      <name val="Arial"/>
      <family val="2"/>
    </font>
    <font>
      <b/>
      <sz val="20"/>
      <name val="Arial"/>
      <family val="2"/>
    </font>
    <font>
      <b/>
      <u/>
      <sz val="24"/>
      <name val="Arial"/>
      <family val="2"/>
    </font>
    <font>
      <b/>
      <sz val="14"/>
      <color theme="0"/>
      <name val="Arial"/>
      <family val="2"/>
    </font>
    <font>
      <sz val="15"/>
      <color theme="1"/>
      <name val="Calibri"/>
      <family val="2"/>
      <scheme val="minor"/>
    </font>
    <font>
      <b/>
      <sz val="14"/>
      <color rgb="FFC00000"/>
      <name val="Arial"/>
      <family val="2"/>
    </font>
    <font>
      <sz val="13"/>
      <color theme="1"/>
      <name val="Arial"/>
      <family val="2"/>
    </font>
    <font>
      <sz val="13"/>
      <name val="Arial"/>
      <family val="2"/>
    </font>
    <font>
      <sz val="13"/>
      <color rgb="FFFF0000"/>
      <name val="Arial"/>
      <family val="2"/>
    </font>
    <font>
      <u/>
      <sz val="12"/>
      <color theme="1"/>
      <name val="Arial"/>
      <family val="2"/>
    </font>
    <font>
      <b/>
      <u/>
      <sz val="12"/>
      <color theme="1"/>
      <name val="Arial"/>
      <family val="2"/>
    </font>
    <font>
      <b/>
      <sz val="14"/>
      <color rgb="FF002060"/>
      <name val="Arial"/>
      <family val="2"/>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1"/>
        <bgColor indexed="64"/>
      </patternFill>
    </fill>
    <fill>
      <patternFill patternType="solid">
        <fgColor rgb="FFCCFF33"/>
        <bgColor indexed="64"/>
      </patternFill>
    </fill>
    <fill>
      <patternFill patternType="solid">
        <fgColor rgb="FFCCFFFF"/>
        <bgColor indexed="64"/>
      </patternFill>
    </fill>
    <fill>
      <patternFill patternType="solid">
        <fgColor theme="5" tint="0.79998168889431442"/>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s>
  <cellStyleXfs count="7">
    <xf numFmtId="0" fontId="0" fillId="0" borderId="0"/>
    <xf numFmtId="43" fontId="1" fillId="0" borderId="0" applyFont="0" applyFill="0" applyBorder="0" applyAlignment="0" applyProtection="0"/>
    <xf numFmtId="0" fontId="8" fillId="0" borderId="0"/>
    <xf numFmtId="0" fontId="8" fillId="0" borderId="0"/>
    <xf numFmtId="0" fontId="8" fillId="0" borderId="0"/>
    <xf numFmtId="167" fontId="1" fillId="0" borderId="0"/>
    <xf numFmtId="164" fontId="1" fillId="0" borderId="0" applyFont="0" applyFill="0" applyBorder="0" applyAlignment="0" applyProtection="0"/>
  </cellStyleXfs>
  <cellXfs count="199">
    <xf numFmtId="0" fontId="0" fillId="0" borderId="0" xfId="0"/>
    <xf numFmtId="0" fontId="2"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14" fontId="4" fillId="0" borderId="0" xfId="0" applyNumberFormat="1" applyFont="1" applyAlignment="1">
      <alignment horizontal="center" vertical="center"/>
    </xf>
    <xf numFmtId="0" fontId="5" fillId="0" borderId="0" xfId="0" applyFont="1"/>
    <xf numFmtId="0" fontId="3" fillId="0" borderId="0" xfId="0" applyFont="1"/>
    <xf numFmtId="0" fontId="6" fillId="0" borderId="0" xfId="0" applyFont="1" applyAlignment="1">
      <alignment horizontal="center" vertical="center"/>
    </xf>
    <xf numFmtId="0" fontId="4" fillId="0" borderId="0" xfId="0" applyFont="1" applyAlignment="1">
      <alignment horizontal="center" vertical="center"/>
    </xf>
    <xf numFmtId="0" fontId="7" fillId="0" borderId="0" xfId="0" applyFont="1" applyAlignment="1">
      <alignment horizontal="left" vertical="center"/>
    </xf>
    <xf numFmtId="0" fontId="7" fillId="0" borderId="0" xfId="0" applyFont="1"/>
    <xf numFmtId="165" fontId="7" fillId="0" borderId="0" xfId="3" applyNumberFormat="1" applyFont="1" applyAlignment="1">
      <alignment horizontal="center" vertical="center" wrapText="1"/>
    </xf>
    <xf numFmtId="165" fontId="11" fillId="0" borderId="0" xfId="3" applyNumberFormat="1" applyFont="1" applyAlignment="1">
      <alignment horizontal="right" vertical="center"/>
    </xf>
    <xf numFmtId="0" fontId="5" fillId="0" borderId="0" xfId="0" applyFont="1" applyAlignment="1">
      <alignment vertical="center"/>
    </xf>
    <xf numFmtId="0" fontId="9" fillId="2" borderId="11" xfId="0" applyFont="1" applyFill="1" applyBorder="1" applyAlignment="1" applyProtection="1">
      <alignment horizontal="left" vertical="center" wrapText="1" indent="4"/>
      <protection locked="0"/>
    </xf>
    <xf numFmtId="165" fontId="2" fillId="2" borderId="8" xfId="0" applyNumberFormat="1" applyFont="1" applyFill="1" applyBorder="1" applyAlignment="1">
      <alignment vertical="center"/>
    </xf>
    <xf numFmtId="0" fontId="12" fillId="2" borderId="13" xfId="0" applyFont="1" applyFill="1" applyBorder="1" applyAlignment="1" applyProtection="1">
      <alignment vertical="center"/>
      <protection locked="0"/>
    </xf>
    <xf numFmtId="165" fontId="2" fillId="2" borderId="18" xfId="0" applyNumberFormat="1" applyFont="1" applyFill="1" applyBorder="1" applyAlignment="1">
      <alignment vertical="center"/>
    </xf>
    <xf numFmtId="0" fontId="14" fillId="0" borderId="18" xfId="3" quotePrefix="1" applyFont="1" applyBorder="1" applyAlignment="1">
      <alignment horizontal="left"/>
    </xf>
    <xf numFmtId="0" fontId="13" fillId="0" borderId="0" xfId="3" quotePrefix="1" applyFont="1" applyAlignment="1">
      <alignment horizontal="center" vertical="center"/>
    </xf>
    <xf numFmtId="165" fontId="13" fillId="0" borderId="0" xfId="3" applyNumberFormat="1" applyFont="1" applyAlignment="1">
      <alignment horizontal="center" vertical="center"/>
    </xf>
    <xf numFmtId="165" fontId="13" fillId="0" borderId="0" xfId="3" applyNumberFormat="1" applyFont="1" applyAlignment="1">
      <alignment horizontal="right"/>
    </xf>
    <xf numFmtId="43" fontId="2" fillId="0" borderId="0" xfId="1" applyFont="1" applyBorder="1"/>
    <xf numFmtId="2" fontId="7" fillId="2" borderId="1" xfId="4" applyNumberFormat="1" applyFont="1" applyFill="1" applyBorder="1" applyAlignment="1">
      <alignment horizontal="left" vertical="center"/>
    </xf>
    <xf numFmtId="2" fontId="7" fillId="2" borderId="2" xfId="4" applyNumberFormat="1" applyFont="1" applyFill="1" applyBorder="1" applyAlignment="1">
      <alignment horizontal="right" vertical="center"/>
    </xf>
    <xf numFmtId="2" fontId="7" fillId="2" borderId="8" xfId="4" applyNumberFormat="1" applyFont="1" applyFill="1" applyBorder="1" applyAlignment="1">
      <alignment horizontal="left" vertical="center"/>
    </xf>
    <xf numFmtId="2" fontId="7" fillId="2" borderId="0" xfId="4" applyNumberFormat="1" applyFont="1" applyFill="1" applyAlignment="1">
      <alignment horizontal="right" vertical="center"/>
    </xf>
    <xf numFmtId="2" fontId="7" fillId="2" borderId="17" xfId="4" applyNumberFormat="1" applyFont="1" applyFill="1" applyBorder="1" applyAlignment="1">
      <alignment horizontal="left" vertical="center"/>
    </xf>
    <xf numFmtId="2" fontId="7" fillId="2" borderId="18" xfId="4" applyNumberFormat="1" applyFont="1" applyFill="1" applyBorder="1" applyAlignment="1">
      <alignment horizontal="right" vertical="center"/>
    </xf>
    <xf numFmtId="0" fontId="2" fillId="0" borderId="0" xfId="0" applyFont="1" applyAlignment="1">
      <alignment horizontal="left" vertical="center"/>
    </xf>
    <xf numFmtId="0" fontId="5" fillId="0" borderId="0" xfId="0" applyFont="1" applyAlignment="1">
      <alignment horizontal="left" vertical="center"/>
    </xf>
    <xf numFmtId="0" fontId="4" fillId="0" borderId="0" xfId="0" applyFont="1"/>
    <xf numFmtId="0" fontId="5" fillId="0" borderId="0" xfId="0" applyFont="1" applyAlignment="1">
      <alignment horizontal="center" vertical="center"/>
    </xf>
    <xf numFmtId="0" fontId="2" fillId="0" borderId="0" xfId="0" applyFont="1" applyAlignment="1">
      <alignment vertical="center"/>
    </xf>
    <xf numFmtId="165" fontId="2" fillId="2" borderId="17" xfId="0" applyNumberFormat="1" applyFont="1" applyFill="1" applyBorder="1" applyAlignment="1">
      <alignment vertical="center"/>
    </xf>
    <xf numFmtId="0" fontId="4" fillId="0" borderId="0" xfId="0" applyFont="1" applyAlignment="1">
      <alignment vertical="center" wrapText="1"/>
    </xf>
    <xf numFmtId="0" fontId="17" fillId="0" borderId="0" xfId="0" applyFont="1" applyAlignment="1">
      <alignment horizontal="left" vertical="center"/>
    </xf>
    <xf numFmtId="0" fontId="18" fillId="0" borderId="0" xfId="0" applyFont="1" applyAlignment="1">
      <alignment horizontal="left" vertical="center"/>
    </xf>
    <xf numFmtId="0" fontId="7" fillId="2" borderId="11" xfId="0" applyFont="1" applyFill="1" applyBorder="1" applyAlignment="1" applyProtection="1">
      <alignment horizontal="left" vertical="center" wrapText="1" indent="3"/>
      <protection locked="0"/>
    </xf>
    <xf numFmtId="0" fontId="15" fillId="3" borderId="24" xfId="0" applyFont="1" applyFill="1" applyBorder="1" applyAlignment="1">
      <alignment vertical="center" wrapText="1"/>
    </xf>
    <xf numFmtId="165" fontId="9" fillId="2" borderId="9" xfId="3" applyNumberFormat="1" applyFont="1" applyFill="1" applyBorder="1" applyAlignment="1">
      <alignment horizontal="right" vertical="center"/>
    </xf>
    <xf numFmtId="43" fontId="9" fillId="0" borderId="9" xfId="1" applyFont="1" applyFill="1" applyBorder="1" applyAlignment="1">
      <alignment horizontal="right" vertical="center"/>
    </xf>
    <xf numFmtId="43" fontId="7" fillId="2" borderId="10" xfId="1" quotePrefix="1" applyFont="1" applyFill="1" applyBorder="1" applyAlignment="1">
      <alignment horizontal="right" vertical="center"/>
    </xf>
    <xf numFmtId="165" fontId="9" fillId="2" borderId="15" xfId="0" applyNumberFormat="1" applyFont="1" applyFill="1" applyBorder="1" applyAlignment="1" applyProtection="1">
      <alignment horizontal="right" vertical="center"/>
      <protection locked="0"/>
    </xf>
    <xf numFmtId="0" fontId="19" fillId="4" borderId="4" xfId="2" applyFont="1" applyFill="1" applyBorder="1" applyAlignment="1">
      <alignment horizontal="center" vertical="center"/>
    </xf>
    <xf numFmtId="0" fontId="19" fillId="4" borderId="27" xfId="2" applyFont="1" applyFill="1" applyBorder="1" applyAlignment="1">
      <alignment horizontal="center" vertical="center"/>
    </xf>
    <xf numFmtId="4" fontId="19" fillId="4" borderId="27" xfId="2" applyNumberFormat="1" applyFont="1" applyFill="1" applyBorder="1" applyAlignment="1">
      <alignment horizontal="center" vertical="center" wrapText="1"/>
    </xf>
    <xf numFmtId="4" fontId="19" fillId="4" borderId="28" xfId="2" applyNumberFormat="1" applyFont="1" applyFill="1" applyBorder="1" applyAlignment="1">
      <alignment horizontal="center" vertical="center" wrapText="1"/>
    </xf>
    <xf numFmtId="165" fontId="9" fillId="5" borderId="9" xfId="3" applyNumberFormat="1" applyFont="1" applyFill="1" applyBorder="1" applyAlignment="1">
      <alignment horizontal="right" vertical="center"/>
    </xf>
    <xf numFmtId="43" fontId="9" fillId="5" borderId="9" xfId="1" applyFont="1" applyFill="1" applyBorder="1" applyAlignment="1">
      <alignment horizontal="right" vertical="center"/>
    </xf>
    <xf numFmtId="165" fontId="2" fillId="5" borderId="8" xfId="0" applyNumberFormat="1" applyFont="1" applyFill="1" applyBorder="1" applyAlignment="1">
      <alignment vertical="center"/>
    </xf>
    <xf numFmtId="0" fontId="5" fillId="2" borderId="0" xfId="0" applyFont="1" applyFill="1" applyAlignment="1">
      <alignment vertical="center"/>
    </xf>
    <xf numFmtId="43" fontId="9" fillId="2" borderId="9" xfId="1" applyFont="1" applyFill="1" applyBorder="1" applyAlignment="1">
      <alignment horizontal="right" vertical="center"/>
    </xf>
    <xf numFmtId="165" fontId="11" fillId="2" borderId="0" xfId="3" applyNumberFormat="1" applyFont="1" applyFill="1" applyAlignment="1">
      <alignment horizontal="right" vertical="center"/>
    </xf>
    <xf numFmtId="165" fontId="9" fillId="6" borderId="9" xfId="3" applyNumberFormat="1" applyFont="1" applyFill="1" applyBorder="1" applyAlignment="1">
      <alignment horizontal="right" vertical="center"/>
    </xf>
    <xf numFmtId="43" fontId="9" fillId="6" borderId="9" xfId="1" applyFont="1" applyFill="1" applyBorder="1" applyAlignment="1">
      <alignment horizontal="right" vertical="center"/>
    </xf>
    <xf numFmtId="43" fontId="7" fillId="6" borderId="10" xfId="1" quotePrefix="1" applyFont="1" applyFill="1" applyBorder="1" applyAlignment="1">
      <alignment horizontal="right" vertical="center"/>
    </xf>
    <xf numFmtId="165" fontId="2" fillId="6" borderId="8" xfId="0" applyNumberFormat="1" applyFont="1" applyFill="1" applyBorder="1" applyAlignment="1">
      <alignment vertical="center"/>
    </xf>
    <xf numFmtId="0" fontId="19" fillId="4" borderId="1" xfId="4" applyFont="1" applyFill="1" applyBorder="1" applyAlignment="1">
      <alignment horizontal="center" vertical="center"/>
    </xf>
    <xf numFmtId="0" fontId="19" fillId="4" borderId="2" xfId="4" applyFont="1" applyFill="1" applyBorder="1" applyAlignment="1">
      <alignment horizontal="center" vertical="center"/>
    </xf>
    <xf numFmtId="4" fontId="19" fillId="4" borderId="2" xfId="4" applyNumberFormat="1" applyFont="1" applyFill="1" applyBorder="1" applyAlignment="1">
      <alignment horizontal="center" vertical="center"/>
    </xf>
    <xf numFmtId="0" fontId="19" fillId="4" borderId="8" xfId="4" applyFont="1" applyFill="1" applyBorder="1" applyAlignment="1">
      <alignment horizontal="center" vertical="center"/>
    </xf>
    <xf numFmtId="0" fontId="19" fillId="4" borderId="0" xfId="4" applyFont="1" applyFill="1" applyAlignment="1">
      <alignment horizontal="center" vertical="center"/>
    </xf>
    <xf numFmtId="4" fontId="19" fillId="4" borderId="0" xfId="4" applyNumberFormat="1" applyFont="1" applyFill="1" applyAlignment="1">
      <alignment horizontal="center" vertical="center"/>
    </xf>
    <xf numFmtId="0" fontId="19" fillId="4" borderId="17" xfId="4" applyFont="1" applyFill="1" applyBorder="1" applyAlignment="1">
      <alignment horizontal="center" vertical="center"/>
    </xf>
    <xf numFmtId="0" fontId="19" fillId="4" borderId="18" xfId="4" applyFont="1" applyFill="1" applyBorder="1" applyAlignment="1">
      <alignment horizontal="center" vertical="center"/>
    </xf>
    <xf numFmtId="4" fontId="19" fillId="4" borderId="18" xfId="4" applyNumberFormat="1" applyFont="1" applyFill="1" applyBorder="1" applyAlignment="1">
      <alignment horizontal="center" vertical="center"/>
    </xf>
    <xf numFmtId="166" fontId="19" fillId="4" borderId="2" xfId="4" applyNumberFormat="1" applyFont="1" applyFill="1" applyBorder="1" applyAlignment="1">
      <alignment horizontal="right" vertical="center"/>
    </xf>
    <xf numFmtId="166" fontId="19" fillId="4" borderId="0" xfId="4" applyNumberFormat="1" applyFont="1" applyFill="1" applyAlignment="1">
      <alignment horizontal="right" vertical="center"/>
    </xf>
    <xf numFmtId="166" fontId="19" fillId="4" borderId="18" xfId="4" applyNumberFormat="1" applyFont="1" applyFill="1" applyBorder="1" applyAlignment="1">
      <alignment horizontal="right" vertical="center"/>
    </xf>
    <xf numFmtId="0" fontId="0" fillId="2" borderId="0" xfId="0" applyFill="1"/>
    <xf numFmtId="0" fontId="0" fillId="7" borderId="0" xfId="0" applyFill="1"/>
    <xf numFmtId="169" fontId="9" fillId="2" borderId="10" xfId="1" applyNumberFormat="1" applyFont="1" applyFill="1" applyBorder="1" applyAlignment="1" applyProtection="1">
      <alignment horizontal="left" vertical="center"/>
      <protection locked="0"/>
    </xf>
    <xf numFmtId="169" fontId="9" fillId="0" borderId="10" xfId="1" applyNumberFormat="1" applyFont="1" applyFill="1" applyBorder="1" applyAlignment="1" applyProtection="1">
      <alignment horizontal="left" vertical="center"/>
      <protection locked="0"/>
    </xf>
    <xf numFmtId="164" fontId="7" fillId="5" borderId="10" xfId="1" applyNumberFormat="1" applyFont="1" applyFill="1" applyBorder="1" applyAlignment="1" applyProtection="1">
      <alignment horizontal="left" vertical="center"/>
      <protection locked="0"/>
    </xf>
    <xf numFmtId="164" fontId="7" fillId="6" borderId="10" xfId="1" applyNumberFormat="1" applyFont="1" applyFill="1" applyBorder="1" applyAlignment="1" applyProtection="1">
      <alignment horizontal="left" vertical="center"/>
      <protection locked="0"/>
    </xf>
    <xf numFmtId="164" fontId="19" fillId="4" borderId="3" xfId="6" applyFont="1" applyFill="1" applyBorder="1" applyAlignment="1">
      <alignment horizontal="right" vertical="center"/>
    </xf>
    <xf numFmtId="164" fontId="19" fillId="4" borderId="12" xfId="6" applyFont="1" applyFill="1" applyBorder="1" applyAlignment="1">
      <alignment horizontal="right" vertical="center"/>
    </xf>
    <xf numFmtId="164" fontId="19" fillId="4" borderId="19" xfId="6" applyFont="1" applyFill="1" applyBorder="1" applyAlignment="1">
      <alignment horizontal="right" vertical="center"/>
    </xf>
    <xf numFmtId="164" fontId="7" fillId="2" borderId="3" xfId="6" applyFont="1" applyFill="1" applyBorder="1" applyAlignment="1">
      <alignment horizontal="center" vertical="center"/>
    </xf>
    <xf numFmtId="164" fontId="7" fillId="2" borderId="12" xfId="6" applyFont="1" applyFill="1" applyBorder="1" applyAlignment="1">
      <alignment horizontal="center" vertical="center"/>
    </xf>
    <xf numFmtId="164" fontId="7" fillId="2" borderId="19" xfId="6" applyFont="1" applyFill="1" applyBorder="1" applyAlignment="1">
      <alignment horizontal="center" vertical="center"/>
    </xf>
    <xf numFmtId="0" fontId="9" fillId="2" borderId="26" xfId="3" quotePrefix="1" applyFont="1" applyFill="1" applyBorder="1" applyAlignment="1">
      <alignment horizontal="center" vertical="center"/>
    </xf>
    <xf numFmtId="0" fontId="9" fillId="5" borderId="26" xfId="3" quotePrefix="1" applyFont="1" applyFill="1" applyBorder="1" applyAlignment="1">
      <alignment horizontal="center" vertical="center"/>
    </xf>
    <xf numFmtId="0" fontId="9" fillId="6" borderId="26" xfId="3" quotePrefix="1" applyFont="1" applyFill="1" applyBorder="1" applyAlignment="1">
      <alignment horizontal="center" vertical="center"/>
    </xf>
    <xf numFmtId="0" fontId="9" fillId="2" borderId="14" xfId="0" applyFont="1" applyFill="1" applyBorder="1" applyAlignment="1" applyProtection="1">
      <alignment horizontal="center" vertical="center"/>
      <protection locked="0"/>
    </xf>
    <xf numFmtId="164" fontId="2" fillId="0" borderId="0" xfId="0" applyNumberFormat="1" applyFont="1" applyAlignment="1">
      <alignment vertical="center"/>
    </xf>
    <xf numFmtId="43" fontId="9" fillId="2" borderId="15" xfId="1" applyFont="1" applyFill="1" applyBorder="1" applyAlignment="1">
      <alignment horizontal="right" vertical="center"/>
    </xf>
    <xf numFmtId="43" fontId="10" fillId="2" borderId="16" xfId="1" applyFont="1" applyFill="1" applyBorder="1" applyAlignment="1" applyProtection="1">
      <alignment horizontal="right" vertical="center"/>
      <protection locked="0"/>
    </xf>
    <xf numFmtId="165" fontId="13" fillId="2" borderId="0" xfId="3" applyNumberFormat="1" applyFont="1" applyFill="1" applyAlignment="1">
      <alignment horizontal="right" vertical="center"/>
    </xf>
    <xf numFmtId="43" fontId="9" fillId="2" borderId="15" xfId="1" applyFont="1" applyFill="1" applyBorder="1" applyAlignment="1">
      <alignment vertical="center"/>
    </xf>
    <xf numFmtId="164" fontId="10" fillId="2" borderId="16" xfId="1" applyNumberFormat="1" applyFont="1" applyFill="1" applyBorder="1" applyAlignment="1" applyProtection="1">
      <alignment vertical="center"/>
      <protection locked="0"/>
    </xf>
    <xf numFmtId="169" fontId="10" fillId="2" borderId="16" xfId="1" applyNumberFormat="1" applyFont="1" applyFill="1" applyBorder="1" applyAlignment="1" applyProtection="1">
      <alignment vertical="center"/>
      <protection locked="0"/>
    </xf>
    <xf numFmtId="0" fontId="7" fillId="5" borderId="11" xfId="0" applyFont="1" applyFill="1" applyBorder="1" applyAlignment="1" applyProtection="1">
      <alignment horizontal="left" vertical="center" wrapText="1"/>
      <protection locked="0"/>
    </xf>
    <xf numFmtId="0" fontId="7" fillId="6" borderId="11" xfId="0" applyFont="1" applyFill="1" applyBorder="1" applyAlignment="1" applyProtection="1">
      <alignment horizontal="left" vertical="center" wrapText="1" indent="1"/>
      <protection locked="0"/>
    </xf>
    <xf numFmtId="0" fontId="20" fillId="0" borderId="0" xfId="0" applyFont="1"/>
    <xf numFmtId="0" fontId="20" fillId="0" borderId="0" xfId="0" applyFont="1" applyAlignment="1">
      <alignment vertical="center"/>
    </xf>
    <xf numFmtId="0" fontId="20" fillId="2" borderId="0" xfId="0" applyFont="1" applyFill="1" applyAlignment="1">
      <alignment vertical="center"/>
    </xf>
    <xf numFmtId="0" fontId="20" fillId="0" borderId="0" xfId="0" applyFont="1" applyAlignment="1">
      <alignment horizontal="left" vertical="center"/>
    </xf>
    <xf numFmtId="0" fontId="20" fillId="0" borderId="0" xfId="0" applyFont="1" applyAlignment="1">
      <alignment horizontal="center" vertical="center"/>
    </xf>
    <xf numFmtId="169" fontId="20" fillId="0" borderId="0" xfId="0" applyNumberFormat="1" applyFont="1" applyAlignment="1">
      <alignment vertical="center"/>
    </xf>
    <xf numFmtId="164" fontId="2" fillId="2" borderId="9" xfId="1" applyNumberFormat="1" applyFont="1" applyFill="1" applyBorder="1" applyAlignment="1">
      <alignment vertical="center"/>
    </xf>
    <xf numFmtId="164" fontId="2" fillId="5" borderId="9" xfId="1" applyNumberFormat="1" applyFont="1" applyFill="1" applyBorder="1" applyAlignment="1">
      <alignment vertical="center"/>
    </xf>
    <xf numFmtId="164" fontId="2" fillId="6" borderId="9" xfId="1" applyNumberFormat="1" applyFont="1" applyFill="1" applyBorder="1" applyAlignment="1">
      <alignment vertical="center"/>
    </xf>
    <xf numFmtId="4" fontId="7" fillId="8" borderId="25" xfId="2" applyNumberFormat="1" applyFont="1" applyFill="1" applyBorder="1" applyAlignment="1">
      <alignment horizontal="center" vertical="center" wrapText="1"/>
    </xf>
    <xf numFmtId="4" fontId="7" fillId="8" borderId="7" xfId="2" applyNumberFormat="1" applyFont="1" applyFill="1" applyBorder="1" applyAlignment="1">
      <alignment horizontal="center" vertical="center" wrapText="1"/>
    </xf>
    <xf numFmtId="0" fontId="0" fillId="2" borderId="0" xfId="0" applyFill="1" applyAlignment="1">
      <alignment horizontal="right"/>
    </xf>
    <xf numFmtId="0" fontId="0" fillId="4" borderId="0" xfId="0" applyFill="1"/>
    <xf numFmtId="165" fontId="2" fillId="2" borderId="0" xfId="0" applyNumberFormat="1" applyFont="1" applyFill="1" applyAlignment="1">
      <alignment vertical="center"/>
    </xf>
    <xf numFmtId="165" fontId="2" fillId="6" borderId="0" xfId="0" applyNumberFormat="1" applyFont="1" applyFill="1" applyAlignment="1">
      <alignment vertical="center"/>
    </xf>
    <xf numFmtId="2" fontId="7" fillId="2" borderId="2" xfId="4" applyNumberFormat="1" applyFont="1" applyFill="1" applyBorder="1" applyAlignment="1">
      <alignment horizontal="left" vertical="center"/>
    </xf>
    <xf numFmtId="2" fontId="7" fillId="2" borderId="0" xfId="4" applyNumberFormat="1" applyFont="1" applyFill="1" applyAlignment="1">
      <alignment horizontal="left" vertical="center"/>
    </xf>
    <xf numFmtId="2" fontId="7" fillId="2" borderId="18" xfId="4" applyNumberFormat="1" applyFont="1" applyFill="1" applyBorder="1" applyAlignment="1">
      <alignment horizontal="left" vertical="center"/>
    </xf>
    <xf numFmtId="164" fontId="2" fillId="2" borderId="32" xfId="1" applyNumberFormat="1" applyFont="1" applyFill="1" applyBorder="1" applyAlignment="1">
      <alignment vertical="center"/>
    </xf>
    <xf numFmtId="164" fontId="2" fillId="5" borderId="32" xfId="1" applyNumberFormat="1" applyFont="1" applyFill="1" applyBorder="1" applyAlignment="1">
      <alignment vertical="center"/>
    </xf>
    <xf numFmtId="43" fontId="9" fillId="2" borderId="33" xfId="1" applyFont="1" applyFill="1" applyBorder="1" applyAlignment="1">
      <alignment vertical="center"/>
    </xf>
    <xf numFmtId="165" fontId="2" fillId="2" borderId="9" xfId="0" applyNumberFormat="1" applyFont="1" applyFill="1" applyBorder="1" applyAlignment="1">
      <alignment vertical="center"/>
    </xf>
    <xf numFmtId="165" fontId="2" fillId="5" borderId="9" xfId="0" applyNumberFormat="1" applyFont="1" applyFill="1" applyBorder="1" applyAlignment="1">
      <alignment vertical="center"/>
    </xf>
    <xf numFmtId="165" fontId="2" fillId="6" borderId="9" xfId="0" applyNumberFormat="1" applyFont="1" applyFill="1" applyBorder="1" applyAlignment="1">
      <alignment vertical="center"/>
    </xf>
    <xf numFmtId="165" fontId="2" fillId="2" borderId="15" xfId="0" applyNumberFormat="1" applyFont="1" applyFill="1" applyBorder="1" applyAlignment="1">
      <alignment vertical="center"/>
    </xf>
    <xf numFmtId="164" fontId="7" fillId="6" borderId="8" xfId="1" applyNumberFormat="1" applyFont="1" applyFill="1" applyBorder="1" applyAlignment="1" applyProtection="1">
      <alignment horizontal="left" vertical="center"/>
      <protection locked="0"/>
    </xf>
    <xf numFmtId="169" fontId="9" fillId="2" borderId="8" xfId="1" applyNumberFormat="1" applyFont="1" applyFill="1" applyBorder="1" applyAlignment="1" applyProtection="1">
      <alignment horizontal="left" vertical="center"/>
      <protection locked="0"/>
    </xf>
    <xf numFmtId="164" fontId="2" fillId="6" borderId="10" xfId="1" applyNumberFormat="1" applyFont="1" applyFill="1" applyBorder="1" applyAlignment="1">
      <alignment vertical="center"/>
    </xf>
    <xf numFmtId="164" fontId="2" fillId="2" borderId="10" xfId="1" applyNumberFormat="1" applyFont="1" applyFill="1" applyBorder="1" applyAlignment="1">
      <alignment vertical="center"/>
    </xf>
    <xf numFmtId="0" fontId="4" fillId="0" borderId="0" xfId="0" applyFont="1" applyAlignment="1">
      <alignment horizontal="right" vertical="center"/>
    </xf>
    <xf numFmtId="4" fontId="7" fillId="8" borderId="29" xfId="2" applyNumberFormat="1" applyFont="1" applyFill="1" applyBorder="1" applyAlignment="1">
      <alignment horizontal="center" vertical="center" wrapText="1"/>
    </xf>
    <xf numFmtId="164" fontId="7" fillId="8" borderId="3" xfId="6" applyFont="1" applyFill="1" applyBorder="1" applyAlignment="1">
      <alignment horizontal="center" vertical="center"/>
    </xf>
    <xf numFmtId="169" fontId="2" fillId="0" borderId="0" xfId="1" applyNumberFormat="1" applyFont="1" applyBorder="1"/>
    <xf numFmtId="4" fontId="7" fillId="9" borderId="29" xfId="2" applyNumberFormat="1" applyFont="1" applyFill="1" applyBorder="1" applyAlignment="1">
      <alignment horizontal="center" vertical="center" wrapText="1"/>
    </xf>
    <xf numFmtId="4" fontId="7" fillId="9" borderId="25" xfId="2" applyNumberFormat="1" applyFont="1" applyFill="1" applyBorder="1" applyAlignment="1">
      <alignment horizontal="center" vertical="center" wrapText="1"/>
    </xf>
    <xf numFmtId="4" fontId="7" fillId="9" borderId="7" xfId="2" applyNumberFormat="1" applyFont="1" applyFill="1" applyBorder="1" applyAlignment="1">
      <alignment horizontal="center" vertical="center" wrapText="1"/>
    </xf>
    <xf numFmtId="4" fontId="7" fillId="9" borderId="30" xfId="2" applyNumberFormat="1" applyFont="1" applyFill="1" applyBorder="1" applyAlignment="1">
      <alignment horizontal="center" vertical="center" wrapText="1"/>
    </xf>
    <xf numFmtId="4" fontId="7" fillId="9" borderId="31" xfId="2" applyNumberFormat="1" applyFont="1" applyFill="1" applyBorder="1" applyAlignment="1">
      <alignment horizontal="center" vertical="center" wrapText="1"/>
    </xf>
    <xf numFmtId="164" fontId="7" fillId="9" borderId="3" xfId="6" applyFont="1" applyFill="1" applyBorder="1" applyAlignment="1">
      <alignment horizontal="center" vertical="center"/>
    </xf>
    <xf numFmtId="0" fontId="9" fillId="2" borderId="34" xfId="0" applyFont="1" applyFill="1" applyBorder="1" applyAlignment="1" applyProtection="1">
      <alignment horizontal="left" vertical="center" wrapText="1" indent="3"/>
      <protection locked="0"/>
    </xf>
    <xf numFmtId="0" fontId="9" fillId="2" borderId="35" xfId="3" quotePrefix="1" applyFont="1" applyFill="1" applyBorder="1" applyAlignment="1">
      <alignment horizontal="center" vertical="center"/>
    </xf>
    <xf numFmtId="165" fontId="9" fillId="2" borderId="36" xfId="3" applyNumberFormat="1" applyFont="1" applyFill="1" applyBorder="1" applyAlignment="1">
      <alignment horizontal="right" vertical="center"/>
    </xf>
    <xf numFmtId="43" fontId="9" fillId="2" borderId="36" xfId="1" applyFont="1" applyFill="1" applyBorder="1" applyAlignment="1">
      <alignment horizontal="right" vertical="center"/>
    </xf>
    <xf numFmtId="43" fontId="7" fillId="2" borderId="37" xfId="1" quotePrefix="1" applyFont="1" applyFill="1" applyBorder="1" applyAlignment="1">
      <alignment horizontal="right" vertical="center"/>
    </xf>
    <xf numFmtId="165" fontId="2" fillId="2" borderId="38" xfId="0" applyNumberFormat="1" applyFont="1" applyFill="1" applyBorder="1" applyAlignment="1">
      <alignment vertical="center"/>
    </xf>
    <xf numFmtId="169" fontId="2" fillId="2" borderId="36" xfId="0" applyNumberFormat="1" applyFont="1" applyFill="1" applyBorder="1" applyAlignment="1">
      <alignment vertical="center"/>
    </xf>
    <xf numFmtId="164" fontId="2" fillId="2" borderId="39" xfId="0" applyNumberFormat="1" applyFont="1" applyFill="1" applyBorder="1" applyAlignment="1">
      <alignment vertical="center"/>
    </xf>
    <xf numFmtId="164" fontId="2" fillId="2" borderId="37" xfId="1" applyNumberFormat="1" applyFont="1" applyFill="1" applyBorder="1" applyAlignment="1">
      <alignment vertical="center"/>
    </xf>
    <xf numFmtId="43" fontId="9" fillId="2" borderId="38" xfId="1" applyFont="1" applyFill="1" applyBorder="1" applyAlignment="1" applyProtection="1">
      <alignment horizontal="left" vertical="center"/>
      <protection locked="0"/>
    </xf>
    <xf numFmtId="4" fontId="21" fillId="10" borderId="30" xfId="2" applyNumberFormat="1" applyFont="1" applyFill="1" applyBorder="1" applyAlignment="1">
      <alignment horizontal="center" vertical="center" wrapText="1"/>
    </xf>
    <xf numFmtId="4" fontId="21" fillId="10" borderId="25" xfId="2" applyNumberFormat="1" applyFont="1" applyFill="1" applyBorder="1" applyAlignment="1">
      <alignment horizontal="center" vertical="center" wrapText="1"/>
    </xf>
    <xf numFmtId="4" fontId="21" fillId="10" borderId="7" xfId="2" applyNumberFormat="1" applyFont="1" applyFill="1" applyBorder="1" applyAlignment="1">
      <alignment horizontal="center" vertical="center" wrapText="1"/>
    </xf>
    <xf numFmtId="169" fontId="20" fillId="0" borderId="0" xfId="0" applyNumberFormat="1" applyFont="1"/>
    <xf numFmtId="164" fontId="20" fillId="0" borderId="0" xfId="0" applyNumberFormat="1" applyFont="1"/>
    <xf numFmtId="165" fontId="27" fillId="2" borderId="38" xfId="0" applyNumberFormat="1" applyFont="1" applyFill="1" applyBorder="1" applyAlignment="1">
      <alignment vertical="center"/>
    </xf>
    <xf numFmtId="165" fontId="21" fillId="2" borderId="38" xfId="0" applyNumberFormat="1" applyFont="1" applyFill="1" applyBorder="1" applyAlignment="1">
      <alignment vertical="center"/>
    </xf>
    <xf numFmtId="0" fontId="22" fillId="2" borderId="21" xfId="0" quotePrefix="1" applyFont="1" applyFill="1" applyBorder="1" applyAlignment="1">
      <alignment horizontal="left" vertical="top" wrapText="1" indent="1"/>
    </xf>
    <xf numFmtId="0" fontId="22" fillId="2" borderId="22" xfId="0" applyFont="1" applyFill="1" applyBorder="1" applyAlignment="1">
      <alignment horizontal="left" vertical="top" wrapText="1" indent="1"/>
    </xf>
    <xf numFmtId="0" fontId="22" fillId="2" borderId="23" xfId="0" applyFont="1" applyFill="1" applyBorder="1" applyAlignment="1">
      <alignment horizontal="left" vertical="top" wrapText="1" indent="1"/>
    </xf>
    <xf numFmtId="0" fontId="16" fillId="2" borderId="24" xfId="0" quotePrefix="1" applyFont="1" applyFill="1" applyBorder="1" applyAlignment="1">
      <alignment horizontal="left" vertical="top" wrapText="1"/>
    </xf>
    <xf numFmtId="0" fontId="15" fillId="2" borderId="21" xfId="0" applyFont="1" applyFill="1" applyBorder="1" applyAlignment="1">
      <alignment horizontal="center" vertical="center" wrapText="1"/>
    </xf>
    <xf numFmtId="0" fontId="15" fillId="2" borderId="22"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21" fillId="10" borderId="4" xfId="0" applyFont="1" applyFill="1" applyBorder="1" applyAlignment="1">
      <alignment horizontal="center" vertical="center"/>
    </xf>
    <xf numFmtId="0" fontId="21" fillId="10" borderId="5" xfId="0" applyFont="1" applyFill="1" applyBorder="1" applyAlignment="1">
      <alignment horizontal="center" vertical="center"/>
    </xf>
    <xf numFmtId="0" fontId="21" fillId="10" borderId="6" xfId="0" applyFont="1" applyFill="1" applyBorder="1" applyAlignment="1">
      <alignment horizontal="center" vertical="center"/>
    </xf>
    <xf numFmtId="168" fontId="21" fillId="10" borderId="22" xfId="4" applyNumberFormat="1" applyFont="1" applyFill="1" applyBorder="1" applyAlignment="1">
      <alignment horizontal="center" vertical="center"/>
    </xf>
    <xf numFmtId="168" fontId="21" fillId="10" borderId="23" xfId="4" applyNumberFormat="1" applyFont="1" applyFill="1" applyBorder="1" applyAlignment="1">
      <alignment horizontal="center" vertical="center"/>
    </xf>
    <xf numFmtId="9" fontId="9" fillId="2" borderId="24" xfId="0" applyNumberFormat="1" applyFont="1" applyFill="1" applyBorder="1" applyAlignment="1">
      <alignment horizontal="center" vertical="center" wrapText="1"/>
    </xf>
    <xf numFmtId="0" fontId="9" fillId="2" borderId="24" xfId="0" applyFont="1" applyFill="1" applyBorder="1" applyAlignment="1">
      <alignment horizontal="center" vertical="center"/>
    </xf>
    <xf numFmtId="0" fontId="2" fillId="2" borderId="21" xfId="0" applyFont="1" applyFill="1" applyBorder="1" applyAlignment="1">
      <alignment horizontal="left" vertical="center" wrapText="1" indent="1"/>
    </xf>
    <xf numFmtId="0" fontId="2" fillId="2" borderId="22" xfId="0" applyFont="1" applyFill="1" applyBorder="1" applyAlignment="1">
      <alignment horizontal="left" vertical="center" wrapText="1" indent="1"/>
    </xf>
    <xf numFmtId="0" fontId="2" fillId="2" borderId="23" xfId="0" applyFont="1" applyFill="1" applyBorder="1" applyAlignment="1">
      <alignment horizontal="left" vertical="center" wrapText="1" inden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1" xfId="0" quotePrefix="1" applyFont="1" applyFill="1" applyBorder="1" applyAlignment="1">
      <alignment horizontal="left" vertical="top" wrapText="1" indent="1"/>
    </xf>
    <xf numFmtId="0" fontId="2" fillId="2" borderId="22" xfId="0" applyFont="1" applyFill="1" applyBorder="1" applyAlignment="1">
      <alignment horizontal="left" vertical="top" wrapText="1" indent="1"/>
    </xf>
    <xf numFmtId="0" fontId="2" fillId="2" borderId="23" xfId="0" applyFont="1" applyFill="1" applyBorder="1" applyAlignment="1">
      <alignment horizontal="left" vertical="top" wrapText="1" indent="1"/>
    </xf>
    <xf numFmtId="0" fontId="7" fillId="9" borderId="5" xfId="0" applyFont="1" applyFill="1" applyBorder="1" applyAlignment="1">
      <alignment horizontal="center" vertical="center"/>
    </xf>
    <xf numFmtId="0" fontId="7" fillId="9" borderId="6" xfId="0" applyFont="1" applyFill="1" applyBorder="1" applyAlignment="1">
      <alignment horizontal="center" vertical="center"/>
    </xf>
    <xf numFmtId="168" fontId="7" fillId="9" borderId="22" xfId="4" applyNumberFormat="1" applyFont="1" applyFill="1" applyBorder="1" applyAlignment="1">
      <alignment horizontal="center" vertical="center"/>
    </xf>
    <xf numFmtId="168" fontId="7" fillId="9" borderId="23" xfId="4" applyNumberFormat="1" applyFont="1" applyFill="1" applyBorder="1" applyAlignment="1">
      <alignment horizontal="center" vertical="center"/>
    </xf>
    <xf numFmtId="0" fontId="16" fillId="2" borderId="21" xfId="0" applyFont="1" applyFill="1" applyBorder="1" applyAlignment="1">
      <alignment horizontal="left" vertical="top" wrapText="1" indent="1"/>
    </xf>
    <xf numFmtId="0" fontId="16" fillId="2" borderId="22" xfId="0" applyFont="1" applyFill="1" applyBorder="1" applyAlignment="1">
      <alignment horizontal="left" vertical="top" wrapText="1" indent="1"/>
    </xf>
    <xf numFmtId="0" fontId="16" fillId="2" borderId="23" xfId="0" applyFont="1" applyFill="1" applyBorder="1" applyAlignment="1">
      <alignment horizontal="left" vertical="top" wrapText="1" indent="1"/>
    </xf>
    <xf numFmtId="0" fontId="19" fillId="4" borderId="4" xfId="0" applyFont="1" applyFill="1" applyBorder="1" applyAlignment="1" applyProtection="1">
      <alignment horizontal="right" vertical="center" wrapText="1"/>
      <protection locked="0"/>
    </xf>
    <xf numFmtId="0" fontId="19" fillId="4" borderId="5" xfId="0" applyFont="1" applyFill="1" applyBorder="1" applyAlignment="1" applyProtection="1">
      <alignment horizontal="right" vertical="center" wrapText="1"/>
      <protection locked="0"/>
    </xf>
    <xf numFmtId="0" fontId="19" fillId="4" borderId="20" xfId="0" applyFont="1" applyFill="1" applyBorder="1" applyAlignment="1" applyProtection="1">
      <alignment horizontal="right" vertical="center" wrapText="1"/>
      <protection locked="0"/>
    </xf>
    <xf numFmtId="49" fontId="19" fillId="4" borderId="1" xfId="2" applyNumberFormat="1" applyFont="1" applyFill="1" applyBorder="1" applyAlignment="1">
      <alignment horizontal="center" vertical="center"/>
    </xf>
    <xf numFmtId="49" fontId="19" fillId="4" borderId="2" xfId="2" applyNumberFormat="1" applyFont="1" applyFill="1" applyBorder="1" applyAlignment="1">
      <alignment horizontal="center" vertical="center"/>
    </xf>
    <xf numFmtId="49" fontId="19" fillId="4" borderId="3" xfId="2" applyNumberFormat="1" applyFont="1" applyFill="1" applyBorder="1" applyAlignment="1">
      <alignment horizontal="center" vertical="center"/>
    </xf>
    <xf numFmtId="0" fontId="7" fillId="9" borderId="4"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6" xfId="0" applyFont="1" applyFill="1" applyBorder="1" applyAlignment="1">
      <alignment horizontal="center" vertical="center"/>
    </xf>
    <xf numFmtId="168" fontId="7" fillId="8" borderId="22" xfId="4" applyNumberFormat="1" applyFont="1" applyFill="1" applyBorder="1" applyAlignment="1">
      <alignment horizontal="center" vertical="center"/>
    </xf>
    <xf numFmtId="168" fontId="7" fillId="8" borderId="23" xfId="4" applyNumberFormat="1" applyFont="1" applyFill="1" applyBorder="1" applyAlignment="1">
      <alignment horizontal="center" vertical="center"/>
    </xf>
    <xf numFmtId="0" fontId="15" fillId="3" borderId="24" xfId="0" applyFont="1" applyFill="1" applyBorder="1" applyAlignment="1">
      <alignment horizontal="left" vertical="center" wrapText="1"/>
    </xf>
    <xf numFmtId="0" fontId="22" fillId="2" borderId="24" xfId="0" quotePrefix="1" applyFont="1" applyFill="1" applyBorder="1" applyAlignment="1">
      <alignment horizontal="left" vertical="top" wrapText="1"/>
    </xf>
    <xf numFmtId="0" fontId="15" fillId="2" borderId="21" xfId="0" quotePrefix="1" applyFont="1" applyFill="1" applyBorder="1" applyAlignment="1">
      <alignment horizontal="left" vertical="top" wrapText="1" indent="1"/>
    </xf>
    <xf numFmtId="0" fontId="15" fillId="2" borderId="22" xfId="0" applyFont="1" applyFill="1" applyBorder="1" applyAlignment="1">
      <alignment horizontal="left" vertical="top" wrapText="1" indent="1"/>
    </xf>
    <xf numFmtId="0" fontId="15" fillId="2" borderId="23" xfId="0" applyFont="1" applyFill="1" applyBorder="1" applyAlignment="1">
      <alignment horizontal="left" vertical="top" wrapText="1" indent="1"/>
    </xf>
    <xf numFmtId="0" fontId="25" fillId="2" borderId="24" xfId="0" quotePrefix="1" applyFont="1" applyFill="1" applyBorder="1" applyAlignment="1">
      <alignment horizontal="left" vertical="top" wrapText="1"/>
    </xf>
    <xf numFmtId="0" fontId="15" fillId="2" borderId="24" xfId="0" quotePrefix="1" applyFont="1" applyFill="1" applyBorder="1" applyAlignment="1">
      <alignment horizontal="left" vertical="top" wrapText="1"/>
    </xf>
  </cellXfs>
  <cellStyles count="7">
    <cellStyle name="Millares" xfId="1" builtinId="3"/>
    <cellStyle name="Moneda" xfId="6" builtinId="4"/>
    <cellStyle name="Normal" xfId="0" builtinId="0"/>
    <cellStyle name="Normal 2" xfId="4" xr:uid="{E42324E8-5E3B-495D-947E-09BE524AFFBB}"/>
    <cellStyle name="Normal 4 2" xfId="3" xr:uid="{F8DE51A4-DC30-4DA2-8665-B1AFA6668FA9}"/>
    <cellStyle name="Normal 9 2" xfId="5" xr:uid="{9DA06065-7D35-4085-A632-0CB08F7B4345}"/>
    <cellStyle name="Normal_PPTO RIMAC 19.11.09" xfId="2" xr:uid="{6215378C-3E2E-40C4-8578-87C2A8C5141D}"/>
  </cellStyles>
  <dxfs count="0"/>
  <tableStyles count="0" defaultTableStyle="TableStyleMedium2" defaultPivotStyle="PivotStyleLight16"/>
  <colors>
    <mruColors>
      <color rgb="FFCCFFFF"/>
      <color rgb="FFCCFF33"/>
      <color rgb="FFE8F2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7"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6.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drawings/_rels/drawing7.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0</xdr:col>
      <xdr:colOff>190499</xdr:colOff>
      <xdr:row>1</xdr:row>
      <xdr:rowOff>-1</xdr:rowOff>
    </xdr:from>
    <xdr:to>
      <xdr:col>14</xdr:col>
      <xdr:colOff>629337</xdr:colOff>
      <xdr:row>81</xdr:row>
      <xdr:rowOff>96116</xdr:rowOff>
    </xdr:to>
    <xdr:pic>
      <xdr:nvPicPr>
        <xdr:cNvPr id="8" name="Imagen 7">
          <a:extLst>
            <a:ext uri="{FF2B5EF4-FFF2-40B4-BE49-F238E27FC236}">
              <a16:creationId xmlns:a16="http://schemas.microsoft.com/office/drawing/2014/main" id="{363EA2C4-D41C-50AD-1C91-D74F30BDD54F}"/>
            </a:ext>
          </a:extLst>
        </xdr:cNvPr>
        <xdr:cNvPicPr>
          <a:picLocks noChangeAspect="1"/>
        </xdr:cNvPicPr>
      </xdr:nvPicPr>
      <xdr:blipFill>
        <a:blip xmlns:r="http://schemas.openxmlformats.org/officeDocument/2006/relationships" r:embed="rId1"/>
        <a:stretch>
          <a:fillRect/>
        </a:stretch>
      </xdr:blipFill>
      <xdr:spPr>
        <a:xfrm>
          <a:off x="190499" y="173181"/>
          <a:ext cx="10989421" cy="13941137"/>
        </a:xfrm>
        <a:prstGeom prst="rect">
          <a:avLst/>
        </a:prstGeom>
      </xdr:spPr>
    </xdr:pic>
    <xdr:clientData/>
  </xdr:twoCellAnchor>
  <xdr:twoCellAnchor editAs="oneCell">
    <xdr:from>
      <xdr:col>16</xdr:col>
      <xdr:colOff>225136</xdr:colOff>
      <xdr:row>2</xdr:row>
      <xdr:rowOff>-1</xdr:rowOff>
    </xdr:from>
    <xdr:to>
      <xdr:col>24</xdr:col>
      <xdr:colOff>1236849</xdr:colOff>
      <xdr:row>81</xdr:row>
      <xdr:rowOff>63558</xdr:rowOff>
    </xdr:to>
    <xdr:pic>
      <xdr:nvPicPr>
        <xdr:cNvPr id="10" name="Imagen 9">
          <a:extLst>
            <a:ext uri="{FF2B5EF4-FFF2-40B4-BE49-F238E27FC236}">
              <a16:creationId xmlns:a16="http://schemas.microsoft.com/office/drawing/2014/main" id="{B0DF074C-5B20-17D2-A196-BA4FECD78D2E}"/>
            </a:ext>
          </a:extLst>
        </xdr:cNvPr>
        <xdr:cNvPicPr>
          <a:picLocks noChangeAspect="1"/>
        </xdr:cNvPicPr>
      </xdr:nvPicPr>
      <xdr:blipFill>
        <a:blip xmlns:r="http://schemas.openxmlformats.org/officeDocument/2006/relationships" r:embed="rId2"/>
        <a:stretch>
          <a:fillRect/>
        </a:stretch>
      </xdr:blipFill>
      <xdr:spPr>
        <a:xfrm>
          <a:off x="11620500" y="346363"/>
          <a:ext cx="11966329" cy="13750637"/>
        </a:xfrm>
        <a:prstGeom prst="rect">
          <a:avLst/>
        </a:prstGeom>
      </xdr:spPr>
    </xdr:pic>
    <xdr:clientData/>
  </xdr:twoCellAnchor>
  <xdr:twoCellAnchor editAs="oneCell">
    <xdr:from>
      <xdr:col>27</xdr:col>
      <xdr:colOff>117417</xdr:colOff>
      <xdr:row>3</xdr:row>
      <xdr:rowOff>86592</xdr:rowOff>
    </xdr:from>
    <xdr:to>
      <xdr:col>34</xdr:col>
      <xdr:colOff>588818</xdr:colOff>
      <xdr:row>73</xdr:row>
      <xdr:rowOff>5895</xdr:rowOff>
    </xdr:to>
    <xdr:pic>
      <xdr:nvPicPr>
        <xdr:cNvPr id="11" name="Imagen 10">
          <a:extLst>
            <a:ext uri="{FF2B5EF4-FFF2-40B4-BE49-F238E27FC236}">
              <a16:creationId xmlns:a16="http://schemas.microsoft.com/office/drawing/2014/main" id="{6F60A0D6-7753-2D64-5004-7F390633E813}"/>
            </a:ext>
          </a:extLst>
        </xdr:cNvPr>
        <xdr:cNvPicPr>
          <a:picLocks noChangeAspect="1"/>
        </xdr:cNvPicPr>
      </xdr:nvPicPr>
      <xdr:blipFill>
        <a:blip xmlns:r="http://schemas.openxmlformats.org/officeDocument/2006/relationships" r:embed="rId3"/>
        <a:stretch>
          <a:fillRect/>
        </a:stretch>
      </xdr:blipFill>
      <xdr:spPr>
        <a:xfrm>
          <a:off x="24033826" y="606137"/>
          <a:ext cx="11018174" cy="12042031"/>
        </a:xfrm>
        <a:prstGeom prst="rect">
          <a:avLst/>
        </a:prstGeom>
      </xdr:spPr>
    </xdr:pic>
    <xdr:clientData/>
  </xdr:twoCellAnchor>
  <xdr:twoCellAnchor editAs="oneCell">
    <xdr:from>
      <xdr:col>27</xdr:col>
      <xdr:colOff>175086</xdr:colOff>
      <xdr:row>74</xdr:row>
      <xdr:rowOff>57668</xdr:rowOff>
    </xdr:from>
    <xdr:to>
      <xdr:col>34</xdr:col>
      <xdr:colOff>571501</xdr:colOff>
      <xdr:row>151</xdr:row>
      <xdr:rowOff>89450</xdr:rowOff>
    </xdr:to>
    <xdr:pic>
      <xdr:nvPicPr>
        <xdr:cNvPr id="12" name="Imagen 11">
          <a:extLst>
            <a:ext uri="{FF2B5EF4-FFF2-40B4-BE49-F238E27FC236}">
              <a16:creationId xmlns:a16="http://schemas.microsoft.com/office/drawing/2014/main" id="{9B08B09F-D760-AB65-AFBC-7FA468D974BA}"/>
            </a:ext>
          </a:extLst>
        </xdr:cNvPr>
        <xdr:cNvPicPr>
          <a:picLocks noChangeAspect="1"/>
        </xdr:cNvPicPr>
      </xdr:nvPicPr>
      <xdr:blipFill>
        <a:blip xmlns:r="http://schemas.openxmlformats.org/officeDocument/2006/relationships" r:embed="rId4"/>
        <a:stretch>
          <a:fillRect/>
        </a:stretch>
      </xdr:blipFill>
      <xdr:spPr>
        <a:xfrm>
          <a:off x="24091495" y="12873123"/>
          <a:ext cx="10943188" cy="13361067"/>
        </a:xfrm>
        <a:prstGeom prst="rect">
          <a:avLst/>
        </a:prstGeom>
      </xdr:spPr>
    </xdr:pic>
    <xdr:clientData/>
  </xdr:twoCellAnchor>
  <xdr:twoCellAnchor editAs="oneCell">
    <xdr:from>
      <xdr:col>27</xdr:col>
      <xdr:colOff>55764</xdr:colOff>
      <xdr:row>151</xdr:row>
      <xdr:rowOff>51953</xdr:rowOff>
    </xdr:from>
    <xdr:to>
      <xdr:col>36</xdr:col>
      <xdr:colOff>38431</xdr:colOff>
      <xdr:row>154</xdr:row>
      <xdr:rowOff>19221</xdr:rowOff>
    </xdr:to>
    <xdr:pic>
      <xdr:nvPicPr>
        <xdr:cNvPr id="13" name="Imagen 12">
          <a:extLst>
            <a:ext uri="{FF2B5EF4-FFF2-40B4-BE49-F238E27FC236}">
              <a16:creationId xmlns:a16="http://schemas.microsoft.com/office/drawing/2014/main" id="{1685A77E-1279-ED92-1939-5ED6307A65E0}"/>
            </a:ext>
          </a:extLst>
        </xdr:cNvPr>
        <xdr:cNvPicPr>
          <a:picLocks noChangeAspect="1"/>
        </xdr:cNvPicPr>
      </xdr:nvPicPr>
      <xdr:blipFill rotWithShape="1">
        <a:blip xmlns:r="http://schemas.openxmlformats.org/officeDocument/2006/relationships" r:embed="rId5"/>
        <a:srcRect t="32622"/>
        <a:stretch>
          <a:fillRect/>
        </a:stretch>
      </xdr:blipFill>
      <xdr:spPr>
        <a:xfrm>
          <a:off x="23972173" y="26202408"/>
          <a:ext cx="11303043" cy="4772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13</xdr:col>
      <xdr:colOff>55764</xdr:colOff>
      <xdr:row>28</xdr:row>
      <xdr:rowOff>106505</xdr:rowOff>
    </xdr:to>
    <xdr:pic>
      <xdr:nvPicPr>
        <xdr:cNvPr id="8" name="Imagen 7">
          <a:extLst>
            <a:ext uri="{FF2B5EF4-FFF2-40B4-BE49-F238E27FC236}">
              <a16:creationId xmlns:a16="http://schemas.microsoft.com/office/drawing/2014/main" id="{C2B03560-6054-71A8-C40E-4423E7B5E83D}"/>
            </a:ext>
          </a:extLst>
        </xdr:cNvPr>
        <xdr:cNvPicPr>
          <a:picLocks noChangeAspect="1"/>
        </xdr:cNvPicPr>
      </xdr:nvPicPr>
      <xdr:blipFill>
        <a:blip xmlns:r="http://schemas.openxmlformats.org/officeDocument/2006/relationships" r:embed="rId1"/>
        <a:stretch>
          <a:fillRect/>
        </a:stretch>
      </xdr:blipFill>
      <xdr:spPr>
        <a:xfrm>
          <a:off x="225136" y="173183"/>
          <a:ext cx="9611591" cy="4784318"/>
        </a:xfrm>
        <a:prstGeom prst="rect">
          <a:avLst/>
        </a:prstGeom>
      </xdr:spPr>
    </xdr:pic>
    <xdr:clientData/>
  </xdr:twoCellAnchor>
  <xdr:twoCellAnchor editAs="oneCell">
    <xdr:from>
      <xdr:col>1</xdr:col>
      <xdr:colOff>69273</xdr:colOff>
      <xdr:row>29</xdr:row>
      <xdr:rowOff>86590</xdr:rowOff>
    </xdr:from>
    <xdr:to>
      <xdr:col>12</xdr:col>
      <xdr:colOff>574901</xdr:colOff>
      <xdr:row>60</xdr:row>
      <xdr:rowOff>98141</xdr:rowOff>
    </xdr:to>
    <xdr:pic>
      <xdr:nvPicPr>
        <xdr:cNvPr id="9" name="Imagen 8">
          <a:extLst>
            <a:ext uri="{FF2B5EF4-FFF2-40B4-BE49-F238E27FC236}">
              <a16:creationId xmlns:a16="http://schemas.microsoft.com/office/drawing/2014/main" id="{DEDA076F-1326-C4DD-059F-4362E668EA9F}"/>
            </a:ext>
          </a:extLst>
        </xdr:cNvPr>
        <xdr:cNvPicPr>
          <a:picLocks noChangeAspect="1"/>
        </xdr:cNvPicPr>
      </xdr:nvPicPr>
      <xdr:blipFill>
        <a:blip xmlns:r="http://schemas.openxmlformats.org/officeDocument/2006/relationships" r:embed="rId2"/>
        <a:stretch>
          <a:fillRect/>
        </a:stretch>
      </xdr:blipFill>
      <xdr:spPr>
        <a:xfrm>
          <a:off x="294409" y="5108863"/>
          <a:ext cx="9268628" cy="5383997"/>
        </a:xfrm>
        <a:prstGeom prst="rect">
          <a:avLst/>
        </a:prstGeom>
      </xdr:spPr>
    </xdr:pic>
    <xdr:clientData/>
  </xdr:twoCellAnchor>
  <xdr:twoCellAnchor editAs="oneCell">
    <xdr:from>
      <xdr:col>15</xdr:col>
      <xdr:colOff>169371</xdr:colOff>
      <xdr:row>1</xdr:row>
      <xdr:rowOff>55764</xdr:rowOff>
    </xdr:from>
    <xdr:to>
      <xdr:col>21</xdr:col>
      <xdr:colOff>709984</xdr:colOff>
      <xdr:row>33</xdr:row>
      <xdr:rowOff>69273</xdr:rowOff>
    </xdr:to>
    <xdr:pic>
      <xdr:nvPicPr>
        <xdr:cNvPr id="10" name="Imagen 9">
          <a:extLst>
            <a:ext uri="{FF2B5EF4-FFF2-40B4-BE49-F238E27FC236}">
              <a16:creationId xmlns:a16="http://schemas.microsoft.com/office/drawing/2014/main" id="{18486AA9-1E8E-A7D4-7D60-68BD9DBACF06}"/>
            </a:ext>
          </a:extLst>
        </xdr:cNvPr>
        <xdr:cNvPicPr>
          <a:picLocks noChangeAspect="1"/>
        </xdr:cNvPicPr>
      </xdr:nvPicPr>
      <xdr:blipFill>
        <a:blip xmlns:r="http://schemas.openxmlformats.org/officeDocument/2006/relationships" r:embed="rId3"/>
        <a:stretch>
          <a:fillRect/>
        </a:stretch>
      </xdr:blipFill>
      <xdr:spPr>
        <a:xfrm>
          <a:off x="10231235" y="228946"/>
          <a:ext cx="10723704" cy="5555327"/>
        </a:xfrm>
        <a:prstGeom prst="rect">
          <a:avLst/>
        </a:prstGeom>
      </xdr:spPr>
    </xdr:pic>
    <xdr:clientData/>
  </xdr:twoCellAnchor>
  <xdr:twoCellAnchor editAs="oneCell">
    <xdr:from>
      <xdr:col>15</xdr:col>
      <xdr:colOff>204008</xdr:colOff>
      <xdr:row>34</xdr:row>
      <xdr:rowOff>50050</xdr:rowOff>
    </xdr:from>
    <xdr:to>
      <xdr:col>21</xdr:col>
      <xdr:colOff>710045</xdr:colOff>
      <xdr:row>87</xdr:row>
      <xdr:rowOff>103536</xdr:rowOff>
    </xdr:to>
    <xdr:pic>
      <xdr:nvPicPr>
        <xdr:cNvPr id="11" name="Imagen 10">
          <a:extLst>
            <a:ext uri="{FF2B5EF4-FFF2-40B4-BE49-F238E27FC236}">
              <a16:creationId xmlns:a16="http://schemas.microsoft.com/office/drawing/2014/main" id="{BA5BA588-210E-9579-EB31-B0511F960199}"/>
            </a:ext>
          </a:extLst>
        </xdr:cNvPr>
        <xdr:cNvPicPr>
          <a:picLocks noChangeAspect="1"/>
        </xdr:cNvPicPr>
      </xdr:nvPicPr>
      <xdr:blipFill>
        <a:blip xmlns:r="http://schemas.openxmlformats.org/officeDocument/2006/relationships" r:embed="rId4"/>
        <a:stretch>
          <a:fillRect/>
        </a:stretch>
      </xdr:blipFill>
      <xdr:spPr>
        <a:xfrm>
          <a:off x="10265872" y="5938232"/>
          <a:ext cx="10689128" cy="9232122"/>
        </a:xfrm>
        <a:prstGeom prst="rect">
          <a:avLst/>
        </a:prstGeom>
      </xdr:spPr>
    </xdr:pic>
    <xdr:clientData/>
  </xdr:twoCellAnchor>
  <xdr:twoCellAnchor editAs="oneCell">
    <xdr:from>
      <xdr:col>1</xdr:col>
      <xdr:colOff>134735</xdr:colOff>
      <xdr:row>61</xdr:row>
      <xdr:rowOff>21128</xdr:rowOff>
    </xdr:from>
    <xdr:to>
      <xdr:col>12</xdr:col>
      <xdr:colOff>666158</xdr:colOff>
      <xdr:row>108</xdr:row>
      <xdr:rowOff>34637</xdr:rowOff>
    </xdr:to>
    <xdr:pic>
      <xdr:nvPicPr>
        <xdr:cNvPr id="12" name="Imagen 11">
          <a:extLst>
            <a:ext uri="{FF2B5EF4-FFF2-40B4-BE49-F238E27FC236}">
              <a16:creationId xmlns:a16="http://schemas.microsoft.com/office/drawing/2014/main" id="{E8E670BF-D466-6AB0-9776-F1F2B624711F}"/>
            </a:ext>
          </a:extLst>
        </xdr:cNvPr>
        <xdr:cNvPicPr>
          <a:picLocks noChangeAspect="1"/>
        </xdr:cNvPicPr>
      </xdr:nvPicPr>
      <xdr:blipFill>
        <a:blip xmlns:r="http://schemas.openxmlformats.org/officeDocument/2006/relationships" r:embed="rId5"/>
        <a:stretch>
          <a:fillRect/>
        </a:stretch>
      </xdr:blipFill>
      <xdr:spPr>
        <a:xfrm>
          <a:off x="359871" y="10585219"/>
          <a:ext cx="9294423" cy="8153054"/>
        </a:xfrm>
        <a:prstGeom prst="rect">
          <a:avLst/>
        </a:prstGeom>
      </xdr:spPr>
    </xdr:pic>
    <xdr:clientData/>
  </xdr:twoCellAnchor>
  <xdr:twoCellAnchor editAs="oneCell">
    <xdr:from>
      <xdr:col>24</xdr:col>
      <xdr:colOff>55764</xdr:colOff>
      <xdr:row>0</xdr:row>
      <xdr:rowOff>123133</xdr:rowOff>
    </xdr:from>
    <xdr:to>
      <xdr:col>32</xdr:col>
      <xdr:colOff>755377</xdr:colOff>
      <xdr:row>68</xdr:row>
      <xdr:rowOff>0</xdr:rowOff>
    </xdr:to>
    <xdr:pic>
      <xdr:nvPicPr>
        <xdr:cNvPr id="13" name="Imagen 12">
          <a:extLst>
            <a:ext uri="{FF2B5EF4-FFF2-40B4-BE49-F238E27FC236}">
              <a16:creationId xmlns:a16="http://schemas.microsoft.com/office/drawing/2014/main" id="{B9B943FF-F9AF-86B4-6799-164CE913156A}"/>
            </a:ext>
          </a:extLst>
        </xdr:cNvPr>
        <xdr:cNvPicPr>
          <a:picLocks noChangeAspect="1"/>
        </xdr:cNvPicPr>
      </xdr:nvPicPr>
      <xdr:blipFill>
        <a:blip xmlns:r="http://schemas.openxmlformats.org/officeDocument/2006/relationships" r:embed="rId6"/>
        <a:stretch>
          <a:fillRect/>
        </a:stretch>
      </xdr:blipFill>
      <xdr:spPr>
        <a:xfrm>
          <a:off x="21374446" y="123133"/>
          <a:ext cx="10951976" cy="11653231"/>
        </a:xfrm>
        <a:prstGeom prst="rect">
          <a:avLst/>
        </a:prstGeom>
      </xdr:spPr>
    </xdr:pic>
    <xdr:clientData/>
  </xdr:twoCellAnchor>
  <xdr:twoCellAnchor editAs="oneCell">
    <xdr:from>
      <xdr:col>24</xdr:col>
      <xdr:colOff>88495</xdr:colOff>
      <xdr:row>68</xdr:row>
      <xdr:rowOff>36540</xdr:rowOff>
    </xdr:from>
    <xdr:to>
      <xdr:col>32</xdr:col>
      <xdr:colOff>639503</xdr:colOff>
      <xdr:row>138</xdr:row>
      <xdr:rowOff>138544</xdr:rowOff>
    </xdr:to>
    <xdr:pic>
      <xdr:nvPicPr>
        <xdr:cNvPr id="14" name="Imagen 13">
          <a:extLst>
            <a:ext uri="{FF2B5EF4-FFF2-40B4-BE49-F238E27FC236}">
              <a16:creationId xmlns:a16="http://schemas.microsoft.com/office/drawing/2014/main" id="{C316FA41-EB8C-97B7-1305-B82DF6075619}"/>
            </a:ext>
          </a:extLst>
        </xdr:cNvPr>
        <xdr:cNvPicPr>
          <a:picLocks noChangeAspect="1"/>
        </xdr:cNvPicPr>
      </xdr:nvPicPr>
      <xdr:blipFill>
        <a:blip xmlns:r="http://schemas.openxmlformats.org/officeDocument/2006/relationships" r:embed="rId7"/>
        <a:stretch>
          <a:fillRect/>
        </a:stretch>
      </xdr:blipFill>
      <xdr:spPr>
        <a:xfrm>
          <a:off x="21407177" y="11812904"/>
          <a:ext cx="10803371" cy="122247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182880</xdr:colOff>
      <xdr:row>24</xdr:row>
      <xdr:rowOff>134735</xdr:rowOff>
    </xdr:from>
    <xdr:to>
      <xdr:col>13</xdr:col>
      <xdr:colOff>21128</xdr:colOff>
      <xdr:row>49</xdr:row>
      <xdr:rowOff>1592</xdr:rowOff>
    </xdr:to>
    <xdr:pic>
      <xdr:nvPicPr>
        <xdr:cNvPr id="9" name="Imagen 8">
          <a:extLst>
            <a:ext uri="{FF2B5EF4-FFF2-40B4-BE49-F238E27FC236}">
              <a16:creationId xmlns:a16="http://schemas.microsoft.com/office/drawing/2014/main" id="{CF9B87EB-5471-D466-2B32-0C5D450B03CA}"/>
            </a:ext>
          </a:extLst>
        </xdr:cNvPr>
        <xdr:cNvPicPr>
          <a:picLocks noChangeAspect="1"/>
        </xdr:cNvPicPr>
      </xdr:nvPicPr>
      <xdr:blipFill>
        <a:blip xmlns:r="http://schemas.openxmlformats.org/officeDocument/2006/relationships" r:embed="rId1"/>
        <a:stretch>
          <a:fillRect/>
        </a:stretch>
      </xdr:blipFill>
      <xdr:spPr>
        <a:xfrm>
          <a:off x="182880" y="4291099"/>
          <a:ext cx="9619211" cy="4196402"/>
        </a:xfrm>
        <a:prstGeom prst="rect">
          <a:avLst/>
        </a:prstGeom>
      </xdr:spPr>
    </xdr:pic>
    <xdr:clientData/>
  </xdr:twoCellAnchor>
  <xdr:twoCellAnchor editAs="oneCell">
    <xdr:from>
      <xdr:col>0</xdr:col>
      <xdr:colOff>134735</xdr:colOff>
      <xdr:row>50</xdr:row>
      <xdr:rowOff>0</xdr:rowOff>
    </xdr:from>
    <xdr:to>
      <xdr:col>13</xdr:col>
      <xdr:colOff>130445</xdr:colOff>
      <xdr:row>101</xdr:row>
      <xdr:rowOff>0</xdr:rowOff>
    </xdr:to>
    <xdr:pic>
      <xdr:nvPicPr>
        <xdr:cNvPr id="10" name="Imagen 9">
          <a:extLst>
            <a:ext uri="{FF2B5EF4-FFF2-40B4-BE49-F238E27FC236}">
              <a16:creationId xmlns:a16="http://schemas.microsoft.com/office/drawing/2014/main" id="{2AC676D6-6D87-E997-6843-A71624242D58}"/>
            </a:ext>
          </a:extLst>
        </xdr:cNvPr>
        <xdr:cNvPicPr>
          <a:picLocks noChangeAspect="1"/>
        </xdr:cNvPicPr>
      </xdr:nvPicPr>
      <xdr:blipFill>
        <a:blip xmlns:r="http://schemas.openxmlformats.org/officeDocument/2006/relationships" r:embed="rId2"/>
        <a:stretch>
          <a:fillRect/>
        </a:stretch>
      </xdr:blipFill>
      <xdr:spPr>
        <a:xfrm>
          <a:off x="134735" y="8659091"/>
          <a:ext cx="9776673" cy="8832273"/>
        </a:xfrm>
        <a:prstGeom prst="rect">
          <a:avLst/>
        </a:prstGeom>
      </xdr:spPr>
    </xdr:pic>
    <xdr:clientData/>
  </xdr:twoCellAnchor>
  <xdr:twoCellAnchor editAs="oneCell">
    <xdr:from>
      <xdr:col>15</xdr:col>
      <xdr:colOff>102005</xdr:colOff>
      <xdr:row>0</xdr:row>
      <xdr:rowOff>123133</xdr:rowOff>
    </xdr:from>
    <xdr:to>
      <xdr:col>21</xdr:col>
      <xdr:colOff>784443</xdr:colOff>
      <xdr:row>72</xdr:row>
      <xdr:rowOff>126942</xdr:rowOff>
    </xdr:to>
    <xdr:pic>
      <xdr:nvPicPr>
        <xdr:cNvPr id="11" name="Imagen 10">
          <a:extLst>
            <a:ext uri="{FF2B5EF4-FFF2-40B4-BE49-F238E27FC236}">
              <a16:creationId xmlns:a16="http://schemas.microsoft.com/office/drawing/2014/main" id="{A676A9DE-2362-47BA-8E77-F3A2DC2447B5}"/>
            </a:ext>
          </a:extLst>
        </xdr:cNvPr>
        <xdr:cNvPicPr>
          <a:picLocks noChangeAspect="1"/>
        </xdr:cNvPicPr>
      </xdr:nvPicPr>
      <xdr:blipFill>
        <a:blip xmlns:r="http://schemas.openxmlformats.org/officeDocument/2006/relationships" r:embed="rId3"/>
        <a:stretch>
          <a:fillRect/>
        </a:stretch>
      </xdr:blipFill>
      <xdr:spPr>
        <a:xfrm>
          <a:off x="10163869" y="123133"/>
          <a:ext cx="9822628" cy="12467185"/>
        </a:xfrm>
        <a:prstGeom prst="rect">
          <a:avLst/>
        </a:prstGeom>
      </xdr:spPr>
    </xdr:pic>
    <xdr:clientData/>
  </xdr:twoCellAnchor>
  <xdr:twoCellAnchor editAs="oneCell">
    <xdr:from>
      <xdr:col>24</xdr:col>
      <xdr:colOff>198118</xdr:colOff>
      <xdr:row>0</xdr:row>
      <xdr:rowOff>130925</xdr:rowOff>
    </xdr:from>
    <xdr:to>
      <xdr:col>32</xdr:col>
      <xdr:colOff>34635</xdr:colOff>
      <xdr:row>72</xdr:row>
      <xdr:rowOff>58785</xdr:rowOff>
    </xdr:to>
    <xdr:pic>
      <xdr:nvPicPr>
        <xdr:cNvPr id="12" name="Imagen 11">
          <a:extLst>
            <a:ext uri="{FF2B5EF4-FFF2-40B4-BE49-F238E27FC236}">
              <a16:creationId xmlns:a16="http://schemas.microsoft.com/office/drawing/2014/main" id="{4FFB71A1-E7A0-8BF7-AB7D-CF47DD7A3001}"/>
            </a:ext>
          </a:extLst>
        </xdr:cNvPr>
        <xdr:cNvPicPr>
          <a:picLocks noChangeAspect="1"/>
        </xdr:cNvPicPr>
      </xdr:nvPicPr>
      <xdr:blipFill>
        <a:blip xmlns:r="http://schemas.openxmlformats.org/officeDocument/2006/relationships" r:embed="rId4"/>
        <a:stretch>
          <a:fillRect/>
        </a:stretch>
      </xdr:blipFill>
      <xdr:spPr>
        <a:xfrm>
          <a:off x="20477709" y="130925"/>
          <a:ext cx="10088881" cy="12400761"/>
        </a:xfrm>
        <a:prstGeom prst="rect">
          <a:avLst/>
        </a:prstGeom>
      </xdr:spPr>
    </xdr:pic>
    <xdr:clientData/>
  </xdr:twoCellAnchor>
  <xdr:twoCellAnchor editAs="oneCell">
    <xdr:from>
      <xdr:col>24</xdr:col>
      <xdr:colOff>155864</xdr:colOff>
      <xdr:row>72</xdr:row>
      <xdr:rowOff>96116</xdr:rowOff>
    </xdr:from>
    <xdr:to>
      <xdr:col>32</xdr:col>
      <xdr:colOff>202581</xdr:colOff>
      <xdr:row>145</xdr:row>
      <xdr:rowOff>155863</xdr:rowOff>
    </xdr:to>
    <xdr:pic>
      <xdr:nvPicPr>
        <xdr:cNvPr id="13" name="Imagen 12">
          <a:extLst>
            <a:ext uri="{FF2B5EF4-FFF2-40B4-BE49-F238E27FC236}">
              <a16:creationId xmlns:a16="http://schemas.microsoft.com/office/drawing/2014/main" id="{85797A9B-4B24-9E87-FB9A-C569EF08E03E}"/>
            </a:ext>
          </a:extLst>
        </xdr:cNvPr>
        <xdr:cNvPicPr>
          <a:picLocks noChangeAspect="1"/>
        </xdr:cNvPicPr>
      </xdr:nvPicPr>
      <xdr:blipFill>
        <a:blip xmlns:r="http://schemas.openxmlformats.org/officeDocument/2006/relationships" r:embed="rId5"/>
        <a:stretch>
          <a:fillRect/>
        </a:stretch>
      </xdr:blipFill>
      <xdr:spPr>
        <a:xfrm>
          <a:off x="20435455" y="12565207"/>
          <a:ext cx="10293366" cy="12702020"/>
        </a:xfrm>
        <a:prstGeom prst="rect">
          <a:avLst/>
        </a:prstGeom>
      </xdr:spPr>
    </xdr:pic>
    <xdr:clientData/>
  </xdr:twoCellAnchor>
  <xdr:twoCellAnchor editAs="oneCell">
    <xdr:from>
      <xdr:col>24</xdr:col>
      <xdr:colOff>98195</xdr:colOff>
      <xdr:row>146</xdr:row>
      <xdr:rowOff>92306</xdr:rowOff>
    </xdr:from>
    <xdr:to>
      <xdr:col>32</xdr:col>
      <xdr:colOff>124778</xdr:colOff>
      <xdr:row>197</xdr:row>
      <xdr:rowOff>16233</xdr:rowOff>
    </xdr:to>
    <xdr:pic>
      <xdr:nvPicPr>
        <xdr:cNvPr id="14" name="Imagen 13">
          <a:extLst>
            <a:ext uri="{FF2B5EF4-FFF2-40B4-BE49-F238E27FC236}">
              <a16:creationId xmlns:a16="http://schemas.microsoft.com/office/drawing/2014/main" id="{8EED32BC-1314-CE39-2655-44A28239D6CE}"/>
            </a:ext>
          </a:extLst>
        </xdr:cNvPr>
        <xdr:cNvPicPr>
          <a:picLocks noChangeAspect="1"/>
        </xdr:cNvPicPr>
      </xdr:nvPicPr>
      <xdr:blipFill>
        <a:blip xmlns:r="http://schemas.openxmlformats.org/officeDocument/2006/relationships" r:embed="rId6"/>
        <a:stretch>
          <a:fillRect/>
        </a:stretch>
      </xdr:blipFill>
      <xdr:spPr>
        <a:xfrm>
          <a:off x="20243570" y="27905306"/>
          <a:ext cx="10307868" cy="9631807"/>
        </a:xfrm>
        <a:prstGeom prst="rect">
          <a:avLst/>
        </a:prstGeom>
      </xdr:spPr>
    </xdr:pic>
    <xdr:clientData/>
  </xdr:twoCellAnchor>
  <xdr:twoCellAnchor editAs="oneCell">
    <xdr:from>
      <xdr:col>0</xdr:col>
      <xdr:colOff>209550</xdr:colOff>
      <xdr:row>2</xdr:row>
      <xdr:rowOff>57150</xdr:rowOff>
    </xdr:from>
    <xdr:to>
      <xdr:col>13</xdr:col>
      <xdr:colOff>152400</xdr:colOff>
      <xdr:row>21</xdr:row>
      <xdr:rowOff>79469</xdr:rowOff>
    </xdr:to>
    <xdr:pic>
      <xdr:nvPicPr>
        <xdr:cNvPr id="2" name="Imagen 1">
          <a:extLst>
            <a:ext uri="{FF2B5EF4-FFF2-40B4-BE49-F238E27FC236}">
              <a16:creationId xmlns:a16="http://schemas.microsoft.com/office/drawing/2014/main" id="{E6289AD0-E4C4-F1E9-9E3E-2640BB3F9DE0}"/>
            </a:ext>
          </a:extLst>
        </xdr:cNvPr>
        <xdr:cNvPicPr>
          <a:picLocks noChangeAspect="1"/>
        </xdr:cNvPicPr>
      </xdr:nvPicPr>
      <xdr:blipFill>
        <a:blip xmlns:r="http://schemas.openxmlformats.org/officeDocument/2006/relationships" r:embed="rId7"/>
        <a:stretch>
          <a:fillRect/>
        </a:stretch>
      </xdr:blipFill>
      <xdr:spPr>
        <a:xfrm>
          <a:off x="209550" y="438150"/>
          <a:ext cx="9772650" cy="36418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76893</xdr:colOff>
      <xdr:row>0</xdr:row>
      <xdr:rowOff>67367</xdr:rowOff>
    </xdr:from>
    <xdr:to>
      <xdr:col>13</xdr:col>
      <xdr:colOff>185874</xdr:colOff>
      <xdr:row>48</xdr:row>
      <xdr:rowOff>138546</xdr:rowOff>
    </xdr:to>
    <xdr:pic>
      <xdr:nvPicPr>
        <xdr:cNvPr id="3" name="Imagen 2">
          <a:extLst>
            <a:ext uri="{FF2B5EF4-FFF2-40B4-BE49-F238E27FC236}">
              <a16:creationId xmlns:a16="http://schemas.microsoft.com/office/drawing/2014/main" id="{F089FFAA-DB6A-6686-63A3-D95B189766C1}"/>
            </a:ext>
          </a:extLst>
        </xdr:cNvPr>
        <xdr:cNvPicPr>
          <a:picLocks noChangeAspect="1"/>
        </xdr:cNvPicPr>
      </xdr:nvPicPr>
      <xdr:blipFill>
        <a:blip xmlns:r="http://schemas.openxmlformats.org/officeDocument/2006/relationships" r:embed="rId1"/>
        <a:stretch>
          <a:fillRect/>
        </a:stretch>
      </xdr:blipFill>
      <xdr:spPr>
        <a:xfrm>
          <a:off x="302029" y="67367"/>
          <a:ext cx="9668618" cy="8383906"/>
        </a:xfrm>
        <a:prstGeom prst="rect">
          <a:avLst/>
        </a:prstGeom>
      </xdr:spPr>
    </xdr:pic>
    <xdr:clientData/>
  </xdr:twoCellAnchor>
  <xdr:twoCellAnchor editAs="oneCell">
    <xdr:from>
      <xdr:col>0</xdr:col>
      <xdr:colOff>169371</xdr:colOff>
      <xdr:row>49</xdr:row>
      <xdr:rowOff>34636</xdr:rowOff>
    </xdr:from>
    <xdr:to>
      <xdr:col>13</xdr:col>
      <xdr:colOff>110797</xdr:colOff>
      <xdr:row>99</xdr:row>
      <xdr:rowOff>155864</xdr:rowOff>
    </xdr:to>
    <xdr:pic>
      <xdr:nvPicPr>
        <xdr:cNvPr id="4" name="Imagen 3">
          <a:extLst>
            <a:ext uri="{FF2B5EF4-FFF2-40B4-BE49-F238E27FC236}">
              <a16:creationId xmlns:a16="http://schemas.microsoft.com/office/drawing/2014/main" id="{B54B02BE-D238-22EF-19A3-F451F1F8CA28}"/>
            </a:ext>
          </a:extLst>
        </xdr:cNvPr>
        <xdr:cNvPicPr>
          <a:picLocks noChangeAspect="1"/>
        </xdr:cNvPicPr>
      </xdr:nvPicPr>
      <xdr:blipFill>
        <a:blip xmlns:r="http://schemas.openxmlformats.org/officeDocument/2006/relationships" r:embed="rId2"/>
        <a:stretch>
          <a:fillRect/>
        </a:stretch>
      </xdr:blipFill>
      <xdr:spPr>
        <a:xfrm>
          <a:off x="169371" y="8520545"/>
          <a:ext cx="9726199" cy="8780319"/>
        </a:xfrm>
        <a:prstGeom prst="rect">
          <a:avLst/>
        </a:prstGeom>
      </xdr:spPr>
    </xdr:pic>
    <xdr:clientData/>
  </xdr:twoCellAnchor>
  <xdr:twoCellAnchor editAs="oneCell">
    <xdr:from>
      <xdr:col>15</xdr:col>
      <xdr:colOff>84510</xdr:colOff>
      <xdr:row>0</xdr:row>
      <xdr:rowOff>86590</xdr:rowOff>
    </xdr:from>
    <xdr:to>
      <xdr:col>21</xdr:col>
      <xdr:colOff>722115</xdr:colOff>
      <xdr:row>73</xdr:row>
      <xdr:rowOff>121227</xdr:rowOff>
    </xdr:to>
    <xdr:pic>
      <xdr:nvPicPr>
        <xdr:cNvPr id="5" name="Imagen 4">
          <a:extLst>
            <a:ext uri="{FF2B5EF4-FFF2-40B4-BE49-F238E27FC236}">
              <a16:creationId xmlns:a16="http://schemas.microsoft.com/office/drawing/2014/main" id="{F60DE3C7-D8E6-9F88-FC22-B1B079B16D82}"/>
            </a:ext>
          </a:extLst>
        </xdr:cNvPr>
        <xdr:cNvPicPr>
          <a:picLocks noChangeAspect="1"/>
        </xdr:cNvPicPr>
      </xdr:nvPicPr>
      <xdr:blipFill>
        <a:blip xmlns:r="http://schemas.openxmlformats.org/officeDocument/2006/relationships" r:embed="rId3"/>
        <a:stretch>
          <a:fillRect/>
        </a:stretch>
      </xdr:blipFill>
      <xdr:spPr>
        <a:xfrm>
          <a:off x="10146374" y="86590"/>
          <a:ext cx="9781605" cy="12676910"/>
        </a:xfrm>
        <a:prstGeom prst="rect">
          <a:avLst/>
        </a:prstGeom>
      </xdr:spPr>
    </xdr:pic>
    <xdr:clientData/>
  </xdr:twoCellAnchor>
  <xdr:twoCellAnchor editAs="oneCell">
    <xdr:from>
      <xdr:col>24</xdr:col>
      <xdr:colOff>20952</xdr:colOff>
      <xdr:row>0</xdr:row>
      <xdr:rowOff>94210</xdr:rowOff>
    </xdr:from>
    <xdr:to>
      <xdr:col>31</xdr:col>
      <xdr:colOff>432955</xdr:colOff>
      <xdr:row>66</xdr:row>
      <xdr:rowOff>138256</xdr:rowOff>
    </xdr:to>
    <xdr:pic>
      <xdr:nvPicPr>
        <xdr:cNvPr id="11" name="Imagen 10">
          <a:extLst>
            <a:ext uri="{FF2B5EF4-FFF2-40B4-BE49-F238E27FC236}">
              <a16:creationId xmlns:a16="http://schemas.microsoft.com/office/drawing/2014/main" id="{C61E452D-33EE-6422-EA38-4C3C069A2C89}"/>
            </a:ext>
          </a:extLst>
        </xdr:cNvPr>
        <xdr:cNvPicPr>
          <a:picLocks noChangeAspect="1"/>
        </xdr:cNvPicPr>
      </xdr:nvPicPr>
      <xdr:blipFill>
        <a:blip xmlns:r="http://schemas.openxmlformats.org/officeDocument/2006/relationships" r:embed="rId4"/>
        <a:stretch>
          <a:fillRect/>
        </a:stretch>
      </xdr:blipFill>
      <xdr:spPr>
        <a:xfrm>
          <a:off x="20300543" y="94210"/>
          <a:ext cx="9382821" cy="11474046"/>
        </a:xfrm>
        <a:prstGeom prst="rect">
          <a:avLst/>
        </a:prstGeom>
      </xdr:spPr>
    </xdr:pic>
    <xdr:clientData/>
  </xdr:twoCellAnchor>
  <xdr:twoCellAnchor editAs="oneCell">
    <xdr:from>
      <xdr:col>24</xdr:col>
      <xdr:colOff>103734</xdr:colOff>
      <xdr:row>67</xdr:row>
      <xdr:rowOff>19222</xdr:rowOff>
    </xdr:from>
    <xdr:to>
      <xdr:col>31</xdr:col>
      <xdr:colOff>502227</xdr:colOff>
      <xdr:row>134</xdr:row>
      <xdr:rowOff>54746</xdr:rowOff>
    </xdr:to>
    <xdr:pic>
      <xdr:nvPicPr>
        <xdr:cNvPr id="12" name="Imagen 11">
          <a:extLst>
            <a:ext uri="{FF2B5EF4-FFF2-40B4-BE49-F238E27FC236}">
              <a16:creationId xmlns:a16="http://schemas.microsoft.com/office/drawing/2014/main" id="{3FF9F1D4-164E-E28C-2FBB-0FDEECFCEB01}"/>
            </a:ext>
          </a:extLst>
        </xdr:cNvPr>
        <xdr:cNvPicPr>
          <a:picLocks noChangeAspect="1"/>
        </xdr:cNvPicPr>
      </xdr:nvPicPr>
      <xdr:blipFill>
        <a:blip xmlns:r="http://schemas.openxmlformats.org/officeDocument/2006/relationships" r:embed="rId5"/>
        <a:stretch>
          <a:fillRect/>
        </a:stretch>
      </xdr:blipFill>
      <xdr:spPr>
        <a:xfrm>
          <a:off x="20383325" y="11622404"/>
          <a:ext cx="9369311" cy="11638706"/>
        </a:xfrm>
        <a:prstGeom prst="rect">
          <a:avLst/>
        </a:prstGeom>
      </xdr:spPr>
    </xdr:pic>
    <xdr:clientData/>
  </xdr:twoCellAnchor>
  <xdr:twoCellAnchor editAs="oneCell">
    <xdr:from>
      <xdr:col>24</xdr:col>
      <xdr:colOff>190500</xdr:colOff>
      <xdr:row>134</xdr:row>
      <xdr:rowOff>150149</xdr:rowOff>
    </xdr:from>
    <xdr:to>
      <xdr:col>31</xdr:col>
      <xdr:colOff>564497</xdr:colOff>
      <xdr:row>180</xdr:row>
      <xdr:rowOff>138546</xdr:rowOff>
    </xdr:to>
    <xdr:pic>
      <xdr:nvPicPr>
        <xdr:cNvPr id="13" name="Imagen 12">
          <a:extLst>
            <a:ext uri="{FF2B5EF4-FFF2-40B4-BE49-F238E27FC236}">
              <a16:creationId xmlns:a16="http://schemas.microsoft.com/office/drawing/2014/main" id="{C4048C30-CE08-1FD7-DBEF-C023D67B0E3B}"/>
            </a:ext>
          </a:extLst>
        </xdr:cNvPr>
        <xdr:cNvPicPr>
          <a:picLocks noChangeAspect="1"/>
        </xdr:cNvPicPr>
      </xdr:nvPicPr>
      <xdr:blipFill>
        <a:blip xmlns:r="http://schemas.openxmlformats.org/officeDocument/2006/relationships" r:embed="rId6"/>
        <a:stretch>
          <a:fillRect/>
        </a:stretch>
      </xdr:blipFill>
      <xdr:spPr>
        <a:xfrm>
          <a:off x="20470091" y="23356513"/>
          <a:ext cx="9344815" cy="79547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2079</xdr:colOff>
      <xdr:row>22</xdr:row>
      <xdr:rowOff>57187</xdr:rowOff>
    </xdr:to>
    <xdr:pic>
      <xdr:nvPicPr>
        <xdr:cNvPr id="2" name="Imagen 1">
          <a:extLst>
            <a:ext uri="{FF2B5EF4-FFF2-40B4-BE49-F238E27FC236}">
              <a16:creationId xmlns:a16="http://schemas.microsoft.com/office/drawing/2014/main" id="{1D250A5E-9C93-7941-17C8-3359493A6FEA}"/>
            </a:ext>
          </a:extLst>
        </xdr:cNvPr>
        <xdr:cNvPicPr>
          <a:picLocks noChangeAspect="1"/>
        </xdr:cNvPicPr>
      </xdr:nvPicPr>
      <xdr:blipFill>
        <a:blip xmlns:r="http://schemas.openxmlformats.org/officeDocument/2006/relationships" r:embed="rId1"/>
        <a:stretch>
          <a:fillRect/>
        </a:stretch>
      </xdr:blipFill>
      <xdr:spPr>
        <a:xfrm>
          <a:off x="225136" y="173182"/>
          <a:ext cx="9542319" cy="3684480"/>
        </a:xfrm>
        <a:prstGeom prst="rect">
          <a:avLst/>
        </a:prstGeom>
      </xdr:spPr>
    </xdr:pic>
    <xdr:clientData/>
  </xdr:twoCellAnchor>
  <xdr:twoCellAnchor editAs="oneCell">
    <xdr:from>
      <xdr:col>15</xdr:col>
      <xdr:colOff>381000</xdr:colOff>
      <xdr:row>1</xdr:row>
      <xdr:rowOff>55764</xdr:rowOff>
    </xdr:from>
    <xdr:to>
      <xdr:col>21</xdr:col>
      <xdr:colOff>598366</xdr:colOff>
      <xdr:row>69</xdr:row>
      <xdr:rowOff>134736</xdr:rowOff>
    </xdr:to>
    <xdr:pic>
      <xdr:nvPicPr>
        <xdr:cNvPr id="3" name="Imagen 2">
          <a:extLst>
            <a:ext uri="{FF2B5EF4-FFF2-40B4-BE49-F238E27FC236}">
              <a16:creationId xmlns:a16="http://schemas.microsoft.com/office/drawing/2014/main" id="{9924B92E-3EA6-C9CC-9C1A-3D370CF40A6E}"/>
            </a:ext>
          </a:extLst>
        </xdr:cNvPr>
        <xdr:cNvPicPr>
          <a:picLocks noChangeAspect="1"/>
        </xdr:cNvPicPr>
      </xdr:nvPicPr>
      <xdr:blipFill>
        <a:blip xmlns:r="http://schemas.openxmlformats.org/officeDocument/2006/relationships" r:embed="rId2"/>
        <a:stretch>
          <a:fillRect/>
        </a:stretch>
      </xdr:blipFill>
      <xdr:spPr>
        <a:xfrm>
          <a:off x="10442864" y="228946"/>
          <a:ext cx="9367081" cy="11859145"/>
        </a:xfrm>
        <a:prstGeom prst="rect">
          <a:avLst/>
        </a:prstGeom>
      </xdr:spPr>
    </xdr:pic>
    <xdr:clientData/>
  </xdr:twoCellAnchor>
  <xdr:twoCellAnchor editAs="oneCell">
    <xdr:from>
      <xdr:col>24</xdr:col>
      <xdr:colOff>0</xdr:colOff>
      <xdr:row>1</xdr:row>
      <xdr:rowOff>-1</xdr:rowOff>
    </xdr:from>
    <xdr:to>
      <xdr:col>31</xdr:col>
      <xdr:colOff>1108364</xdr:colOff>
      <xdr:row>35</xdr:row>
      <xdr:rowOff>56044</xdr:rowOff>
    </xdr:to>
    <xdr:pic>
      <xdr:nvPicPr>
        <xdr:cNvPr id="4" name="Imagen 3">
          <a:extLst>
            <a:ext uri="{FF2B5EF4-FFF2-40B4-BE49-F238E27FC236}">
              <a16:creationId xmlns:a16="http://schemas.microsoft.com/office/drawing/2014/main" id="{7AD1B436-9034-A6B9-82FA-F624B529F972}"/>
            </a:ext>
          </a:extLst>
        </xdr:cNvPr>
        <xdr:cNvPicPr>
          <a:picLocks noChangeAspect="1"/>
        </xdr:cNvPicPr>
      </xdr:nvPicPr>
      <xdr:blipFill>
        <a:blip xmlns:r="http://schemas.openxmlformats.org/officeDocument/2006/relationships" r:embed="rId3"/>
        <a:stretch>
          <a:fillRect/>
        </a:stretch>
      </xdr:blipFill>
      <xdr:spPr>
        <a:xfrm>
          <a:off x="23985682" y="173181"/>
          <a:ext cx="10079182" cy="59404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34</xdr:col>
      <xdr:colOff>0</xdr:colOff>
      <xdr:row>1</xdr:row>
      <xdr:rowOff>0</xdr:rowOff>
    </xdr:from>
    <xdr:to>
      <xdr:col>44</xdr:col>
      <xdr:colOff>201580</xdr:colOff>
      <xdr:row>76</xdr:row>
      <xdr:rowOff>17318</xdr:rowOff>
    </xdr:to>
    <xdr:pic>
      <xdr:nvPicPr>
        <xdr:cNvPr id="6" name="Imagen 5">
          <a:extLst>
            <a:ext uri="{FF2B5EF4-FFF2-40B4-BE49-F238E27FC236}">
              <a16:creationId xmlns:a16="http://schemas.microsoft.com/office/drawing/2014/main" id="{F1DB8186-E361-4AB4-B7C2-EC04C9C1CADF}"/>
            </a:ext>
          </a:extLst>
        </xdr:cNvPr>
        <xdr:cNvPicPr>
          <a:picLocks noChangeAspect="1"/>
        </xdr:cNvPicPr>
      </xdr:nvPicPr>
      <xdr:blipFill>
        <a:blip xmlns:r="http://schemas.openxmlformats.org/officeDocument/2006/relationships" r:embed="rId1"/>
        <a:stretch>
          <a:fillRect/>
        </a:stretch>
      </xdr:blipFill>
      <xdr:spPr>
        <a:xfrm>
          <a:off x="29994225" y="180975"/>
          <a:ext cx="8105425" cy="13594253"/>
        </a:xfrm>
        <a:prstGeom prst="rect">
          <a:avLst/>
        </a:prstGeom>
      </xdr:spPr>
    </xdr:pic>
    <xdr:clientData/>
  </xdr:twoCellAnchor>
  <xdr:twoCellAnchor editAs="oneCell">
    <xdr:from>
      <xdr:col>34</xdr:col>
      <xdr:colOff>59574</xdr:colOff>
      <xdr:row>76</xdr:row>
      <xdr:rowOff>88496</xdr:rowOff>
    </xdr:from>
    <xdr:to>
      <xdr:col>44</xdr:col>
      <xdr:colOff>305800</xdr:colOff>
      <xdr:row>118</xdr:row>
      <xdr:rowOff>98194</xdr:rowOff>
    </xdr:to>
    <xdr:pic>
      <xdr:nvPicPr>
        <xdr:cNvPr id="7" name="Imagen 6">
          <a:extLst>
            <a:ext uri="{FF2B5EF4-FFF2-40B4-BE49-F238E27FC236}">
              <a16:creationId xmlns:a16="http://schemas.microsoft.com/office/drawing/2014/main" id="{C02F9808-4AB9-45D1-99F2-D9903241453E}"/>
            </a:ext>
          </a:extLst>
        </xdr:cNvPr>
        <xdr:cNvPicPr>
          <a:picLocks noChangeAspect="1"/>
        </xdr:cNvPicPr>
      </xdr:nvPicPr>
      <xdr:blipFill>
        <a:blip xmlns:r="http://schemas.openxmlformats.org/officeDocument/2006/relationships" r:embed="rId2"/>
        <a:stretch>
          <a:fillRect/>
        </a:stretch>
      </xdr:blipFill>
      <xdr:spPr>
        <a:xfrm>
          <a:off x="30049989" y="13846406"/>
          <a:ext cx="8155786" cy="7610648"/>
        </a:xfrm>
        <a:prstGeom prst="rect">
          <a:avLst/>
        </a:prstGeom>
      </xdr:spPr>
    </xdr:pic>
    <xdr:clientData/>
  </xdr:twoCellAnchor>
  <xdr:twoCellAnchor editAs="oneCell">
    <xdr:from>
      <xdr:col>15</xdr:col>
      <xdr:colOff>190499</xdr:colOff>
      <xdr:row>1</xdr:row>
      <xdr:rowOff>0</xdr:rowOff>
    </xdr:from>
    <xdr:to>
      <xdr:col>21</xdr:col>
      <xdr:colOff>661620</xdr:colOff>
      <xdr:row>78</xdr:row>
      <xdr:rowOff>23812</xdr:rowOff>
    </xdr:to>
    <xdr:pic>
      <xdr:nvPicPr>
        <xdr:cNvPr id="8" name="Imagen 7">
          <a:extLst>
            <a:ext uri="{FF2B5EF4-FFF2-40B4-BE49-F238E27FC236}">
              <a16:creationId xmlns:a16="http://schemas.microsoft.com/office/drawing/2014/main" id="{4921E1D2-EC94-13B0-CC1E-72D471BF1806}"/>
            </a:ext>
          </a:extLst>
        </xdr:cNvPr>
        <xdr:cNvPicPr>
          <a:picLocks noChangeAspect="1"/>
        </xdr:cNvPicPr>
      </xdr:nvPicPr>
      <xdr:blipFill>
        <a:blip xmlns:r="http://schemas.openxmlformats.org/officeDocument/2006/relationships" r:embed="rId3"/>
        <a:stretch>
          <a:fillRect/>
        </a:stretch>
      </xdr:blipFill>
      <xdr:spPr>
        <a:xfrm>
          <a:off x="10144124" y="190500"/>
          <a:ext cx="9615121" cy="14692312"/>
        </a:xfrm>
        <a:prstGeom prst="rect">
          <a:avLst/>
        </a:prstGeom>
      </xdr:spPr>
    </xdr:pic>
    <xdr:clientData/>
  </xdr:twoCellAnchor>
  <xdr:twoCellAnchor editAs="oneCell">
    <xdr:from>
      <xdr:col>24</xdr:col>
      <xdr:colOff>69531</xdr:colOff>
      <xdr:row>1</xdr:row>
      <xdr:rowOff>20002</xdr:rowOff>
    </xdr:from>
    <xdr:to>
      <xdr:col>31</xdr:col>
      <xdr:colOff>365867</xdr:colOff>
      <xdr:row>49</xdr:row>
      <xdr:rowOff>95250</xdr:rowOff>
    </xdr:to>
    <xdr:pic>
      <xdr:nvPicPr>
        <xdr:cNvPr id="9" name="Imagen 8">
          <a:extLst>
            <a:ext uri="{FF2B5EF4-FFF2-40B4-BE49-F238E27FC236}">
              <a16:creationId xmlns:a16="http://schemas.microsoft.com/office/drawing/2014/main" id="{729AB7AE-78C2-D24E-7AAF-C8D0345ADB42}"/>
            </a:ext>
          </a:extLst>
        </xdr:cNvPr>
        <xdr:cNvPicPr>
          <a:picLocks noChangeAspect="1"/>
        </xdr:cNvPicPr>
      </xdr:nvPicPr>
      <xdr:blipFill>
        <a:blip xmlns:r="http://schemas.openxmlformats.org/officeDocument/2006/relationships" r:embed="rId4"/>
        <a:stretch>
          <a:fillRect/>
        </a:stretch>
      </xdr:blipFill>
      <xdr:spPr>
        <a:xfrm>
          <a:off x="20214906" y="210502"/>
          <a:ext cx="9297461" cy="9219248"/>
        </a:xfrm>
        <a:prstGeom prst="rect">
          <a:avLst/>
        </a:prstGeom>
      </xdr:spPr>
    </xdr:pic>
    <xdr:clientData/>
  </xdr:twoCellAnchor>
  <xdr:twoCellAnchor editAs="oneCell">
    <xdr:from>
      <xdr:col>24</xdr:col>
      <xdr:colOff>240029</xdr:colOff>
      <xdr:row>49</xdr:row>
      <xdr:rowOff>159067</xdr:rowOff>
    </xdr:from>
    <xdr:to>
      <xdr:col>31</xdr:col>
      <xdr:colOff>403650</xdr:colOff>
      <xdr:row>125</xdr:row>
      <xdr:rowOff>177165</xdr:rowOff>
    </xdr:to>
    <xdr:pic>
      <xdr:nvPicPr>
        <xdr:cNvPr id="10" name="Imagen 9">
          <a:extLst>
            <a:ext uri="{FF2B5EF4-FFF2-40B4-BE49-F238E27FC236}">
              <a16:creationId xmlns:a16="http://schemas.microsoft.com/office/drawing/2014/main" id="{26209FD4-6136-2532-8640-7A13E511ECC1}"/>
            </a:ext>
          </a:extLst>
        </xdr:cNvPr>
        <xdr:cNvPicPr>
          <a:picLocks noChangeAspect="1"/>
        </xdr:cNvPicPr>
      </xdr:nvPicPr>
      <xdr:blipFill>
        <a:blip xmlns:r="http://schemas.openxmlformats.org/officeDocument/2006/relationships" r:embed="rId5"/>
        <a:stretch>
          <a:fillRect/>
        </a:stretch>
      </xdr:blipFill>
      <xdr:spPr>
        <a:xfrm>
          <a:off x="20385404" y="9493567"/>
          <a:ext cx="9164746" cy="14505623"/>
        </a:xfrm>
        <a:prstGeom prst="rect">
          <a:avLst/>
        </a:prstGeom>
      </xdr:spPr>
    </xdr:pic>
    <xdr:clientData/>
  </xdr:twoCellAnchor>
  <xdr:twoCellAnchor editAs="oneCell">
    <xdr:from>
      <xdr:col>0</xdr:col>
      <xdr:colOff>204267</xdr:colOff>
      <xdr:row>2</xdr:row>
      <xdr:rowOff>143220</xdr:rowOff>
    </xdr:from>
    <xdr:to>
      <xdr:col>13</xdr:col>
      <xdr:colOff>115823</xdr:colOff>
      <xdr:row>72</xdr:row>
      <xdr:rowOff>164782</xdr:rowOff>
    </xdr:to>
    <xdr:pic>
      <xdr:nvPicPr>
        <xdr:cNvPr id="11" name="Imagen 10">
          <a:extLst>
            <a:ext uri="{FF2B5EF4-FFF2-40B4-BE49-F238E27FC236}">
              <a16:creationId xmlns:a16="http://schemas.microsoft.com/office/drawing/2014/main" id="{43C3FE1B-8AB9-7693-13CE-F6744EFE00AB}"/>
            </a:ext>
          </a:extLst>
        </xdr:cNvPr>
        <xdr:cNvPicPr>
          <a:picLocks noChangeAspect="1"/>
        </xdr:cNvPicPr>
      </xdr:nvPicPr>
      <xdr:blipFill>
        <a:blip xmlns:r="http://schemas.openxmlformats.org/officeDocument/2006/relationships" r:embed="rId6"/>
        <a:stretch>
          <a:fillRect/>
        </a:stretch>
      </xdr:blipFill>
      <xdr:spPr>
        <a:xfrm>
          <a:off x="204267" y="524220"/>
          <a:ext cx="9579431" cy="133565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136640</xdr:colOff>
      <xdr:row>0</xdr:row>
      <xdr:rowOff>42255</xdr:rowOff>
    </xdr:from>
    <xdr:to>
      <xdr:col>13</xdr:col>
      <xdr:colOff>133981</xdr:colOff>
      <xdr:row>75</xdr:row>
      <xdr:rowOff>57669</xdr:rowOff>
    </xdr:to>
    <xdr:pic>
      <xdr:nvPicPr>
        <xdr:cNvPr id="8" name="Imagen 7">
          <a:extLst>
            <a:ext uri="{FF2B5EF4-FFF2-40B4-BE49-F238E27FC236}">
              <a16:creationId xmlns:a16="http://schemas.microsoft.com/office/drawing/2014/main" id="{9AAF1768-A3D7-C245-7961-AB05230D5B20}"/>
            </a:ext>
          </a:extLst>
        </xdr:cNvPr>
        <xdr:cNvPicPr>
          <a:picLocks noChangeAspect="1"/>
        </xdr:cNvPicPr>
      </xdr:nvPicPr>
      <xdr:blipFill>
        <a:blip xmlns:r="http://schemas.openxmlformats.org/officeDocument/2006/relationships" r:embed="rId1"/>
        <a:stretch>
          <a:fillRect/>
        </a:stretch>
      </xdr:blipFill>
      <xdr:spPr>
        <a:xfrm>
          <a:off x="136640" y="42255"/>
          <a:ext cx="9772589" cy="13000240"/>
        </a:xfrm>
        <a:prstGeom prst="rect">
          <a:avLst/>
        </a:prstGeom>
      </xdr:spPr>
    </xdr:pic>
    <xdr:clientData/>
  </xdr:twoCellAnchor>
  <xdr:twoCellAnchor editAs="oneCell">
    <xdr:from>
      <xdr:col>15</xdr:col>
      <xdr:colOff>66324</xdr:colOff>
      <xdr:row>0</xdr:row>
      <xdr:rowOff>130751</xdr:rowOff>
    </xdr:from>
    <xdr:to>
      <xdr:col>21</xdr:col>
      <xdr:colOff>773564</xdr:colOff>
      <xdr:row>91</xdr:row>
      <xdr:rowOff>21129</xdr:rowOff>
    </xdr:to>
    <xdr:pic>
      <xdr:nvPicPr>
        <xdr:cNvPr id="9" name="Imagen 8">
          <a:extLst>
            <a:ext uri="{FF2B5EF4-FFF2-40B4-BE49-F238E27FC236}">
              <a16:creationId xmlns:a16="http://schemas.microsoft.com/office/drawing/2014/main" id="{DAC69BB9-5C65-FDDD-B8CC-49FCD0ECF5D3}"/>
            </a:ext>
          </a:extLst>
        </xdr:cNvPr>
        <xdr:cNvPicPr>
          <a:picLocks noChangeAspect="1"/>
        </xdr:cNvPicPr>
      </xdr:nvPicPr>
      <xdr:blipFill>
        <a:blip xmlns:r="http://schemas.openxmlformats.org/officeDocument/2006/relationships" r:embed="rId2"/>
        <a:stretch>
          <a:fillRect/>
        </a:stretch>
      </xdr:blipFill>
      <xdr:spPr>
        <a:xfrm>
          <a:off x="10128188" y="130751"/>
          <a:ext cx="9845525" cy="15646113"/>
        </a:xfrm>
        <a:prstGeom prst="rect">
          <a:avLst/>
        </a:prstGeom>
      </xdr:spPr>
    </xdr:pic>
    <xdr:clientData/>
  </xdr:twoCellAnchor>
  <xdr:twoCellAnchor editAs="oneCell">
    <xdr:from>
      <xdr:col>24</xdr:col>
      <xdr:colOff>0</xdr:colOff>
      <xdr:row>1</xdr:row>
      <xdr:rowOff>0</xdr:rowOff>
    </xdr:from>
    <xdr:to>
      <xdr:col>31</xdr:col>
      <xdr:colOff>72672</xdr:colOff>
      <xdr:row>51</xdr:row>
      <xdr:rowOff>155863</xdr:rowOff>
    </xdr:to>
    <xdr:pic>
      <xdr:nvPicPr>
        <xdr:cNvPr id="10" name="Imagen 9">
          <a:extLst>
            <a:ext uri="{FF2B5EF4-FFF2-40B4-BE49-F238E27FC236}">
              <a16:creationId xmlns:a16="http://schemas.microsoft.com/office/drawing/2014/main" id="{12FCD722-A70F-D7E4-24E8-4A61407F565B}"/>
            </a:ext>
          </a:extLst>
        </xdr:cNvPr>
        <xdr:cNvPicPr>
          <a:picLocks noChangeAspect="1"/>
        </xdr:cNvPicPr>
      </xdr:nvPicPr>
      <xdr:blipFill>
        <a:blip xmlns:r="http://schemas.openxmlformats.org/officeDocument/2006/relationships" r:embed="rId3"/>
        <a:stretch>
          <a:fillRect/>
        </a:stretch>
      </xdr:blipFill>
      <xdr:spPr>
        <a:xfrm>
          <a:off x="20279591" y="173182"/>
          <a:ext cx="9043490" cy="8814954"/>
        </a:xfrm>
        <a:prstGeom prst="rect">
          <a:avLst/>
        </a:prstGeom>
      </xdr:spPr>
    </xdr:pic>
    <xdr:clientData/>
  </xdr:twoCellAnchor>
  <xdr:twoCellAnchor editAs="oneCell">
    <xdr:from>
      <xdr:col>24</xdr:col>
      <xdr:colOff>165562</xdr:colOff>
      <xdr:row>53</xdr:row>
      <xdr:rowOff>55765</xdr:rowOff>
    </xdr:from>
    <xdr:to>
      <xdr:col>31</xdr:col>
      <xdr:colOff>117418</xdr:colOff>
      <xdr:row>132</xdr:row>
      <xdr:rowOff>92481</xdr:rowOff>
    </xdr:to>
    <xdr:pic>
      <xdr:nvPicPr>
        <xdr:cNvPr id="11" name="Imagen 10">
          <a:extLst>
            <a:ext uri="{FF2B5EF4-FFF2-40B4-BE49-F238E27FC236}">
              <a16:creationId xmlns:a16="http://schemas.microsoft.com/office/drawing/2014/main" id="{3C903F59-D529-46B0-2638-50BE840A7EA8}"/>
            </a:ext>
          </a:extLst>
        </xdr:cNvPr>
        <xdr:cNvPicPr>
          <a:picLocks noChangeAspect="1"/>
        </xdr:cNvPicPr>
      </xdr:nvPicPr>
      <xdr:blipFill>
        <a:blip xmlns:r="http://schemas.openxmlformats.org/officeDocument/2006/relationships" r:embed="rId4"/>
        <a:stretch>
          <a:fillRect/>
        </a:stretch>
      </xdr:blipFill>
      <xdr:spPr>
        <a:xfrm>
          <a:off x="20445153" y="9234401"/>
          <a:ext cx="8922674" cy="13714270"/>
        </a:xfrm>
        <a:prstGeom prst="rect">
          <a:avLst/>
        </a:prstGeom>
      </xdr:spPr>
    </xdr:pic>
    <xdr:clientData/>
  </xdr:twoCellAnchor>
  <xdr:twoCellAnchor editAs="oneCell">
    <xdr:from>
      <xdr:col>34</xdr:col>
      <xdr:colOff>0</xdr:colOff>
      <xdr:row>1</xdr:row>
      <xdr:rowOff>0</xdr:rowOff>
    </xdr:from>
    <xdr:to>
      <xdr:col>44</xdr:col>
      <xdr:colOff>197770</xdr:colOff>
      <xdr:row>76</xdr:row>
      <xdr:rowOff>17318</xdr:rowOff>
    </xdr:to>
    <xdr:pic>
      <xdr:nvPicPr>
        <xdr:cNvPr id="12" name="Imagen 11">
          <a:extLst>
            <a:ext uri="{FF2B5EF4-FFF2-40B4-BE49-F238E27FC236}">
              <a16:creationId xmlns:a16="http://schemas.microsoft.com/office/drawing/2014/main" id="{3B6B7A22-1FAC-A686-7826-478A187B37DF}"/>
            </a:ext>
          </a:extLst>
        </xdr:cNvPr>
        <xdr:cNvPicPr>
          <a:picLocks noChangeAspect="1"/>
        </xdr:cNvPicPr>
      </xdr:nvPicPr>
      <xdr:blipFill>
        <a:blip xmlns:r="http://schemas.openxmlformats.org/officeDocument/2006/relationships" r:embed="rId5"/>
        <a:stretch>
          <a:fillRect/>
        </a:stretch>
      </xdr:blipFill>
      <xdr:spPr>
        <a:xfrm>
          <a:off x="30099000" y="173182"/>
          <a:ext cx="8164134" cy="13005954"/>
        </a:xfrm>
        <a:prstGeom prst="rect">
          <a:avLst/>
        </a:prstGeom>
      </xdr:spPr>
    </xdr:pic>
    <xdr:clientData/>
  </xdr:twoCellAnchor>
  <xdr:twoCellAnchor editAs="oneCell">
    <xdr:from>
      <xdr:col>34</xdr:col>
      <xdr:colOff>59574</xdr:colOff>
      <xdr:row>76</xdr:row>
      <xdr:rowOff>88496</xdr:rowOff>
    </xdr:from>
    <xdr:to>
      <xdr:col>44</xdr:col>
      <xdr:colOff>305800</xdr:colOff>
      <xdr:row>118</xdr:row>
      <xdr:rowOff>103909</xdr:rowOff>
    </xdr:to>
    <xdr:pic>
      <xdr:nvPicPr>
        <xdr:cNvPr id="13" name="Imagen 12">
          <a:extLst>
            <a:ext uri="{FF2B5EF4-FFF2-40B4-BE49-F238E27FC236}">
              <a16:creationId xmlns:a16="http://schemas.microsoft.com/office/drawing/2014/main" id="{978AD698-0366-6AE8-4669-98C3FB6B9E41}"/>
            </a:ext>
          </a:extLst>
        </xdr:cNvPr>
        <xdr:cNvPicPr>
          <a:picLocks noChangeAspect="1"/>
        </xdr:cNvPicPr>
      </xdr:nvPicPr>
      <xdr:blipFill>
        <a:blip xmlns:r="http://schemas.openxmlformats.org/officeDocument/2006/relationships" r:embed="rId6"/>
        <a:stretch>
          <a:fillRect/>
        </a:stretch>
      </xdr:blipFill>
      <xdr:spPr>
        <a:xfrm>
          <a:off x="30158574" y="13250314"/>
          <a:ext cx="8212590" cy="7289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B68E-91B0-4EFD-9D7A-8BEBC2EE5333}">
  <sheetPr>
    <tabColor rgb="FF002060"/>
  </sheetPr>
  <dimension ref="B2:AP44"/>
  <sheetViews>
    <sheetView showGridLines="0" tabSelected="1" zoomScale="55" zoomScaleNormal="55" zoomScaleSheetLayoutView="85" workbookViewId="0">
      <pane xSplit="6" ySplit="7" topLeftCell="G8" activePane="bottomRight" state="frozen"/>
      <selection pane="bottomRight" activeCell="B2" sqref="B2"/>
      <selection pane="bottomLeft" activeCell="A8" sqref="A8"/>
      <selection pane="topRight" activeCell="G1" sqref="G1"/>
    </sheetView>
  </sheetViews>
  <sheetFormatPr defaultColWidth="11.42578125" defaultRowHeight="19.899999999999999"/>
  <cols>
    <col min="1" max="1" width="3.28515625" style="5" customWidth="1"/>
    <col min="2" max="2" width="51" style="1" customWidth="1"/>
    <col min="3" max="3" width="7.140625" style="2" bestFit="1" customWidth="1"/>
    <col min="4" max="4" width="11.7109375" style="2" bestFit="1" customWidth="1"/>
    <col min="5" max="5" width="21.140625" style="2" customWidth="1"/>
    <col min="6" max="6" width="24.7109375" style="2" customWidth="1"/>
    <col min="7" max="7" width="4.140625" style="1" customWidth="1"/>
    <col min="8" max="8" width="9.28515625" style="1" customWidth="1"/>
    <col min="9" max="9" width="17.28515625" style="1" customWidth="1"/>
    <col min="10" max="10" width="20.5703125" style="1" customWidth="1"/>
    <col min="11" max="11" width="25.140625" style="1" customWidth="1"/>
    <col min="12" max="12" width="10.28515625" style="5" customWidth="1"/>
    <col min="13" max="13" width="17.7109375" style="5" customWidth="1"/>
    <col min="14" max="14" width="21.28515625" style="1" customWidth="1"/>
    <col min="15" max="15" width="26.140625" style="5" customWidth="1"/>
    <col min="16" max="16" width="10.28515625" style="5" customWidth="1"/>
    <col min="17" max="17" width="17.7109375" style="5" customWidth="1"/>
    <col min="18" max="18" width="22.5703125" style="1" customWidth="1"/>
    <col min="19" max="19" width="26.140625" style="5" customWidth="1"/>
    <col min="20" max="20" width="10.28515625" style="5" customWidth="1"/>
    <col min="21" max="21" width="17.7109375" style="5" customWidth="1"/>
    <col min="22" max="22" width="19.42578125" style="1" customWidth="1"/>
    <col min="23" max="23" width="26.140625" style="5" customWidth="1"/>
    <col min="24" max="24" width="11" style="5" customWidth="1"/>
    <col min="25" max="25" width="18" style="5" customWidth="1"/>
    <col min="26" max="26" width="20.140625" style="1" customWidth="1"/>
    <col min="27" max="27" width="26.7109375" style="5" customWidth="1"/>
    <col min="28" max="28" width="11" style="5" customWidth="1"/>
    <col min="29" max="29" width="18" style="5" customWidth="1"/>
    <col min="30" max="30" width="20.140625" style="1" customWidth="1"/>
    <col min="31" max="31" width="26.7109375" style="5" customWidth="1"/>
    <col min="32" max="32" width="11" style="5" customWidth="1"/>
    <col min="33" max="33" width="18" style="5" customWidth="1"/>
    <col min="34" max="34" width="20.140625" style="1" customWidth="1"/>
    <col min="35" max="35" width="26.7109375" style="5" customWidth="1"/>
    <col min="36" max="36" width="11.42578125" style="5"/>
    <col min="37" max="37" width="3.140625" style="5" customWidth="1"/>
    <col min="38" max="38" width="25.85546875" style="95" customWidth="1"/>
    <col min="39" max="39" width="19.7109375" style="95" customWidth="1"/>
    <col min="40" max="40" width="21.5703125" style="5" customWidth="1"/>
    <col min="41" max="42" width="23.7109375" style="5" customWidth="1"/>
    <col min="43" max="16384" width="11.42578125" style="5"/>
  </cols>
  <sheetData>
    <row r="2" spans="2:42" ht="30">
      <c r="B2" s="37"/>
      <c r="E2" s="3"/>
      <c r="F2" s="4"/>
    </row>
    <row r="3" spans="2:42" ht="24.6">
      <c r="B3" s="36" t="s">
        <v>0</v>
      </c>
      <c r="C3" s="7"/>
      <c r="D3" s="7"/>
      <c r="E3" s="3"/>
      <c r="F3" s="3"/>
      <c r="G3" s="6"/>
      <c r="H3" s="6"/>
      <c r="I3" s="6"/>
      <c r="J3" s="6"/>
      <c r="K3" s="6"/>
      <c r="N3" s="6"/>
      <c r="R3" s="6"/>
      <c r="V3" s="6"/>
      <c r="Z3" s="6"/>
      <c r="AD3" s="6"/>
      <c r="AH3" s="6"/>
    </row>
    <row r="4" spans="2:42" s="13" customFormat="1">
      <c r="B4" s="9" t="s">
        <v>1</v>
      </c>
      <c r="C4" s="8"/>
      <c r="D4" s="8"/>
      <c r="E4" s="8"/>
      <c r="F4" s="8"/>
      <c r="G4" s="8"/>
      <c r="H4" s="33"/>
      <c r="I4" s="33"/>
      <c r="J4" s="35"/>
      <c r="K4" s="86"/>
      <c r="N4" s="35"/>
      <c r="R4" s="35"/>
      <c r="V4" s="35"/>
      <c r="Z4" s="35"/>
      <c r="AD4" s="35"/>
      <c r="AH4" s="35"/>
      <c r="AL4" s="96"/>
      <c r="AM4" s="96"/>
    </row>
    <row r="5" spans="2:42" ht="20.45" thickBot="1">
      <c r="D5" s="8"/>
      <c r="E5" s="124" t="s">
        <v>2</v>
      </c>
      <c r="F5" s="29">
        <v>3.6</v>
      </c>
    </row>
    <row r="6" spans="2:42" ht="20.45" thickBot="1">
      <c r="B6" s="184" t="s">
        <v>3</v>
      </c>
      <c r="C6" s="185"/>
      <c r="D6" s="185"/>
      <c r="E6" s="185"/>
      <c r="F6" s="186"/>
      <c r="G6" s="10"/>
      <c r="H6" s="187" t="s">
        <v>4</v>
      </c>
      <c r="I6" s="174"/>
      <c r="J6" s="174"/>
      <c r="K6" s="175"/>
      <c r="L6" s="174" t="s">
        <v>5</v>
      </c>
      <c r="M6" s="174"/>
      <c r="N6" s="174"/>
      <c r="O6" s="175"/>
      <c r="P6" s="174" t="s">
        <v>6</v>
      </c>
      <c r="Q6" s="174"/>
      <c r="R6" s="174"/>
      <c r="S6" s="175"/>
      <c r="T6" s="188" t="s">
        <v>7</v>
      </c>
      <c r="U6" s="188"/>
      <c r="V6" s="188"/>
      <c r="W6" s="189"/>
      <c r="X6" s="158" t="s">
        <v>8</v>
      </c>
      <c r="Y6" s="159"/>
      <c r="Z6" s="159"/>
      <c r="AA6" s="160"/>
      <c r="AB6" s="158" t="s">
        <v>9</v>
      </c>
      <c r="AC6" s="159"/>
      <c r="AD6" s="159"/>
      <c r="AE6" s="160"/>
      <c r="AF6" s="158" t="s">
        <v>9</v>
      </c>
      <c r="AG6" s="159"/>
      <c r="AH6" s="159"/>
      <c r="AI6" s="160"/>
    </row>
    <row r="7" spans="2:42" ht="35.450000000000003" thickBot="1">
      <c r="B7" s="44" t="s">
        <v>10</v>
      </c>
      <c r="C7" s="45" t="s">
        <v>11</v>
      </c>
      <c r="D7" s="46" t="s">
        <v>12</v>
      </c>
      <c r="E7" s="46" t="s">
        <v>13</v>
      </c>
      <c r="F7" s="47" t="s">
        <v>14</v>
      </c>
      <c r="G7" s="11"/>
      <c r="H7" s="131" t="s">
        <v>15</v>
      </c>
      <c r="I7" s="129" t="s">
        <v>16</v>
      </c>
      <c r="J7" s="132" t="s">
        <v>17</v>
      </c>
      <c r="K7" s="130" t="s">
        <v>18</v>
      </c>
      <c r="L7" s="128" t="s">
        <v>15</v>
      </c>
      <c r="M7" s="129" t="s">
        <v>16</v>
      </c>
      <c r="N7" s="129" t="s">
        <v>17</v>
      </c>
      <c r="O7" s="130" t="s">
        <v>18</v>
      </c>
      <c r="P7" s="128" t="s">
        <v>15</v>
      </c>
      <c r="Q7" s="129" t="s">
        <v>16</v>
      </c>
      <c r="R7" s="129" t="s">
        <v>17</v>
      </c>
      <c r="S7" s="130" t="s">
        <v>18</v>
      </c>
      <c r="T7" s="125" t="s">
        <v>15</v>
      </c>
      <c r="U7" s="104" t="s">
        <v>16</v>
      </c>
      <c r="V7" s="104" t="s">
        <v>17</v>
      </c>
      <c r="W7" s="105" t="s">
        <v>18</v>
      </c>
      <c r="X7" s="144" t="s">
        <v>15</v>
      </c>
      <c r="Y7" s="145" t="s">
        <v>16</v>
      </c>
      <c r="Z7" s="145" t="s">
        <v>17</v>
      </c>
      <c r="AA7" s="146" t="s">
        <v>18</v>
      </c>
      <c r="AB7" s="144" t="s">
        <v>15</v>
      </c>
      <c r="AC7" s="145" t="s">
        <v>16</v>
      </c>
      <c r="AD7" s="145" t="s">
        <v>17</v>
      </c>
      <c r="AE7" s="146" t="s">
        <v>18</v>
      </c>
      <c r="AF7" s="144" t="s">
        <v>15</v>
      </c>
      <c r="AG7" s="145" t="s">
        <v>16</v>
      </c>
      <c r="AH7" s="145" t="s">
        <v>17</v>
      </c>
      <c r="AI7" s="146" t="s">
        <v>18</v>
      </c>
    </row>
    <row r="8" spans="2:42" s="13" customFormat="1">
      <c r="B8" s="14"/>
      <c r="C8" s="82"/>
      <c r="D8" s="40"/>
      <c r="E8" s="41"/>
      <c r="F8" s="42"/>
      <c r="G8" s="12"/>
      <c r="H8" s="15"/>
      <c r="I8" s="116"/>
      <c r="J8" s="113"/>
      <c r="K8" s="73"/>
      <c r="L8" s="15"/>
      <c r="M8" s="116"/>
      <c r="N8" s="101"/>
      <c r="O8" s="73"/>
      <c r="P8" s="15"/>
      <c r="Q8" s="116"/>
      <c r="R8" s="101"/>
      <c r="S8" s="73"/>
      <c r="T8" s="15"/>
      <c r="U8" s="116"/>
      <c r="V8" s="101"/>
      <c r="W8" s="73"/>
      <c r="X8" s="15"/>
      <c r="Y8" s="116"/>
      <c r="Z8" s="101"/>
      <c r="AA8" s="73"/>
      <c r="AB8" s="15"/>
      <c r="AC8" s="116"/>
      <c r="AD8" s="101"/>
      <c r="AE8" s="73"/>
      <c r="AF8" s="15"/>
      <c r="AG8" s="116"/>
      <c r="AH8" s="101"/>
      <c r="AI8" s="73"/>
      <c r="AL8" s="100"/>
      <c r="AM8" s="96"/>
    </row>
    <row r="9" spans="2:42" s="13" customFormat="1">
      <c r="B9" s="93" t="s">
        <v>19</v>
      </c>
      <c r="C9" s="83"/>
      <c r="D9" s="48"/>
      <c r="E9" s="49"/>
      <c r="F9" s="74">
        <f>F11</f>
        <v>282689.2</v>
      </c>
      <c r="G9" s="12"/>
      <c r="H9" s="50"/>
      <c r="I9" s="117"/>
      <c r="J9" s="114"/>
      <c r="K9" s="74">
        <f>K11</f>
        <v>265950.36000000004</v>
      </c>
      <c r="L9" s="50"/>
      <c r="M9" s="117"/>
      <c r="N9" s="102"/>
      <c r="O9" s="74">
        <f>O11</f>
        <v>264960</v>
      </c>
      <c r="P9" s="50"/>
      <c r="Q9" s="117"/>
      <c r="R9" s="102"/>
      <c r="S9" s="74">
        <f>S11</f>
        <v>272088</v>
      </c>
      <c r="T9" s="50"/>
      <c r="U9" s="117"/>
      <c r="V9" s="102"/>
      <c r="W9" s="74">
        <f>W11</f>
        <v>276368.03999999998</v>
      </c>
      <c r="X9" s="50"/>
      <c r="Y9" s="117"/>
      <c r="Z9" s="102"/>
      <c r="AA9" s="74">
        <f>AA11</f>
        <v>321101.712</v>
      </c>
      <c r="AB9" s="50"/>
      <c r="AC9" s="117"/>
      <c r="AD9" s="102"/>
      <c r="AE9" s="74">
        <f>AE11</f>
        <v>347021.712</v>
      </c>
      <c r="AF9" s="50"/>
      <c r="AG9" s="117"/>
      <c r="AH9" s="102"/>
      <c r="AI9" s="74">
        <f>AI11</f>
        <v>340560</v>
      </c>
      <c r="AL9" s="100"/>
      <c r="AM9" s="96"/>
      <c r="AN9" s="96"/>
      <c r="AP9" s="100" t="e">
        <f>AL9+#REF!</f>
        <v>#REF!</v>
      </c>
    </row>
    <row r="10" spans="2:42" s="51" customFormat="1">
      <c r="B10" s="38"/>
      <c r="C10" s="82"/>
      <c r="D10" s="40"/>
      <c r="E10" s="52"/>
      <c r="F10" s="42"/>
      <c r="G10" s="53"/>
      <c r="H10" s="15"/>
      <c r="I10" s="116"/>
      <c r="J10" s="113"/>
      <c r="K10" s="72"/>
      <c r="L10" s="15"/>
      <c r="M10" s="116"/>
      <c r="N10" s="101"/>
      <c r="O10" s="72"/>
      <c r="P10" s="15"/>
      <c r="Q10" s="116"/>
      <c r="R10" s="101"/>
      <c r="S10" s="72"/>
      <c r="T10" s="15"/>
      <c r="U10" s="116"/>
      <c r="V10" s="101"/>
      <c r="W10" s="72"/>
      <c r="X10" s="15"/>
      <c r="Y10" s="116"/>
      <c r="Z10" s="101"/>
      <c r="AA10" s="72"/>
      <c r="AB10" s="15"/>
      <c r="AC10" s="116"/>
      <c r="AD10" s="101"/>
      <c r="AE10" s="72"/>
      <c r="AF10" s="15"/>
      <c r="AG10" s="116"/>
      <c r="AH10" s="101"/>
      <c r="AI10" s="72"/>
      <c r="AL10" s="97"/>
      <c r="AM10" s="97"/>
    </row>
    <row r="11" spans="2:42" s="51" customFormat="1">
      <c r="B11" s="94" t="s">
        <v>20</v>
      </c>
      <c r="C11" s="84"/>
      <c r="D11" s="54"/>
      <c r="E11" s="55"/>
      <c r="F11" s="56">
        <f>F13</f>
        <v>282689.2</v>
      </c>
      <c r="G11" s="53"/>
      <c r="H11" s="57"/>
      <c r="I11" s="118"/>
      <c r="J11" s="109"/>
      <c r="K11" s="122">
        <f>K13</f>
        <v>265950.36000000004</v>
      </c>
      <c r="L11" s="57"/>
      <c r="M11" s="118"/>
      <c r="N11" s="103"/>
      <c r="O11" s="75">
        <f>SUM(O13:O13)</f>
        <v>264960</v>
      </c>
      <c r="P11" s="57"/>
      <c r="Q11" s="118"/>
      <c r="R11" s="103"/>
      <c r="S11" s="75">
        <f>SUM(S13:S13)</f>
        <v>272088</v>
      </c>
      <c r="T11" s="57"/>
      <c r="U11" s="118"/>
      <c r="V11" s="103"/>
      <c r="W11" s="75">
        <f>SUM(W13:W13)</f>
        <v>276368.03999999998</v>
      </c>
      <c r="X11" s="120"/>
      <c r="Y11" s="118"/>
      <c r="Z11" s="103"/>
      <c r="AA11" s="75">
        <f>SUM(AA13:AA13)</f>
        <v>321101.712</v>
      </c>
      <c r="AB11" s="120"/>
      <c r="AC11" s="118"/>
      <c r="AD11" s="103"/>
      <c r="AE11" s="75">
        <f>SUM(AE13:AE16)</f>
        <v>347021.712</v>
      </c>
      <c r="AF11" s="120"/>
      <c r="AG11" s="118"/>
      <c r="AH11" s="103"/>
      <c r="AI11" s="75">
        <f>SUM(AI13:AI16)</f>
        <v>340560</v>
      </c>
      <c r="AL11" s="100"/>
      <c r="AM11" s="97"/>
    </row>
    <row r="12" spans="2:42" s="51" customFormat="1" ht="6.6" customHeight="1">
      <c r="B12" s="38"/>
      <c r="C12" s="82"/>
      <c r="D12" s="40"/>
      <c r="E12" s="52"/>
      <c r="F12" s="42"/>
      <c r="G12" s="53"/>
      <c r="H12" s="15"/>
      <c r="I12" s="116"/>
      <c r="J12" s="108"/>
      <c r="K12" s="123"/>
      <c r="L12" s="15"/>
      <c r="M12" s="116"/>
      <c r="N12" s="101"/>
      <c r="O12" s="72"/>
      <c r="P12" s="15"/>
      <c r="Q12" s="116"/>
      <c r="R12" s="101"/>
      <c r="S12" s="72"/>
      <c r="T12" s="15"/>
      <c r="U12" s="116"/>
      <c r="V12" s="101"/>
      <c r="W12" s="72"/>
      <c r="X12" s="121"/>
      <c r="Y12" s="116"/>
      <c r="Z12" s="101"/>
      <c r="AA12" s="72"/>
      <c r="AB12" s="121"/>
      <c r="AC12" s="116"/>
      <c r="AD12" s="101"/>
      <c r="AE12" s="72"/>
      <c r="AF12" s="121"/>
      <c r="AG12" s="116"/>
      <c r="AH12" s="101"/>
      <c r="AI12" s="72"/>
      <c r="AL12" s="97"/>
      <c r="AM12" s="97"/>
    </row>
    <row r="13" spans="2:42" s="13" customFormat="1" ht="46.9" customHeight="1">
      <c r="B13" s="134" t="s">
        <v>21</v>
      </c>
      <c r="C13" s="135" t="s">
        <v>22</v>
      </c>
      <c r="D13" s="136">
        <v>2</v>
      </c>
      <c r="E13" s="137">
        <v>141344.6</v>
      </c>
      <c r="F13" s="138">
        <f>E13*D13</f>
        <v>282689.2</v>
      </c>
      <c r="G13" s="53"/>
      <c r="H13" s="139">
        <v>2</v>
      </c>
      <c r="I13" s="140">
        <v>36937.550000000003</v>
      </c>
      <c r="J13" s="141">
        <f>I13*$F$5</f>
        <v>132975.18000000002</v>
      </c>
      <c r="K13" s="142">
        <f>J13*H13</f>
        <v>265950.36000000004</v>
      </c>
      <c r="L13" s="139">
        <v>2</v>
      </c>
      <c r="M13" s="140">
        <f>73600/2</f>
        <v>36800</v>
      </c>
      <c r="N13" s="141">
        <f>M13*$F$5</f>
        <v>132480</v>
      </c>
      <c r="O13" s="142">
        <f>N13*L13</f>
        <v>264960</v>
      </c>
      <c r="P13" s="139">
        <v>2</v>
      </c>
      <c r="Q13" s="140">
        <v>37790</v>
      </c>
      <c r="R13" s="141">
        <f>Q13*$F$5</f>
        <v>136044</v>
      </c>
      <c r="S13" s="142">
        <f>R13*P13</f>
        <v>272088</v>
      </c>
      <c r="T13" s="139">
        <v>2</v>
      </c>
      <c r="U13" s="140">
        <v>38384.449999999997</v>
      </c>
      <c r="V13" s="141">
        <f>U13*$F$5</f>
        <v>138184.01999999999</v>
      </c>
      <c r="W13" s="142">
        <f>V13*T13</f>
        <v>276368.03999999998</v>
      </c>
      <c r="X13" s="143">
        <v>2</v>
      </c>
      <c r="Y13" s="140">
        <v>44597.46</v>
      </c>
      <c r="Z13" s="141">
        <f>Y13*$F$5</f>
        <v>160550.856</v>
      </c>
      <c r="AA13" s="142">
        <f>Z13*X13</f>
        <v>321101.712</v>
      </c>
      <c r="AB13" s="143">
        <v>2</v>
      </c>
      <c r="AC13" s="140">
        <v>44597.46</v>
      </c>
      <c r="AD13" s="141">
        <f>AC13*$F$5</f>
        <v>160550.856</v>
      </c>
      <c r="AE13" s="142">
        <f>AD13*AB13</f>
        <v>321101.712</v>
      </c>
      <c r="AF13" s="143">
        <v>2</v>
      </c>
      <c r="AG13" s="140">
        <v>43700</v>
      </c>
      <c r="AH13" s="141">
        <f>AG13*$F$5</f>
        <v>157320</v>
      </c>
      <c r="AI13" s="142">
        <f>AH13*AF13</f>
        <v>314640</v>
      </c>
      <c r="AL13" s="100"/>
      <c r="AM13" s="96"/>
    </row>
    <row r="14" spans="2:42" s="13" customFormat="1" ht="46.9" customHeight="1">
      <c r="B14" s="134" t="s">
        <v>23</v>
      </c>
      <c r="C14" s="135" t="s">
        <v>24</v>
      </c>
      <c r="D14" s="136"/>
      <c r="E14" s="137"/>
      <c r="F14" s="138"/>
      <c r="G14" s="53"/>
      <c r="H14" s="139" t="s">
        <v>25</v>
      </c>
      <c r="I14" s="140"/>
      <c r="J14" s="141"/>
      <c r="K14" s="142"/>
      <c r="L14" s="139" t="s">
        <v>25</v>
      </c>
      <c r="M14" s="140"/>
      <c r="N14" s="141"/>
      <c r="O14" s="142"/>
      <c r="P14" s="139" t="s">
        <v>25</v>
      </c>
      <c r="Q14" s="140"/>
      <c r="R14" s="141"/>
      <c r="S14" s="142"/>
      <c r="T14" s="139" t="s">
        <v>25</v>
      </c>
      <c r="U14" s="140"/>
      <c r="V14" s="141"/>
      <c r="W14" s="142"/>
      <c r="X14" s="139" t="s">
        <v>25</v>
      </c>
      <c r="Y14" s="140"/>
      <c r="Z14" s="141"/>
      <c r="AA14" s="142"/>
      <c r="AB14" s="143">
        <v>1</v>
      </c>
      <c r="AC14" s="140">
        <v>3600</v>
      </c>
      <c r="AD14" s="141">
        <f t="shared" ref="AD14:AD16" si="0">AC14*$F$5</f>
        <v>12960</v>
      </c>
      <c r="AE14" s="142">
        <f t="shared" ref="AE14:AE16" si="1">AD14*AB14</f>
        <v>12960</v>
      </c>
      <c r="AF14" s="143">
        <v>1</v>
      </c>
      <c r="AG14" s="140">
        <v>3600</v>
      </c>
      <c r="AH14" s="141">
        <f t="shared" ref="AH14:AH16" si="2">AG14*$F$5</f>
        <v>12960</v>
      </c>
      <c r="AI14" s="142">
        <f t="shared" ref="AI14:AI16" si="3">AH14*AF14</f>
        <v>12960</v>
      </c>
      <c r="AL14" s="100"/>
      <c r="AM14" s="96"/>
    </row>
    <row r="15" spans="2:42" s="13" customFormat="1" ht="46.9" customHeight="1">
      <c r="B15" s="134" t="s">
        <v>26</v>
      </c>
      <c r="C15" s="135" t="s">
        <v>24</v>
      </c>
      <c r="D15" s="136"/>
      <c r="E15" s="137"/>
      <c r="F15" s="138"/>
      <c r="G15" s="53"/>
      <c r="H15" s="139" t="s">
        <v>27</v>
      </c>
      <c r="I15" s="140"/>
      <c r="J15" s="141"/>
      <c r="K15" s="142"/>
      <c r="L15" s="139" t="s">
        <v>27</v>
      </c>
      <c r="M15" s="140"/>
      <c r="N15" s="141"/>
      <c r="O15" s="142"/>
      <c r="P15" s="149" t="s">
        <v>28</v>
      </c>
      <c r="Q15" s="140"/>
      <c r="R15" s="141"/>
      <c r="S15" s="142"/>
      <c r="T15" s="150" t="s">
        <v>29</v>
      </c>
      <c r="U15" s="140"/>
      <c r="V15" s="141"/>
      <c r="W15" s="142"/>
      <c r="X15" s="139" t="s">
        <v>29</v>
      </c>
      <c r="Y15" s="140"/>
      <c r="Z15" s="141"/>
      <c r="AA15" s="142"/>
      <c r="AB15" s="139" t="s">
        <v>27</v>
      </c>
      <c r="AC15" s="140"/>
      <c r="AD15" s="141"/>
      <c r="AE15" s="142"/>
      <c r="AF15" s="139" t="s">
        <v>27</v>
      </c>
      <c r="AG15" s="140"/>
      <c r="AH15" s="141"/>
      <c r="AI15" s="142"/>
      <c r="AL15" s="100"/>
      <c r="AM15" s="96"/>
    </row>
    <row r="16" spans="2:42" s="13" customFormat="1" ht="46.9" customHeight="1">
      <c r="B16" s="134" t="s">
        <v>30</v>
      </c>
      <c r="C16" s="135" t="s">
        <v>24</v>
      </c>
      <c r="D16" s="136"/>
      <c r="E16" s="137"/>
      <c r="F16" s="138"/>
      <c r="G16" s="53"/>
      <c r="H16" s="139" t="s">
        <v>29</v>
      </c>
      <c r="I16" s="140"/>
      <c r="J16" s="141"/>
      <c r="K16" s="142"/>
      <c r="L16" s="139" t="s">
        <v>29</v>
      </c>
      <c r="M16" s="140"/>
      <c r="N16" s="141"/>
      <c r="O16" s="142"/>
      <c r="P16" s="139" t="s">
        <v>29</v>
      </c>
      <c r="Q16" s="140"/>
      <c r="R16" s="141"/>
      <c r="S16" s="142"/>
      <c r="T16" s="139" t="s">
        <v>29</v>
      </c>
      <c r="U16" s="140"/>
      <c r="V16" s="141"/>
      <c r="W16" s="142"/>
      <c r="X16" s="139" t="s">
        <v>29</v>
      </c>
      <c r="Y16" s="140"/>
      <c r="Z16" s="141"/>
      <c r="AA16" s="142"/>
      <c r="AB16" s="143">
        <v>1</v>
      </c>
      <c r="AC16" s="140">
        <v>3600</v>
      </c>
      <c r="AD16" s="141">
        <f t="shared" si="0"/>
        <v>12960</v>
      </c>
      <c r="AE16" s="142">
        <f t="shared" si="1"/>
        <v>12960</v>
      </c>
      <c r="AF16" s="143">
        <v>1</v>
      </c>
      <c r="AG16" s="140">
        <v>3600</v>
      </c>
      <c r="AH16" s="141">
        <f t="shared" si="2"/>
        <v>12960</v>
      </c>
      <c r="AI16" s="142">
        <f t="shared" si="3"/>
        <v>12960</v>
      </c>
      <c r="AL16" s="100"/>
      <c r="AM16" s="96"/>
    </row>
    <row r="17" spans="2:42" s="13" customFormat="1" ht="20.45" thickBot="1">
      <c r="B17" s="16"/>
      <c r="C17" s="85"/>
      <c r="D17" s="43"/>
      <c r="E17" s="87"/>
      <c r="F17" s="88"/>
      <c r="G17" s="89"/>
      <c r="H17" s="34"/>
      <c r="I17" s="119"/>
      <c r="J17" s="115"/>
      <c r="K17" s="91"/>
      <c r="L17" s="17"/>
      <c r="M17" s="119"/>
      <c r="N17" s="90"/>
      <c r="O17" s="92"/>
      <c r="P17" s="17"/>
      <c r="Q17" s="119"/>
      <c r="R17" s="90"/>
      <c r="S17" s="92"/>
      <c r="T17" s="17"/>
      <c r="U17" s="119"/>
      <c r="V17" s="90"/>
      <c r="W17" s="92"/>
      <c r="X17" s="34"/>
      <c r="Y17" s="119"/>
      <c r="Z17" s="90"/>
      <c r="AA17" s="92"/>
      <c r="AB17" s="34"/>
      <c r="AC17" s="119"/>
      <c r="AD17" s="90"/>
      <c r="AE17" s="92"/>
      <c r="AF17" s="34"/>
      <c r="AG17" s="119"/>
      <c r="AH17" s="90"/>
      <c r="AI17" s="92"/>
      <c r="AL17" s="96"/>
      <c r="AM17" s="96"/>
    </row>
    <row r="18" spans="2:42" ht="20.45" thickBot="1">
      <c r="B18" s="18"/>
      <c r="C18" s="19"/>
      <c r="D18" s="20"/>
      <c r="E18" s="20"/>
      <c r="F18" s="20"/>
      <c r="G18" s="21"/>
      <c r="H18" s="22"/>
      <c r="I18" s="22"/>
      <c r="J18" s="22"/>
      <c r="K18" s="127">
        <f>H13*I13</f>
        <v>73875.100000000006</v>
      </c>
      <c r="L18" s="22"/>
      <c r="M18" s="22"/>
      <c r="N18" s="22"/>
      <c r="O18" s="127">
        <f>L13*M13</f>
        <v>73600</v>
      </c>
      <c r="P18" s="22"/>
      <c r="Q18" s="22"/>
      <c r="R18" s="22"/>
      <c r="S18" s="127">
        <f>P13*Q13</f>
        <v>75580</v>
      </c>
      <c r="T18" s="22"/>
      <c r="U18" s="22"/>
      <c r="V18" s="22"/>
      <c r="W18" s="127">
        <f>T13*U13</f>
        <v>76768.899999999994</v>
      </c>
      <c r="X18" s="22"/>
      <c r="Y18" s="22"/>
      <c r="Z18" s="22"/>
      <c r="AA18" s="127">
        <f>X13*Y13</f>
        <v>89194.92</v>
      </c>
      <c r="AB18" s="22"/>
      <c r="AC18" s="22"/>
      <c r="AD18" s="22"/>
      <c r="AE18" s="127">
        <v>92800</v>
      </c>
      <c r="AF18" s="22"/>
      <c r="AG18" s="22"/>
      <c r="AH18" s="22"/>
      <c r="AI18" s="127">
        <v>94600</v>
      </c>
    </row>
    <row r="19" spans="2:42">
      <c r="B19" s="58"/>
      <c r="C19" s="59"/>
      <c r="D19" s="60"/>
      <c r="E19" s="67" t="s">
        <v>31</v>
      </c>
      <c r="F19" s="76">
        <f>F9</f>
        <v>282689.2</v>
      </c>
      <c r="H19" s="23"/>
      <c r="I19" s="110"/>
      <c r="J19" s="24"/>
      <c r="K19" s="133">
        <f>K9</f>
        <v>265950.36000000004</v>
      </c>
      <c r="L19" s="23"/>
      <c r="M19" s="110"/>
      <c r="N19" s="24"/>
      <c r="O19" s="133">
        <f>O9</f>
        <v>264960</v>
      </c>
      <c r="P19" s="23"/>
      <c r="Q19" s="110"/>
      <c r="R19" s="24"/>
      <c r="S19" s="133">
        <f>S9</f>
        <v>272088</v>
      </c>
      <c r="T19" s="23"/>
      <c r="U19" s="110"/>
      <c r="V19" s="24"/>
      <c r="W19" s="126">
        <f>W9</f>
        <v>276368.03999999998</v>
      </c>
      <c r="X19" s="23"/>
      <c r="Y19" s="110"/>
      <c r="Z19" s="24"/>
      <c r="AA19" s="79">
        <f>AA9</f>
        <v>321101.712</v>
      </c>
      <c r="AB19" s="23"/>
      <c r="AC19" s="110"/>
      <c r="AD19" s="24"/>
      <c r="AE19" s="79">
        <f>AE9</f>
        <v>347021.712</v>
      </c>
      <c r="AF19" s="23"/>
      <c r="AG19" s="110"/>
      <c r="AH19" s="24"/>
      <c r="AI19" s="79">
        <f>AI9</f>
        <v>340560</v>
      </c>
    </row>
    <row r="20" spans="2:42">
      <c r="B20" s="61"/>
      <c r="C20" s="62"/>
      <c r="D20" s="63"/>
      <c r="E20" s="68" t="s">
        <v>32</v>
      </c>
      <c r="F20" s="77">
        <v>0</v>
      </c>
      <c r="H20" s="25"/>
      <c r="I20" s="111"/>
      <c r="J20" s="26"/>
      <c r="K20" s="80">
        <v>0</v>
      </c>
      <c r="L20" s="25"/>
      <c r="M20" s="111"/>
      <c r="N20" s="26"/>
      <c r="O20" s="80">
        <v>0</v>
      </c>
      <c r="P20" s="25"/>
      <c r="Q20" s="111"/>
      <c r="R20" s="26"/>
      <c r="S20" s="80">
        <v>0</v>
      </c>
      <c r="T20" s="25"/>
      <c r="U20" s="111"/>
      <c r="V20" s="26"/>
      <c r="W20" s="80">
        <v>0</v>
      </c>
      <c r="X20" s="25"/>
      <c r="Y20" s="111"/>
      <c r="Z20" s="26"/>
      <c r="AA20" s="80">
        <v>0</v>
      </c>
      <c r="AB20" s="25"/>
      <c r="AC20" s="111"/>
      <c r="AD20" s="26"/>
      <c r="AE20" s="80">
        <v>0</v>
      </c>
      <c r="AF20" s="25"/>
      <c r="AG20" s="111"/>
      <c r="AH20" s="26"/>
      <c r="AI20" s="80">
        <v>0</v>
      </c>
    </row>
    <row r="21" spans="2:42">
      <c r="B21" s="61"/>
      <c r="C21" s="62"/>
      <c r="D21" s="63"/>
      <c r="E21" s="68" t="s">
        <v>33</v>
      </c>
      <c r="F21" s="77">
        <v>0</v>
      </c>
      <c r="H21" s="25"/>
      <c r="I21" s="111"/>
      <c r="J21" s="26"/>
      <c r="K21" s="80">
        <v>0</v>
      </c>
      <c r="L21" s="25"/>
      <c r="M21" s="111"/>
      <c r="N21" s="26"/>
      <c r="O21" s="80">
        <v>0</v>
      </c>
      <c r="P21" s="25"/>
      <c r="Q21" s="111"/>
      <c r="R21" s="26"/>
      <c r="S21" s="80">
        <v>0</v>
      </c>
      <c r="T21" s="25"/>
      <c r="U21" s="111"/>
      <c r="V21" s="26"/>
      <c r="W21" s="80">
        <v>0</v>
      </c>
      <c r="X21" s="25"/>
      <c r="Y21" s="111"/>
      <c r="Z21" s="26"/>
      <c r="AA21" s="80">
        <v>0</v>
      </c>
      <c r="AB21" s="25"/>
      <c r="AC21" s="111"/>
      <c r="AD21" s="26"/>
      <c r="AE21" s="80">
        <v>0</v>
      </c>
      <c r="AF21" s="25"/>
      <c r="AG21" s="111"/>
      <c r="AH21" s="26"/>
      <c r="AI21" s="80">
        <v>0</v>
      </c>
    </row>
    <row r="22" spans="2:42">
      <c r="B22" s="61"/>
      <c r="C22" s="62"/>
      <c r="D22" s="63"/>
      <c r="E22" s="68" t="s">
        <v>34</v>
      </c>
      <c r="F22" s="77">
        <f>SUM(F19:F21)</f>
        <v>282689.2</v>
      </c>
      <c r="H22" s="25"/>
      <c r="I22" s="111"/>
      <c r="J22" s="26"/>
      <c r="K22" s="80">
        <f>SUM(K19:K21)</f>
        <v>265950.36000000004</v>
      </c>
      <c r="L22" s="25"/>
      <c r="M22" s="111"/>
      <c r="N22" s="26"/>
      <c r="O22" s="80">
        <f>SUM(O19:O21)</f>
        <v>264960</v>
      </c>
      <c r="P22" s="25"/>
      <c r="Q22" s="111"/>
      <c r="R22" s="26"/>
      <c r="S22" s="80">
        <f>SUM(S19:S21)</f>
        <v>272088</v>
      </c>
      <c r="T22" s="25"/>
      <c r="U22" s="111"/>
      <c r="V22" s="26"/>
      <c r="W22" s="80">
        <f>SUM(W19:W21)</f>
        <v>276368.03999999998</v>
      </c>
      <c r="X22" s="25"/>
      <c r="Y22" s="111"/>
      <c r="Z22" s="26"/>
      <c r="AA22" s="80">
        <f>SUM(AA19:AA21)</f>
        <v>321101.712</v>
      </c>
      <c r="AB22" s="25"/>
      <c r="AC22" s="111"/>
      <c r="AD22" s="26"/>
      <c r="AE22" s="80">
        <f>SUM(AE19:AE21)</f>
        <v>347021.712</v>
      </c>
      <c r="AF22" s="25"/>
      <c r="AG22" s="111"/>
      <c r="AH22" s="26"/>
      <c r="AI22" s="80">
        <f>SUM(AI19:AI21)</f>
        <v>340560</v>
      </c>
    </row>
    <row r="23" spans="2:42">
      <c r="B23" s="61"/>
      <c r="C23" s="62"/>
      <c r="D23" s="63"/>
      <c r="E23" s="68" t="s">
        <v>35</v>
      </c>
      <c r="F23" s="77">
        <f>+F19*0.18</f>
        <v>50884.055999999997</v>
      </c>
      <c r="H23" s="25"/>
      <c r="I23" s="111"/>
      <c r="J23" s="26"/>
      <c r="K23" s="80">
        <f>+K22*0.18</f>
        <v>47871.064800000007</v>
      </c>
      <c r="L23" s="25"/>
      <c r="M23" s="111"/>
      <c r="N23" s="26"/>
      <c r="O23" s="80">
        <f>+O22*0.18</f>
        <v>47692.799999999996</v>
      </c>
      <c r="P23" s="25"/>
      <c r="Q23" s="111"/>
      <c r="R23" s="26"/>
      <c r="S23" s="80">
        <f>+S22*0.18</f>
        <v>48975.839999999997</v>
      </c>
      <c r="T23" s="25"/>
      <c r="U23" s="111"/>
      <c r="V23" s="26"/>
      <c r="W23" s="80">
        <f>+W22*0.18</f>
        <v>49746.247199999998</v>
      </c>
      <c r="X23" s="25"/>
      <c r="Y23" s="111"/>
      <c r="Z23" s="26"/>
      <c r="AA23" s="80">
        <f>+AA22*0.18</f>
        <v>57798.30816</v>
      </c>
      <c r="AB23" s="25"/>
      <c r="AC23" s="111"/>
      <c r="AD23" s="26"/>
      <c r="AE23" s="80">
        <f>+AE22*0.18</f>
        <v>62463.908159999999</v>
      </c>
      <c r="AF23" s="25"/>
      <c r="AG23" s="111"/>
      <c r="AH23" s="26"/>
      <c r="AI23" s="80">
        <f>+AI22*0.18</f>
        <v>61300.799999999996</v>
      </c>
    </row>
    <row r="24" spans="2:42" ht="20.45" thickBot="1">
      <c r="B24" s="64"/>
      <c r="C24" s="65"/>
      <c r="D24" s="66"/>
      <c r="E24" s="69" t="s">
        <v>36</v>
      </c>
      <c r="F24" s="78">
        <f>+F23+F19</f>
        <v>333573.25599999999</v>
      </c>
      <c r="H24" s="27"/>
      <c r="I24" s="112"/>
      <c r="J24" s="28"/>
      <c r="K24" s="81">
        <f>+K22+K23</f>
        <v>313821.42480000004</v>
      </c>
      <c r="L24" s="27"/>
      <c r="M24" s="112"/>
      <c r="N24" s="28"/>
      <c r="O24" s="81">
        <f>+O22+O23</f>
        <v>312652.79999999999</v>
      </c>
      <c r="P24" s="27"/>
      <c r="Q24" s="112"/>
      <c r="R24" s="28"/>
      <c r="S24" s="81">
        <f>+S22+S23</f>
        <v>321063.83999999997</v>
      </c>
      <c r="T24" s="27"/>
      <c r="U24" s="112"/>
      <c r="V24" s="28"/>
      <c r="W24" s="81">
        <f>+W22+W23</f>
        <v>326114.28719999996</v>
      </c>
      <c r="X24" s="27"/>
      <c r="Y24" s="112"/>
      <c r="Z24" s="28"/>
      <c r="AA24" s="81">
        <f>+AA22+AA23</f>
        <v>378900.02016000001</v>
      </c>
      <c r="AB24" s="27"/>
      <c r="AC24" s="112"/>
      <c r="AD24" s="28"/>
      <c r="AE24" s="81">
        <f>+AE22+AE23</f>
        <v>409485.62015999999</v>
      </c>
      <c r="AF24" s="27"/>
      <c r="AG24" s="112"/>
      <c r="AH24" s="28"/>
      <c r="AI24" s="81">
        <f>+AI22+AI23</f>
        <v>401860.8</v>
      </c>
      <c r="AM24" s="95">
        <v>3.6</v>
      </c>
      <c r="AP24" s="95">
        <v>3.6</v>
      </c>
    </row>
    <row r="25" spans="2:42" ht="20.45" thickBot="1">
      <c r="L25" s="1"/>
      <c r="M25" s="1"/>
      <c r="O25" s="1"/>
      <c r="P25" s="1"/>
      <c r="Q25" s="1"/>
      <c r="S25" s="1"/>
      <c r="T25" s="1"/>
      <c r="U25" s="1"/>
      <c r="W25" s="1"/>
      <c r="X25" s="1"/>
      <c r="Y25" s="1"/>
      <c r="AA25" s="1"/>
      <c r="AB25" s="1"/>
      <c r="AC25" s="1"/>
      <c r="AE25" s="127">
        <v>109504</v>
      </c>
      <c r="AF25" s="1"/>
      <c r="AG25" s="1"/>
      <c r="AI25" s="127">
        <v>111628</v>
      </c>
      <c r="AM25" s="127">
        <v>109504</v>
      </c>
      <c r="AO25" s="127">
        <v>111628</v>
      </c>
    </row>
    <row r="26" spans="2:42" ht="20.45" thickBot="1">
      <c r="B26" s="181" t="s">
        <v>37</v>
      </c>
      <c r="C26" s="182"/>
      <c r="D26" s="182"/>
      <c r="E26" s="182"/>
      <c r="F26" s="183"/>
      <c r="H26" s="176">
        <f>+$F$24-K24</f>
        <v>19751.831199999957</v>
      </c>
      <c r="I26" s="176"/>
      <c r="J26" s="176"/>
      <c r="K26" s="177"/>
      <c r="L26" s="176">
        <f>+$F$24-O24</f>
        <v>20920.456000000006</v>
      </c>
      <c r="M26" s="176"/>
      <c r="N26" s="176"/>
      <c r="O26" s="177"/>
      <c r="P26" s="176">
        <f>+$F$24-S24</f>
        <v>12509.416000000027</v>
      </c>
      <c r="Q26" s="176"/>
      <c r="R26" s="176"/>
      <c r="S26" s="177"/>
      <c r="T26" s="190">
        <f>+$F$24-W24</f>
        <v>7458.9688000000315</v>
      </c>
      <c r="U26" s="190"/>
      <c r="V26" s="190"/>
      <c r="W26" s="191"/>
      <c r="X26" s="161">
        <f>+$F$24-AA24</f>
        <v>-45326.764160000021</v>
      </c>
      <c r="Y26" s="161"/>
      <c r="Z26" s="161"/>
      <c r="AA26" s="162"/>
      <c r="AB26" s="161">
        <f>+$F$24-AE24</f>
        <v>-75912.364159999997</v>
      </c>
      <c r="AC26" s="161"/>
      <c r="AD26" s="161"/>
      <c r="AE26" s="162"/>
      <c r="AF26" s="161">
        <f>+$F$24-AI24</f>
        <v>-68287.543999999994</v>
      </c>
      <c r="AG26" s="161"/>
      <c r="AH26" s="161"/>
      <c r="AI26" s="162"/>
      <c r="AL26" s="95">
        <v>0.35</v>
      </c>
      <c r="AM26" s="147">
        <f>AL26*$AM$25</f>
        <v>38326.399999999994</v>
      </c>
      <c r="AN26" s="148">
        <f>AM26*$AM$24</f>
        <v>137975.03999999998</v>
      </c>
      <c r="AO26" s="147">
        <f>AL26*$AO$25</f>
        <v>39069.799999999996</v>
      </c>
      <c r="AP26" s="148">
        <f>AO26*$AP$24</f>
        <v>140651.28</v>
      </c>
    </row>
    <row r="27" spans="2:42">
      <c r="L27" s="1"/>
      <c r="M27" s="1"/>
      <c r="O27" s="1"/>
      <c r="P27" s="1"/>
      <c r="Q27" s="1"/>
      <c r="S27" s="1"/>
      <c r="T27" s="1"/>
      <c r="U27" s="1"/>
      <c r="W27" s="1"/>
      <c r="X27" s="1"/>
      <c r="Y27" s="1"/>
      <c r="AA27" s="1"/>
      <c r="AB27" s="1"/>
      <c r="AC27" s="1"/>
      <c r="AE27" s="1"/>
      <c r="AF27" s="1"/>
      <c r="AG27" s="1"/>
      <c r="AI27" s="1"/>
      <c r="AL27" s="95">
        <v>0.2</v>
      </c>
      <c r="AM27" s="147">
        <f t="shared" ref="AM27:AM28" si="4">AL27*$AM$25</f>
        <v>21900.800000000003</v>
      </c>
      <c r="AN27" s="148">
        <f t="shared" ref="AN27:AN28" si="5">AM27*$AM$24</f>
        <v>78842.880000000019</v>
      </c>
      <c r="AO27" s="147">
        <f t="shared" ref="AO27" si="6">AL27*$AO$25</f>
        <v>22325.600000000002</v>
      </c>
      <c r="AP27" s="148">
        <f t="shared" ref="AP27:AP28" si="7">AO27*$AP$24</f>
        <v>80372.160000000003</v>
      </c>
    </row>
    <row r="28" spans="2:42">
      <c r="L28" s="1"/>
      <c r="M28" s="1"/>
      <c r="O28" s="1"/>
      <c r="P28" s="1"/>
      <c r="Q28" s="1"/>
      <c r="S28" s="1"/>
      <c r="T28" s="1"/>
      <c r="U28" s="1"/>
      <c r="W28" s="1"/>
      <c r="X28" s="1"/>
      <c r="Y28" s="1"/>
      <c r="AA28" s="1"/>
      <c r="AB28" s="1"/>
      <c r="AC28" s="1"/>
      <c r="AE28" s="1"/>
      <c r="AF28" s="1"/>
      <c r="AG28" s="1"/>
      <c r="AI28" s="1"/>
      <c r="AL28" s="95">
        <v>0.25</v>
      </c>
      <c r="AM28" s="147">
        <f t="shared" si="4"/>
        <v>27376</v>
      </c>
      <c r="AN28" s="148">
        <f t="shared" si="5"/>
        <v>98553.600000000006</v>
      </c>
      <c r="AO28" s="147">
        <f t="shared" ref="AO28" si="8">AL28*$AO$25</f>
        <v>27907</v>
      </c>
      <c r="AP28" s="148">
        <f t="shared" si="7"/>
        <v>100465.2</v>
      </c>
    </row>
    <row r="29" spans="2:42" ht="30" customHeight="1">
      <c r="F29" s="39" t="s">
        <v>38</v>
      </c>
      <c r="H29" s="163" t="s">
        <v>39</v>
      </c>
      <c r="I29" s="163"/>
      <c r="J29" s="164"/>
      <c r="K29" s="164"/>
      <c r="L29" s="163" t="s">
        <v>40</v>
      </c>
      <c r="M29" s="163"/>
      <c r="N29" s="164"/>
      <c r="O29" s="164"/>
      <c r="P29" s="163" t="s">
        <v>41</v>
      </c>
      <c r="Q29" s="163"/>
      <c r="R29" s="164"/>
      <c r="S29" s="164"/>
      <c r="T29" s="163" t="s">
        <v>41</v>
      </c>
      <c r="U29" s="163"/>
      <c r="V29" s="164"/>
      <c r="W29" s="164"/>
      <c r="X29" s="163" t="s">
        <v>42</v>
      </c>
      <c r="Y29" s="163"/>
      <c r="Z29" s="164"/>
      <c r="AA29" s="164"/>
      <c r="AB29" s="163" t="s">
        <v>42</v>
      </c>
      <c r="AC29" s="163"/>
      <c r="AD29" s="164"/>
      <c r="AE29" s="164"/>
      <c r="AF29" s="163" t="s">
        <v>42</v>
      </c>
      <c r="AG29" s="163"/>
      <c r="AH29" s="164"/>
      <c r="AI29" s="164"/>
      <c r="AL29" s="95">
        <v>0.15</v>
      </c>
      <c r="AM29" s="147">
        <f>AL29*$AM$25</f>
        <v>16425.599999999999</v>
      </c>
      <c r="AN29" s="148">
        <f>AM29*$AM$24</f>
        <v>59132.159999999996</v>
      </c>
      <c r="AO29" s="147">
        <f>AL29*$AO$25</f>
        <v>16744.2</v>
      </c>
      <c r="AP29" s="148">
        <f>AO29*$AP$24</f>
        <v>60279.12</v>
      </c>
    </row>
    <row r="30" spans="2:42" ht="28.15" customHeight="1">
      <c r="F30" s="39" t="s">
        <v>43</v>
      </c>
      <c r="H30" s="163"/>
      <c r="I30" s="163"/>
      <c r="J30" s="164"/>
      <c r="K30" s="164"/>
      <c r="L30" s="163"/>
      <c r="M30" s="163"/>
      <c r="N30" s="164"/>
      <c r="O30" s="164"/>
      <c r="P30" s="163"/>
      <c r="Q30" s="163"/>
      <c r="R30" s="164"/>
      <c r="S30" s="164"/>
      <c r="T30" s="163"/>
      <c r="U30" s="163"/>
      <c r="V30" s="164"/>
      <c r="W30" s="164"/>
      <c r="X30" s="163"/>
      <c r="Y30" s="163"/>
      <c r="Z30" s="164"/>
      <c r="AA30" s="164"/>
      <c r="AB30" s="163"/>
      <c r="AC30" s="163"/>
      <c r="AD30" s="164"/>
      <c r="AE30" s="164"/>
      <c r="AF30" s="163"/>
      <c r="AG30" s="163"/>
      <c r="AH30" s="164"/>
      <c r="AI30" s="164"/>
      <c r="AL30" s="95">
        <v>0.05</v>
      </c>
      <c r="AM30" s="147">
        <f>AL30*$AM$25</f>
        <v>5475.2000000000007</v>
      </c>
      <c r="AN30" s="148">
        <f>AM30*$AM$24</f>
        <v>19710.720000000005</v>
      </c>
      <c r="AO30" s="147">
        <f>AL30*$AO$25</f>
        <v>5581.4000000000005</v>
      </c>
      <c r="AP30" s="148">
        <f>AO30*$AP$24</f>
        <v>20093.04</v>
      </c>
    </row>
    <row r="31" spans="2:42" s="30" customFormat="1" ht="79.900000000000006" customHeight="1">
      <c r="B31" s="1"/>
      <c r="C31" s="2"/>
      <c r="D31" s="29"/>
      <c r="E31" s="29"/>
      <c r="F31" s="39" t="s">
        <v>44</v>
      </c>
      <c r="G31" s="1"/>
      <c r="H31" s="165"/>
      <c r="I31" s="166"/>
      <c r="J31" s="166"/>
      <c r="K31" s="167"/>
      <c r="L31" s="165"/>
      <c r="M31" s="166"/>
      <c r="N31" s="166"/>
      <c r="O31" s="167"/>
      <c r="P31" s="165"/>
      <c r="Q31" s="166"/>
      <c r="R31" s="166"/>
      <c r="S31" s="167"/>
      <c r="T31" s="165"/>
      <c r="U31" s="166"/>
      <c r="V31" s="166"/>
      <c r="W31" s="167"/>
      <c r="X31" s="165"/>
      <c r="Y31" s="166"/>
      <c r="Z31" s="166"/>
      <c r="AA31" s="167"/>
      <c r="AB31" s="165"/>
      <c r="AC31" s="166"/>
      <c r="AD31" s="166"/>
      <c r="AE31" s="167"/>
      <c r="AF31" s="165"/>
      <c r="AG31" s="166"/>
      <c r="AH31" s="166"/>
      <c r="AI31" s="167"/>
      <c r="AL31" s="98"/>
      <c r="AM31" s="98"/>
    </row>
    <row r="32" spans="2:42" s="30" customFormat="1" ht="23.45" customHeight="1">
      <c r="B32" s="1"/>
      <c r="C32" s="2"/>
      <c r="D32" s="29"/>
      <c r="E32" s="29"/>
      <c r="F32" s="39" t="s">
        <v>45</v>
      </c>
      <c r="G32" s="1"/>
      <c r="H32" s="168" t="s">
        <v>46</v>
      </c>
      <c r="I32" s="169"/>
      <c r="J32" s="169"/>
      <c r="K32" s="170"/>
      <c r="L32" s="168" t="s">
        <v>46</v>
      </c>
      <c r="M32" s="169"/>
      <c r="N32" s="169"/>
      <c r="O32" s="170"/>
      <c r="P32" s="168" t="s">
        <v>46</v>
      </c>
      <c r="Q32" s="169"/>
      <c r="R32" s="169"/>
      <c r="S32" s="170"/>
      <c r="T32" s="168" t="s">
        <v>46</v>
      </c>
      <c r="U32" s="169"/>
      <c r="V32" s="169"/>
      <c r="W32" s="170"/>
      <c r="X32" s="168" t="s">
        <v>46</v>
      </c>
      <c r="Y32" s="169"/>
      <c r="Z32" s="169"/>
      <c r="AA32" s="170"/>
      <c r="AB32" s="168" t="s">
        <v>47</v>
      </c>
      <c r="AC32" s="169"/>
      <c r="AD32" s="169"/>
      <c r="AE32" s="170"/>
      <c r="AF32" s="168" t="s">
        <v>47</v>
      </c>
      <c r="AG32" s="169"/>
      <c r="AH32" s="169"/>
      <c r="AI32" s="170"/>
      <c r="AL32" s="98"/>
      <c r="AM32" s="98"/>
    </row>
    <row r="33" spans="2:39" s="30" customFormat="1" ht="34.15" customHeight="1">
      <c r="B33" s="1"/>
      <c r="C33" s="2"/>
      <c r="D33" s="29"/>
      <c r="E33" s="29"/>
      <c r="F33" s="39" t="s">
        <v>48</v>
      </c>
      <c r="G33" s="1"/>
      <c r="H33" s="168" t="s">
        <v>49</v>
      </c>
      <c r="I33" s="169"/>
      <c r="J33" s="169"/>
      <c r="K33" s="170"/>
      <c r="L33" s="168" t="s">
        <v>50</v>
      </c>
      <c r="M33" s="169"/>
      <c r="N33" s="169"/>
      <c r="O33" s="170"/>
      <c r="P33" s="168" t="s">
        <v>51</v>
      </c>
      <c r="Q33" s="169"/>
      <c r="R33" s="169"/>
      <c r="S33" s="170"/>
      <c r="T33" s="168" t="s">
        <v>51</v>
      </c>
      <c r="U33" s="169"/>
      <c r="V33" s="169"/>
      <c r="W33" s="170"/>
      <c r="X33" s="168" t="s">
        <v>50</v>
      </c>
      <c r="Y33" s="169"/>
      <c r="Z33" s="169"/>
      <c r="AA33" s="170"/>
      <c r="AB33" s="168" t="s">
        <v>51</v>
      </c>
      <c r="AC33" s="169"/>
      <c r="AD33" s="169"/>
      <c r="AE33" s="170"/>
      <c r="AF33" s="168" t="s">
        <v>51</v>
      </c>
      <c r="AG33" s="169"/>
      <c r="AH33" s="169"/>
      <c r="AI33" s="170"/>
      <c r="AL33" s="98"/>
      <c r="AM33" s="98"/>
    </row>
    <row r="34" spans="2:39" s="30" customFormat="1" ht="34.15" customHeight="1">
      <c r="B34" s="1"/>
      <c r="C34" s="2"/>
      <c r="D34" s="29"/>
      <c r="E34" s="29"/>
      <c r="F34" s="39" t="s">
        <v>52</v>
      </c>
      <c r="G34" s="1"/>
      <c r="H34" s="168" t="s">
        <v>53</v>
      </c>
      <c r="I34" s="169"/>
      <c r="J34" s="169"/>
      <c r="K34" s="170"/>
      <c r="L34" s="168" t="s">
        <v>54</v>
      </c>
      <c r="M34" s="169"/>
      <c r="N34" s="169"/>
      <c r="O34" s="170"/>
      <c r="P34" s="168" t="s">
        <v>54</v>
      </c>
      <c r="Q34" s="169"/>
      <c r="R34" s="169"/>
      <c r="S34" s="170"/>
      <c r="T34" s="168" t="s">
        <v>54</v>
      </c>
      <c r="U34" s="169"/>
      <c r="V34" s="169"/>
      <c r="W34" s="170"/>
      <c r="X34" s="168" t="s">
        <v>54</v>
      </c>
      <c r="Y34" s="169"/>
      <c r="Z34" s="169"/>
      <c r="AA34" s="170"/>
      <c r="AB34" s="168" t="s">
        <v>54</v>
      </c>
      <c r="AC34" s="169"/>
      <c r="AD34" s="169"/>
      <c r="AE34" s="170"/>
      <c r="AF34" s="168" t="s">
        <v>54</v>
      </c>
      <c r="AG34" s="169"/>
      <c r="AH34" s="169"/>
      <c r="AI34" s="170"/>
      <c r="AL34" s="98"/>
      <c r="AM34" s="98"/>
    </row>
    <row r="35" spans="2:39" s="30" customFormat="1" ht="34.15" customHeight="1">
      <c r="B35" s="1"/>
      <c r="C35" s="2"/>
      <c r="D35" s="29"/>
      <c r="E35" s="29"/>
      <c r="F35" s="39" t="s">
        <v>55</v>
      </c>
      <c r="G35" s="1"/>
      <c r="H35" s="168" t="s">
        <v>50</v>
      </c>
      <c r="I35" s="169"/>
      <c r="J35" s="169"/>
      <c r="K35" s="170"/>
      <c r="L35" s="168" t="s">
        <v>50</v>
      </c>
      <c r="M35" s="169"/>
      <c r="N35" s="169"/>
      <c r="O35" s="170"/>
      <c r="P35" s="168" t="s">
        <v>56</v>
      </c>
      <c r="Q35" s="169"/>
      <c r="R35" s="169"/>
      <c r="S35" s="170"/>
      <c r="T35" s="168" t="s">
        <v>56</v>
      </c>
      <c r="U35" s="169"/>
      <c r="V35" s="169"/>
      <c r="W35" s="170"/>
      <c r="X35" s="168" t="s">
        <v>50</v>
      </c>
      <c r="Y35" s="169"/>
      <c r="Z35" s="169"/>
      <c r="AA35" s="170"/>
      <c r="AB35" s="168" t="s">
        <v>50</v>
      </c>
      <c r="AC35" s="169"/>
      <c r="AD35" s="169"/>
      <c r="AE35" s="170"/>
      <c r="AF35" s="168" t="s">
        <v>50</v>
      </c>
      <c r="AG35" s="169"/>
      <c r="AH35" s="169"/>
      <c r="AI35" s="170"/>
      <c r="AL35" s="98"/>
      <c r="AM35" s="98"/>
    </row>
    <row r="36" spans="2:39" s="30" customFormat="1" ht="250.9" customHeight="1">
      <c r="B36" s="1"/>
      <c r="C36" s="2"/>
      <c r="D36" s="29"/>
      <c r="E36" s="29"/>
      <c r="F36" s="39" t="s">
        <v>57</v>
      </c>
      <c r="G36" s="1"/>
      <c r="H36" s="171" t="s">
        <v>58</v>
      </c>
      <c r="I36" s="172"/>
      <c r="J36" s="172"/>
      <c r="K36" s="173"/>
      <c r="L36" s="171" t="s">
        <v>59</v>
      </c>
      <c r="M36" s="172"/>
      <c r="N36" s="172"/>
      <c r="O36" s="173"/>
      <c r="P36" s="171" t="s">
        <v>60</v>
      </c>
      <c r="Q36" s="172"/>
      <c r="R36" s="172"/>
      <c r="S36" s="173"/>
      <c r="T36" s="171" t="s">
        <v>61</v>
      </c>
      <c r="U36" s="172"/>
      <c r="V36" s="172"/>
      <c r="W36" s="173"/>
      <c r="X36" s="171" t="s">
        <v>62</v>
      </c>
      <c r="Y36" s="172"/>
      <c r="Z36" s="172"/>
      <c r="AA36" s="173"/>
      <c r="AB36" s="171" t="s">
        <v>63</v>
      </c>
      <c r="AC36" s="172"/>
      <c r="AD36" s="172"/>
      <c r="AE36" s="173"/>
      <c r="AF36" s="171" t="s">
        <v>64</v>
      </c>
      <c r="AG36" s="172"/>
      <c r="AH36" s="172"/>
      <c r="AI36" s="173"/>
      <c r="AL36" s="98"/>
      <c r="AM36" s="98"/>
    </row>
    <row r="37" spans="2:39" s="30" customFormat="1" ht="409.15" customHeight="1">
      <c r="B37" s="1"/>
      <c r="C37" s="2"/>
      <c r="D37" s="29"/>
      <c r="E37" s="29"/>
      <c r="F37" s="39" t="s">
        <v>65</v>
      </c>
      <c r="G37" s="1"/>
      <c r="H37" s="171" t="s">
        <v>66</v>
      </c>
      <c r="I37" s="172"/>
      <c r="J37" s="172"/>
      <c r="K37" s="173"/>
      <c r="L37" s="194" t="s">
        <v>67</v>
      </c>
      <c r="M37" s="195"/>
      <c r="N37" s="195"/>
      <c r="O37" s="196"/>
      <c r="P37" s="151" t="s">
        <v>68</v>
      </c>
      <c r="Q37" s="152"/>
      <c r="R37" s="152"/>
      <c r="S37" s="153"/>
      <c r="T37" s="151" t="s">
        <v>69</v>
      </c>
      <c r="U37" s="152"/>
      <c r="V37" s="152"/>
      <c r="W37" s="153"/>
      <c r="X37" s="178" t="s">
        <v>70</v>
      </c>
      <c r="Y37" s="179"/>
      <c r="Z37" s="179"/>
      <c r="AA37" s="180"/>
      <c r="AB37" s="151" t="s">
        <v>71</v>
      </c>
      <c r="AC37" s="152"/>
      <c r="AD37" s="152"/>
      <c r="AE37" s="153"/>
      <c r="AF37" s="151" t="s">
        <v>72</v>
      </c>
      <c r="AG37" s="152"/>
      <c r="AH37" s="152"/>
      <c r="AI37" s="153"/>
      <c r="AL37" s="98"/>
      <c r="AM37" s="98"/>
    </row>
    <row r="38" spans="2:39" ht="17.45" customHeight="1">
      <c r="L38" s="1"/>
      <c r="M38" s="1"/>
      <c r="O38" s="1"/>
      <c r="P38" s="1"/>
      <c r="Q38" s="1"/>
      <c r="S38" s="1"/>
      <c r="T38" s="1"/>
      <c r="U38" s="1"/>
      <c r="W38" s="1"/>
      <c r="X38" s="1"/>
      <c r="Y38" s="1"/>
      <c r="AA38" s="1"/>
      <c r="AB38" s="1"/>
      <c r="AC38" s="1"/>
      <c r="AE38" s="1"/>
      <c r="AF38" s="1"/>
      <c r="AG38" s="1"/>
      <c r="AI38" s="1"/>
    </row>
    <row r="39" spans="2:39" ht="408.6" customHeight="1">
      <c r="F39" s="192" t="s">
        <v>73</v>
      </c>
      <c r="H39" s="193" t="s">
        <v>74</v>
      </c>
      <c r="I39" s="193"/>
      <c r="J39" s="193"/>
      <c r="K39" s="193"/>
      <c r="L39" s="154" t="s">
        <v>75</v>
      </c>
      <c r="M39" s="154"/>
      <c r="N39" s="154"/>
      <c r="O39" s="154"/>
      <c r="P39" s="197" t="s">
        <v>76</v>
      </c>
      <c r="Q39" s="198"/>
      <c r="R39" s="198"/>
      <c r="S39" s="198"/>
      <c r="T39" s="193" t="s">
        <v>77</v>
      </c>
      <c r="U39" s="193"/>
      <c r="V39" s="193"/>
      <c r="W39" s="193"/>
      <c r="X39" s="154" t="s">
        <v>78</v>
      </c>
      <c r="Y39" s="154"/>
      <c r="Z39" s="154"/>
      <c r="AA39" s="154"/>
      <c r="AB39" s="154" t="s">
        <v>79</v>
      </c>
      <c r="AC39" s="154"/>
      <c r="AD39" s="154"/>
      <c r="AE39" s="154"/>
      <c r="AF39" s="154" t="s">
        <v>79</v>
      </c>
      <c r="AG39" s="154"/>
      <c r="AH39" s="154"/>
      <c r="AI39" s="154"/>
    </row>
    <row r="40" spans="2:39" ht="400.9" customHeight="1">
      <c r="F40" s="192"/>
      <c r="H40" s="193"/>
      <c r="I40" s="193"/>
      <c r="J40" s="193"/>
      <c r="K40" s="193"/>
      <c r="L40" s="154"/>
      <c r="M40" s="154"/>
      <c r="N40" s="154"/>
      <c r="O40" s="154"/>
      <c r="P40" s="198"/>
      <c r="Q40" s="198"/>
      <c r="R40" s="198"/>
      <c r="S40" s="198"/>
      <c r="T40" s="193"/>
      <c r="U40" s="193"/>
      <c r="V40" s="193"/>
      <c r="W40" s="193"/>
      <c r="X40" s="154"/>
      <c r="Y40" s="154"/>
      <c r="Z40" s="154"/>
      <c r="AA40" s="154"/>
      <c r="AB40" s="154"/>
      <c r="AC40" s="154"/>
      <c r="AD40" s="154"/>
      <c r="AE40" s="154"/>
      <c r="AF40" s="154"/>
      <c r="AG40" s="154"/>
      <c r="AH40" s="154"/>
      <c r="AI40" s="154"/>
    </row>
    <row r="41" spans="2:39" s="32" customFormat="1">
      <c r="B41" s="31"/>
      <c r="C41" s="8"/>
      <c r="D41" s="2"/>
      <c r="E41" s="2"/>
      <c r="F41" s="2"/>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L41" s="99"/>
      <c r="AM41" s="99"/>
    </row>
    <row r="42" spans="2:39" ht="45" hidden="1">
      <c r="F42" s="39" t="s">
        <v>80</v>
      </c>
      <c r="H42" s="155"/>
      <c r="I42" s="156"/>
      <c r="J42" s="156"/>
      <c r="K42" s="157"/>
      <c r="L42" s="155"/>
      <c r="M42" s="156"/>
      <c r="N42" s="156"/>
      <c r="O42" s="157"/>
      <c r="P42" s="155"/>
      <c r="Q42" s="156"/>
      <c r="R42" s="156"/>
      <c r="S42" s="157"/>
      <c r="T42" s="155"/>
      <c r="U42" s="156"/>
      <c r="V42" s="156"/>
      <c r="W42" s="157"/>
      <c r="X42" s="155"/>
      <c r="Y42" s="156"/>
      <c r="Z42" s="156"/>
      <c r="AA42" s="157"/>
      <c r="AB42" s="155"/>
      <c r="AC42" s="156"/>
      <c r="AD42" s="156"/>
      <c r="AE42" s="157"/>
      <c r="AF42" s="155"/>
      <c r="AG42" s="156"/>
      <c r="AH42" s="156"/>
      <c r="AI42" s="157"/>
    </row>
    <row r="43" spans="2:39">
      <c r="H43"/>
      <c r="I43"/>
      <c r="J43"/>
      <c r="K43"/>
      <c r="N43"/>
      <c r="R43"/>
      <c r="V43"/>
      <c r="Z43"/>
      <c r="AD43"/>
      <c r="AH43"/>
    </row>
    <row r="44" spans="2:39">
      <c r="H44"/>
      <c r="I44"/>
      <c r="J44"/>
      <c r="K44"/>
      <c r="N44"/>
      <c r="R44"/>
      <c r="V44"/>
      <c r="Z44"/>
      <c r="AD44"/>
      <c r="AH44"/>
    </row>
  </sheetData>
  <autoFilter ref="B7:B13" xr:uid="{1F76B68E-91B0-4EFD-9D7A-8BEBC2EE5333}"/>
  <mergeCells count="94">
    <mergeCell ref="T34:W34"/>
    <mergeCell ref="L34:O34"/>
    <mergeCell ref="T37:W37"/>
    <mergeCell ref="H35:K35"/>
    <mergeCell ref="L35:O35"/>
    <mergeCell ref="T35:W35"/>
    <mergeCell ref="T36:W36"/>
    <mergeCell ref="P34:S34"/>
    <mergeCell ref="P35:S35"/>
    <mergeCell ref="P36:S36"/>
    <mergeCell ref="P37:S37"/>
    <mergeCell ref="T31:W31"/>
    <mergeCell ref="H31:K31"/>
    <mergeCell ref="L31:O31"/>
    <mergeCell ref="T33:W33"/>
    <mergeCell ref="H33:K33"/>
    <mergeCell ref="H32:K32"/>
    <mergeCell ref="L32:O32"/>
    <mergeCell ref="T32:W32"/>
    <mergeCell ref="P32:S32"/>
    <mergeCell ref="P33:S33"/>
    <mergeCell ref="T39:W40"/>
    <mergeCell ref="H42:K42"/>
    <mergeCell ref="T42:W42"/>
    <mergeCell ref="L42:O42"/>
    <mergeCell ref="L39:O40"/>
    <mergeCell ref="P42:S42"/>
    <mergeCell ref="P39:S40"/>
    <mergeCell ref="H30:K30"/>
    <mergeCell ref="H36:K36"/>
    <mergeCell ref="L36:O36"/>
    <mergeCell ref="F39:F40"/>
    <mergeCell ref="H39:K40"/>
    <mergeCell ref="H37:K37"/>
    <mergeCell ref="L37:O37"/>
    <mergeCell ref="H34:K34"/>
    <mergeCell ref="L33:O33"/>
    <mergeCell ref="X37:AA37"/>
    <mergeCell ref="X39:AA40"/>
    <mergeCell ref="X42:AA42"/>
    <mergeCell ref="B26:F26"/>
    <mergeCell ref="B6:F6"/>
    <mergeCell ref="H6:K6"/>
    <mergeCell ref="T6:W6"/>
    <mergeCell ref="T29:W29"/>
    <mergeCell ref="H26:K26"/>
    <mergeCell ref="L26:O26"/>
    <mergeCell ref="L6:O6"/>
    <mergeCell ref="L29:O29"/>
    <mergeCell ref="T26:W26"/>
    <mergeCell ref="H29:K29"/>
    <mergeCell ref="T30:W30"/>
    <mergeCell ref="L30:O30"/>
    <mergeCell ref="X32:AA32"/>
    <mergeCell ref="X33:AA33"/>
    <mergeCell ref="X34:AA34"/>
    <mergeCell ref="X35:AA35"/>
    <mergeCell ref="X36:AA36"/>
    <mergeCell ref="X6:AA6"/>
    <mergeCell ref="X26:AA26"/>
    <mergeCell ref="X29:AA29"/>
    <mergeCell ref="X30:AA30"/>
    <mergeCell ref="X31:AA31"/>
    <mergeCell ref="P6:S6"/>
    <mergeCell ref="P26:S26"/>
    <mergeCell ref="P29:S29"/>
    <mergeCell ref="P30:S30"/>
    <mergeCell ref="P31:S31"/>
    <mergeCell ref="AF6:AI6"/>
    <mergeCell ref="AF26:AI26"/>
    <mergeCell ref="AF29:AI29"/>
    <mergeCell ref="AF30:AI30"/>
    <mergeCell ref="AF31:AI31"/>
    <mergeCell ref="AF32:AI32"/>
    <mergeCell ref="AF33:AI33"/>
    <mergeCell ref="AF34:AI34"/>
    <mergeCell ref="AF35:AI35"/>
    <mergeCell ref="AF36:AI36"/>
    <mergeCell ref="AF37:AI37"/>
    <mergeCell ref="AF39:AI40"/>
    <mergeCell ref="AF42:AI42"/>
    <mergeCell ref="AB6:AE6"/>
    <mergeCell ref="AB26:AE26"/>
    <mergeCell ref="AB29:AE29"/>
    <mergeCell ref="AB30:AE30"/>
    <mergeCell ref="AB31:AE31"/>
    <mergeCell ref="AB32:AE32"/>
    <mergeCell ref="AB33:AE33"/>
    <mergeCell ref="AB34:AE34"/>
    <mergeCell ref="AB35:AE35"/>
    <mergeCell ref="AB36:AE36"/>
    <mergeCell ref="AB37:AE37"/>
    <mergeCell ref="AB39:AE40"/>
    <mergeCell ref="AB42:AE42"/>
  </mergeCells>
  <pageMargins left="0.7" right="0.7" top="0.75" bottom="0.75" header="0.3" footer="0.3"/>
  <pageSetup paperSize="9" scale="23" orientation="portrait" r:id="rId1"/>
  <extLst>
    <ext xmlns:x14="http://schemas.microsoft.com/office/spreadsheetml/2009/9/main" uri="{78C0D931-6437-407d-A8EE-F0AAD7539E65}">
      <x14:conditionalFormattings>
        <x14:conditionalFormatting xmlns:xm="http://schemas.microsoft.com/office/excel/2006/main">
          <x14:cfRule type="iconSet" priority="14" id="{E82C83E2-903E-4D07-8C9B-0D991CF45727}">
            <x14:iconSet iconSet="3Arrows" custom="1">
              <x14:cfvo type="percent">
                <xm:f>0</xm:f>
              </x14:cfvo>
              <x14:cfvo type="num">
                <xm:f>-5000</xm:f>
              </x14:cfvo>
              <x14:cfvo type="num">
                <xm:f>0</xm:f>
              </x14:cfvo>
              <x14:cfIcon iconSet="3Arrows" iconId="0"/>
              <x14:cfIcon iconSet="3Arrows" iconId="1"/>
              <x14:cfIcon iconSet="3Arrows" iconId="2"/>
            </x14:iconSet>
          </x14:cfRule>
          <xm:sqref>H26:J26</xm:sqref>
        </x14:conditionalFormatting>
        <x14:conditionalFormatting xmlns:xm="http://schemas.microsoft.com/office/excel/2006/main">
          <x14:cfRule type="iconSet" priority="4" id="{5DDD266B-121A-43A9-BEB1-71265057306C}">
            <x14:iconSet iconSet="3Arrows" custom="1">
              <x14:cfvo type="percent">
                <xm:f>0</xm:f>
              </x14:cfvo>
              <x14:cfvo type="num">
                <xm:f>-5000</xm:f>
              </x14:cfvo>
              <x14:cfvo type="num">
                <xm:f>0</xm:f>
              </x14:cfvo>
              <x14:cfIcon iconSet="3Arrows" iconId="0"/>
              <x14:cfIcon iconSet="3Arrows" iconId="1"/>
              <x14:cfIcon iconSet="3Arrows" iconId="2"/>
            </x14:iconSet>
          </x14:cfRule>
          <xm:sqref>L26:N26</xm:sqref>
        </x14:conditionalFormatting>
        <x14:conditionalFormatting xmlns:xm="http://schemas.microsoft.com/office/excel/2006/main">
          <x14:cfRule type="iconSet" priority="3" id="{58106B7C-9036-4174-B983-0D99E562BFEF}">
            <x14:iconSet iconSet="3Arrows" custom="1">
              <x14:cfvo type="percent">
                <xm:f>0</xm:f>
              </x14:cfvo>
              <x14:cfvo type="num">
                <xm:f>-5000</xm:f>
              </x14:cfvo>
              <x14:cfvo type="num">
                <xm:f>0</xm:f>
              </x14:cfvo>
              <x14:cfIcon iconSet="3Arrows" iconId="0"/>
              <x14:cfIcon iconSet="3Arrows" iconId="1"/>
              <x14:cfIcon iconSet="3Arrows" iconId="2"/>
            </x14:iconSet>
          </x14:cfRule>
          <xm:sqref>P26:R26</xm:sqref>
        </x14:conditionalFormatting>
        <x14:conditionalFormatting xmlns:xm="http://schemas.microsoft.com/office/excel/2006/main">
          <x14:cfRule type="iconSet" priority="10" id="{E0380315-76CB-4D2C-AD36-9AF1CA60B543}">
            <x14:iconSet iconSet="3Arrows" custom="1">
              <x14:cfvo type="percent">
                <xm:f>0</xm:f>
              </x14:cfvo>
              <x14:cfvo type="num">
                <xm:f>-5000</xm:f>
              </x14:cfvo>
              <x14:cfvo type="num">
                <xm:f>0</xm:f>
              </x14:cfvo>
              <x14:cfIcon iconSet="3Arrows" iconId="0"/>
              <x14:cfIcon iconSet="3Arrows" iconId="1"/>
              <x14:cfIcon iconSet="3Arrows" iconId="2"/>
            </x14:iconSet>
          </x14:cfRule>
          <xm:sqref>T26:V26</xm:sqref>
        </x14:conditionalFormatting>
        <x14:conditionalFormatting xmlns:xm="http://schemas.microsoft.com/office/excel/2006/main">
          <x14:cfRule type="iconSet" priority="6" id="{F36CEBD1-3459-4978-A2F1-6E70E3AEEACE}">
            <x14:iconSet iconSet="3Arrows" custom="1">
              <x14:cfvo type="percent">
                <xm:f>0</xm:f>
              </x14:cfvo>
              <x14:cfvo type="num">
                <xm:f>-5000</xm:f>
              </x14:cfvo>
              <x14:cfvo type="num">
                <xm:f>0</xm:f>
              </x14:cfvo>
              <x14:cfIcon iconSet="3Arrows" iconId="0"/>
              <x14:cfIcon iconSet="3Arrows" iconId="1"/>
              <x14:cfIcon iconSet="3Arrows" iconId="2"/>
            </x14:iconSet>
          </x14:cfRule>
          <xm:sqref>X26:Z26</xm:sqref>
        </x14:conditionalFormatting>
        <x14:conditionalFormatting xmlns:xm="http://schemas.microsoft.com/office/excel/2006/main">
          <x14:cfRule type="iconSet" priority="1" id="{AD333627-F9DC-4D36-8761-5E81F173B559}">
            <x14:iconSet iconSet="3Arrows" custom="1">
              <x14:cfvo type="percent">
                <xm:f>0</xm:f>
              </x14:cfvo>
              <x14:cfvo type="num">
                <xm:f>-5000</xm:f>
              </x14:cfvo>
              <x14:cfvo type="num">
                <xm:f>0</xm:f>
              </x14:cfvo>
              <x14:cfIcon iconSet="3Arrows" iconId="0"/>
              <x14:cfIcon iconSet="3Arrows" iconId="1"/>
              <x14:cfIcon iconSet="3Arrows" iconId="2"/>
            </x14:iconSet>
          </x14:cfRule>
          <xm:sqref>AB26:AD26</xm:sqref>
        </x14:conditionalFormatting>
        <x14:conditionalFormatting xmlns:xm="http://schemas.microsoft.com/office/excel/2006/main">
          <x14:cfRule type="iconSet" priority="2" id="{3D31A20C-9BF1-4132-BB65-7DC13308B60D}">
            <x14:iconSet iconSet="3Arrows" custom="1">
              <x14:cfvo type="percent">
                <xm:f>0</xm:f>
              </x14:cfvo>
              <x14:cfvo type="num">
                <xm:f>-5000</xm:f>
              </x14:cfvo>
              <x14:cfvo type="num">
                <xm:f>0</xm:f>
              </x14:cfvo>
              <x14:cfIcon iconSet="3Arrows" iconId="0"/>
              <x14:cfIcon iconSet="3Arrows" iconId="1"/>
              <x14:cfIcon iconSet="3Arrows" iconId="2"/>
            </x14:iconSet>
          </x14:cfRule>
          <xm:sqref>AF26:AH26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9E066-B5BC-44F5-8EA4-34EA8D9E1AAA}">
  <sheetPr>
    <tabColor rgb="FFCCFFFF"/>
  </sheetPr>
  <dimension ref="P1:AJ1"/>
  <sheetViews>
    <sheetView topLeftCell="O79" zoomScale="55" zoomScaleNormal="55" workbookViewId="0">
      <selection activeCell="AS26" sqref="AS26"/>
    </sheetView>
  </sheetViews>
  <sheetFormatPr defaultColWidth="11.5703125" defaultRowHeight="14.45"/>
  <cols>
    <col min="1" max="1" width="2.7109375" style="70" customWidth="1"/>
    <col min="2" max="15" width="11.5703125" style="70"/>
    <col min="16" max="16" width="0.7109375" style="107" customWidth="1"/>
    <col min="17" max="25" width="20" style="70" customWidth="1"/>
    <col min="26" max="26" width="0.7109375" style="107" customWidth="1"/>
    <col min="27" max="27" width="2.28515625" style="70" customWidth="1"/>
    <col min="28" max="34" width="22" style="70" customWidth="1"/>
    <col min="35" max="35" width="10.28515625" style="70" customWidth="1"/>
    <col min="36" max="36" width="1.140625" style="107" customWidth="1"/>
    <col min="37" max="16384" width="11.5703125" style="70"/>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30520-A1E2-46BF-9510-6BFAB2DBE55E}">
  <sheetPr>
    <tabColor rgb="FFCCFFFF"/>
  </sheetPr>
  <dimension ref="O10:W17"/>
  <sheetViews>
    <sheetView topLeftCell="A31" zoomScale="40" zoomScaleNormal="40" workbookViewId="0">
      <selection activeCell="Y71" sqref="Y71"/>
    </sheetView>
  </sheetViews>
  <sheetFormatPr defaultColWidth="11.5703125" defaultRowHeight="14.45"/>
  <cols>
    <col min="1" max="1" width="3.28515625" style="70" customWidth="1"/>
    <col min="2" max="13" width="11.5703125" style="70"/>
    <col min="14" max="14" width="3.42578125" style="70" customWidth="1"/>
    <col min="15" max="15" width="0.5703125" style="71" customWidth="1"/>
    <col min="16" max="21" width="24.7109375" style="70" customWidth="1"/>
    <col min="22" max="22" width="12.7109375" style="70" customWidth="1"/>
    <col min="23" max="23" width="0.85546875" style="71" customWidth="1"/>
    <col min="24" max="24" width="2.28515625" style="70" customWidth="1"/>
    <col min="25" max="32" width="18.7109375" style="70" customWidth="1"/>
    <col min="33" max="16384" width="11.5703125" style="70"/>
  </cols>
  <sheetData>
    <row r="10" spans="20:20">
      <c r="T10" s="106"/>
    </row>
    <row r="13" spans="20:20">
      <c r="T13" s="106"/>
    </row>
    <row r="17" spans="20:20">
      <c r="T17" s="10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C5E1-104F-498D-B207-0EBA0DCCE341}">
  <sheetPr>
    <tabColor rgb="FFCCFFFF"/>
  </sheetPr>
  <dimension ref="O10:AH17"/>
  <sheetViews>
    <sheetView topLeftCell="A61" zoomScale="40" zoomScaleNormal="40" workbookViewId="0">
      <selection activeCell="AJ16" sqref="AJ16"/>
    </sheetView>
  </sheetViews>
  <sheetFormatPr defaultColWidth="11.5703125" defaultRowHeight="14.45"/>
  <cols>
    <col min="1" max="1" width="3.28515625" style="70" customWidth="1"/>
    <col min="2" max="13" width="11.5703125" style="70"/>
    <col min="14" max="14" width="3.42578125" style="70" customWidth="1"/>
    <col min="15" max="15" width="0.5703125" style="71" customWidth="1"/>
    <col min="16" max="21" width="22.28515625" style="70" customWidth="1"/>
    <col min="22" max="22" width="12.7109375" style="70" customWidth="1"/>
    <col min="23" max="23" width="0.85546875" style="71" customWidth="1"/>
    <col min="24" max="24" width="2.28515625" style="70" customWidth="1"/>
    <col min="25" max="32" width="18.7109375" style="70" customWidth="1"/>
    <col min="33" max="33" width="3.85546875" style="70" customWidth="1"/>
    <col min="34" max="34" width="1" style="71" customWidth="1"/>
    <col min="35" max="16384" width="11.5703125" style="70"/>
  </cols>
  <sheetData>
    <row r="10" spans="20:20">
      <c r="T10" s="106"/>
    </row>
    <row r="13" spans="20:20">
      <c r="T13" s="106"/>
    </row>
    <row r="17" spans="20:20">
      <c r="T17" s="10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3321A-5BAE-4B9E-9469-569BCC553727}">
  <sheetPr>
    <tabColor rgb="FFCCFF33"/>
  </sheetPr>
  <dimension ref="O10:W17"/>
  <sheetViews>
    <sheetView zoomScale="55" zoomScaleNormal="55" workbookViewId="0">
      <selection activeCell="R82" sqref="R82"/>
    </sheetView>
  </sheetViews>
  <sheetFormatPr defaultColWidth="11.5703125" defaultRowHeight="14.45"/>
  <cols>
    <col min="1" max="1" width="3.28515625" style="70" customWidth="1"/>
    <col min="2" max="13" width="11.5703125" style="70"/>
    <col min="14" max="14" width="3.42578125" style="70" customWidth="1"/>
    <col min="15" max="15" width="0.5703125" style="71" customWidth="1"/>
    <col min="16" max="21" width="22.28515625" style="70" customWidth="1"/>
    <col min="22" max="22" width="12.7109375" style="70" customWidth="1"/>
    <col min="23" max="23" width="0.85546875" style="71" customWidth="1"/>
    <col min="24" max="24" width="2.28515625" style="70" customWidth="1"/>
    <col min="25" max="32" width="18.7109375" style="70" customWidth="1"/>
    <col min="33" max="16384" width="11.5703125" style="70"/>
  </cols>
  <sheetData>
    <row r="10" spans="20:20">
      <c r="T10" s="106"/>
    </row>
    <row r="13" spans="20:20">
      <c r="T13" s="106"/>
    </row>
    <row r="17" spans="20:20">
      <c r="T17" s="10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FF2C-B90E-4C37-B1DA-5FDFED04D58A}">
  <sheetPr>
    <tabColor theme="5" tint="0.79998168889431442"/>
  </sheetPr>
  <dimension ref="O10:W17"/>
  <sheetViews>
    <sheetView zoomScale="55" zoomScaleNormal="55" workbookViewId="0">
      <selection activeCell="J46" sqref="J46"/>
    </sheetView>
  </sheetViews>
  <sheetFormatPr defaultColWidth="11.5703125" defaultRowHeight="14.45"/>
  <cols>
    <col min="1" max="1" width="3.28515625" style="70" customWidth="1"/>
    <col min="2" max="13" width="11.5703125" style="70"/>
    <col min="14" max="14" width="3.42578125" style="70" customWidth="1"/>
    <col min="15" max="15" width="0.5703125" style="71" customWidth="1"/>
    <col min="16" max="21" width="22.28515625" style="70" customWidth="1"/>
    <col min="22" max="22" width="12.7109375" style="70" customWidth="1"/>
    <col min="23" max="23" width="0.85546875" style="71" customWidth="1"/>
    <col min="24" max="24" width="2.28515625" style="70" customWidth="1"/>
    <col min="25" max="32" width="18.7109375" style="70" customWidth="1"/>
    <col min="33" max="16384" width="11.5703125" style="70"/>
  </cols>
  <sheetData>
    <row r="10" spans="20:20">
      <c r="T10" s="106"/>
    </row>
    <row r="13" spans="20:20">
      <c r="T13" s="106"/>
    </row>
    <row r="17" spans="20:20">
      <c r="T17" s="10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34DC5-1549-498A-8C9D-03415E7B63C2}">
  <sheetPr>
    <tabColor theme="5" tint="0.79998168889431442"/>
  </sheetPr>
  <dimension ref="O10:AG17"/>
  <sheetViews>
    <sheetView zoomScale="40" zoomScaleNormal="40" workbookViewId="0">
      <selection activeCell="Y52" sqref="Y52"/>
    </sheetView>
  </sheetViews>
  <sheetFormatPr defaultColWidth="11.5703125" defaultRowHeight="14.45"/>
  <cols>
    <col min="1" max="1" width="3.28515625" style="70" customWidth="1"/>
    <col min="2" max="13" width="11.5703125" style="70"/>
    <col min="14" max="14" width="3.42578125" style="70" customWidth="1"/>
    <col min="15" max="15" width="0.5703125" style="71" customWidth="1"/>
    <col min="16" max="21" width="22.28515625" style="70" customWidth="1"/>
    <col min="22" max="22" width="12.7109375" style="70" customWidth="1"/>
    <col min="23" max="23" width="0.85546875" style="71" customWidth="1"/>
    <col min="24" max="24" width="2.28515625" style="70" customWidth="1"/>
    <col min="25" max="31" width="18.7109375" style="70" customWidth="1"/>
    <col min="32" max="32" width="9.28515625" style="70" customWidth="1"/>
    <col min="33" max="33" width="0.85546875" style="71" customWidth="1"/>
    <col min="34" max="34" width="2.28515625" style="70" customWidth="1"/>
    <col min="35" max="16384" width="11.5703125" style="70"/>
  </cols>
  <sheetData>
    <row r="10" spans="20:20">
      <c r="T10" s="106"/>
    </row>
    <row r="13" spans="20:20">
      <c r="T13" s="106"/>
    </row>
    <row r="17" spans="20:20">
      <c r="T17" s="106"/>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A84C-EC9F-4B3B-BD41-E63AA4C60053}">
  <sheetPr>
    <tabColor theme="5" tint="0.79998168889431442"/>
  </sheetPr>
  <dimension ref="O10:AG17"/>
  <sheetViews>
    <sheetView topLeftCell="A16" zoomScale="55" zoomScaleNormal="55" workbookViewId="0">
      <selection activeCell="AQ143" sqref="AQ143"/>
    </sheetView>
  </sheetViews>
  <sheetFormatPr defaultColWidth="11.5703125" defaultRowHeight="14.45"/>
  <cols>
    <col min="1" max="1" width="3.28515625" style="70" customWidth="1"/>
    <col min="2" max="13" width="11.5703125" style="70"/>
    <col min="14" max="14" width="3.42578125" style="70" customWidth="1"/>
    <col min="15" max="15" width="0.5703125" style="71" customWidth="1"/>
    <col min="16" max="21" width="22.28515625" style="70" customWidth="1"/>
    <col min="22" max="22" width="12.7109375" style="70" customWidth="1"/>
    <col min="23" max="23" width="0.85546875" style="71" customWidth="1"/>
    <col min="24" max="24" width="2.28515625" style="70" customWidth="1"/>
    <col min="25" max="31" width="18.7109375" style="70" customWidth="1"/>
    <col min="32" max="32" width="9.28515625" style="70" customWidth="1"/>
    <col min="33" max="33" width="0.85546875" style="71" customWidth="1"/>
    <col min="34" max="34" width="2.28515625" style="70" customWidth="1"/>
    <col min="35" max="16384" width="11.5703125" style="70"/>
  </cols>
  <sheetData>
    <row r="10" spans="20:20">
      <c r="T10" s="106"/>
    </row>
    <row r="13" spans="20:20">
      <c r="T13" s="106"/>
    </row>
    <row r="17" spans="20:20">
      <c r="T17" s="10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GENESIS BRITO</dc:creator>
  <cp:keywords/>
  <dc:description/>
  <cp:lastModifiedBy>Usuario invitado</cp:lastModifiedBy>
  <cp:revision/>
  <dcterms:created xsi:type="dcterms:W3CDTF">2021-07-27T14:03:38Z</dcterms:created>
  <dcterms:modified xsi:type="dcterms:W3CDTF">2026-10-23T04:55:32Z</dcterms:modified>
  <cp:category/>
  <cp:contentStatus/>
</cp:coreProperties>
</file>